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kevinfietek/Downloads/"/>
    </mc:Choice>
  </mc:AlternateContent>
  <xr:revisionPtr revIDLastSave="0" documentId="13_ncr:1_{A37CD8F5-2705-CC44-92C1-5629F8D8DB0F}" xr6:coauthVersionLast="47" xr6:coauthVersionMax="47" xr10:uidLastSave="{00000000-0000-0000-0000-000000000000}"/>
  <bookViews>
    <workbookView xWindow="0" yWindow="500" windowWidth="38400" windowHeight="23500" activeTab="1" xr2:uid="{00000000-000D-0000-FFFF-FFFF00000000}"/>
  </bookViews>
  <sheets>
    <sheet name="TBR-2026 - Actuals" sheetId="1" r:id="rId1"/>
    <sheet name="Projections TBR-2026" sheetId="6" r:id="rId2"/>
    <sheet name="B&amp;G-2026 - Actuals" sheetId="2" r:id="rId3"/>
    <sheet name="Clicker Count -2026 " sheetId="3" r:id="rId4"/>
    <sheet name="  Projections B&amp;G-2026" sheetId="4" r:id="rId5"/>
    <sheet name="Location Specific Variables" sheetId="5" r:id="rId6"/>
    <sheet name="Projections TBR-2027 - v2.0" sheetId="7" r:id="rId7"/>
    <sheet name="Workbook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1" i="8" l="1"/>
  <c r="F622" i="8" s="1"/>
  <c r="F623" i="8" s="1"/>
  <c r="AY421" i="8"/>
  <c r="AY420" i="8"/>
  <c r="AY419" i="8"/>
  <c r="AY418" i="8"/>
  <c r="AY417" i="8"/>
  <c r="AZ417" i="8" s="1"/>
  <c r="BC405" i="8"/>
  <c r="BB405" i="8"/>
  <c r="AZ405" i="8"/>
  <c r="BC404" i="8"/>
  <c r="BB402" i="8"/>
  <c r="AZ402" i="8"/>
  <c r="BC401" i="8"/>
  <c r="BB401" i="8"/>
  <c r="BA401" i="8"/>
  <c r="AZ401" i="8"/>
  <c r="BA399" i="8"/>
  <c r="BA398" i="8"/>
  <c r="BA397" i="8"/>
  <c r="BA396" i="8"/>
  <c r="BA395" i="8"/>
  <c r="BA394" i="8"/>
  <c r="BA393" i="8"/>
  <c r="BA392" i="8"/>
  <c r="BA391" i="8"/>
  <c r="BA390" i="8"/>
  <c r="BA389" i="8"/>
  <c r="BA388" i="8"/>
  <c r="BA387" i="8"/>
  <c r="BC379" i="8"/>
  <c r="BA379" i="8"/>
  <c r="BB378" i="8"/>
  <c r="BA378" i="8"/>
  <c r="BC377" i="8"/>
  <c r="BC376" i="8"/>
  <c r="BA376" i="8"/>
  <c r="BB376" i="8" s="1"/>
  <c r="AY376" i="8"/>
  <c r="BC375" i="8"/>
  <c r="AY370" i="8"/>
  <c r="AK367" i="8"/>
  <c r="AI367" i="8"/>
  <c r="AG367" i="8"/>
  <c r="AE367" i="8"/>
  <c r="AC367" i="8"/>
  <c r="BC378" i="8" s="1"/>
  <c r="AY378" i="8" s="1"/>
  <c r="AA367" i="8"/>
  <c r="BC403" i="8" s="1"/>
  <c r="Y367" i="8"/>
  <c r="BB404" i="8" s="1"/>
  <c r="W367" i="8"/>
  <c r="U367" i="8"/>
  <c r="S367" i="8"/>
  <c r="Q367" i="8"/>
  <c r="O367" i="8"/>
  <c r="M367" i="8"/>
  <c r="K367" i="8"/>
  <c r="I367" i="8"/>
  <c r="BA405" i="8" s="1"/>
  <c r="G367" i="8"/>
  <c r="BA366" i="8"/>
  <c r="BB366" i="8" s="1"/>
  <c r="AZ366" i="8"/>
  <c r="BA365" i="8"/>
  <c r="AZ365" i="8"/>
  <c r="BB365" i="8" s="1"/>
  <c r="BA364" i="8"/>
  <c r="BB364" i="8" s="1"/>
  <c r="AZ364" i="8"/>
  <c r="BA363" i="8"/>
  <c r="AZ363" i="8"/>
  <c r="BB363" i="8" s="1"/>
  <c r="BB362" i="8"/>
  <c r="BA362" i="8"/>
  <c r="AZ362" i="8"/>
  <c r="BA361" i="8"/>
  <c r="AZ361" i="8"/>
  <c r="BB361" i="8" s="1"/>
  <c r="BA360" i="8"/>
  <c r="AZ360" i="8"/>
  <c r="BB360" i="8" s="1"/>
  <c r="BA359" i="8"/>
  <c r="BB359" i="8" s="1"/>
  <c r="AZ359" i="8"/>
  <c r="BA358" i="8"/>
  <c r="AZ358" i="8"/>
  <c r="BB358" i="8" s="1"/>
  <c r="BB357" i="8"/>
  <c r="BA357" i="8"/>
  <c r="AZ357" i="8"/>
  <c r="BA356" i="8"/>
  <c r="AZ356" i="8"/>
  <c r="BB356" i="8" s="1"/>
  <c r="BA355" i="8"/>
  <c r="AZ355" i="8"/>
  <c r="BB355" i="8" s="1"/>
  <c r="BA354" i="8"/>
  <c r="AZ354" i="8"/>
  <c r="BA353" i="8"/>
  <c r="AZ353" i="8"/>
  <c r="BB353" i="8" s="1"/>
  <c r="BA352" i="8"/>
  <c r="BB352" i="8" s="1"/>
  <c r="AZ352" i="8"/>
  <c r="BA351" i="8"/>
  <c r="AZ351" i="8"/>
  <c r="BB351" i="8" s="1"/>
  <c r="BA350" i="8"/>
  <c r="BB350" i="8" s="1"/>
  <c r="AZ350" i="8"/>
  <c r="BB349" i="8"/>
  <c r="BA349" i="8"/>
  <c r="AZ349" i="8"/>
  <c r="BA348" i="8"/>
  <c r="BB348" i="8" s="1"/>
  <c r="AZ348" i="8"/>
  <c r="BA347" i="8"/>
  <c r="AZ347" i="8"/>
  <c r="BA346" i="8"/>
  <c r="AZ346" i="8"/>
  <c r="BB346" i="8" s="1"/>
  <c r="BA345" i="8"/>
  <c r="BB345" i="8" s="1"/>
  <c r="AZ345" i="8"/>
  <c r="BA344" i="8"/>
  <c r="BB344" i="8" s="1"/>
  <c r="AZ344" i="8"/>
  <c r="BA343" i="8"/>
  <c r="BB343" i="8" s="1"/>
  <c r="AZ343" i="8"/>
  <c r="BA342" i="8"/>
  <c r="AZ342" i="8"/>
  <c r="BB342" i="8" s="1"/>
  <c r="BA341" i="8"/>
  <c r="AZ341" i="8"/>
  <c r="BB341" i="8" s="1"/>
  <c r="BA340" i="8"/>
  <c r="AZ340" i="8"/>
  <c r="BB339" i="8"/>
  <c r="BA339" i="8"/>
  <c r="AZ339" i="8"/>
  <c r="BA338" i="8"/>
  <c r="BB338" i="8" s="1"/>
  <c r="AZ338" i="8"/>
  <c r="BA337" i="8"/>
  <c r="AZ337" i="8"/>
  <c r="BB337" i="8" s="1"/>
  <c r="BB336" i="8"/>
  <c r="BA336" i="8"/>
  <c r="AZ336" i="8"/>
  <c r="BA335" i="8"/>
  <c r="AZ335" i="8"/>
  <c r="BB335" i="8" s="1"/>
  <c r="BA334" i="8"/>
  <c r="AZ334" i="8"/>
  <c r="BB334" i="8" s="1"/>
  <c r="BA333" i="8"/>
  <c r="AZ333" i="8"/>
  <c r="BB333" i="8" s="1"/>
  <c r="BB332" i="8"/>
  <c r="BA332" i="8"/>
  <c r="AZ332" i="8"/>
  <c r="BA331" i="8"/>
  <c r="BB331" i="8" s="1"/>
  <c r="AZ331" i="8"/>
  <c r="BA330" i="8"/>
  <c r="AZ330" i="8"/>
  <c r="BB330" i="8" s="1"/>
  <c r="BA329" i="8"/>
  <c r="BB329" i="8" s="1"/>
  <c r="AZ329" i="8"/>
  <c r="BA328" i="8"/>
  <c r="AZ328" i="8"/>
  <c r="BB328" i="8" s="1"/>
  <c r="BA327" i="8"/>
  <c r="AZ327" i="8"/>
  <c r="BB327" i="8" s="1"/>
  <c r="BA326" i="8"/>
  <c r="AZ326" i="8"/>
  <c r="BB326" i="8" s="1"/>
  <c r="BA325" i="8"/>
  <c r="AZ325" i="8"/>
  <c r="BB325" i="8" s="1"/>
  <c r="BA324" i="8"/>
  <c r="BB324" i="8" s="1"/>
  <c r="AZ324" i="8"/>
  <c r="BB323" i="8"/>
  <c r="BA323" i="8"/>
  <c r="AZ323" i="8"/>
  <c r="BA322" i="8"/>
  <c r="BB322" i="8" s="1"/>
  <c r="AZ322" i="8"/>
  <c r="BB321" i="8"/>
  <c r="BA321" i="8"/>
  <c r="AZ321" i="8"/>
  <c r="BA320" i="8"/>
  <c r="AZ320" i="8"/>
  <c r="BB320" i="8" s="1"/>
  <c r="BA319" i="8"/>
  <c r="AZ319" i="8"/>
  <c r="BB319" i="8" s="1"/>
  <c r="BB318" i="8"/>
  <c r="BA318" i="8"/>
  <c r="AZ318" i="8"/>
  <c r="BA317" i="8"/>
  <c r="BB317" i="8" s="1"/>
  <c r="AZ317" i="8"/>
  <c r="BA316" i="8"/>
  <c r="AZ316" i="8"/>
  <c r="BB316" i="8" s="1"/>
  <c r="BA315" i="8"/>
  <c r="BB315" i="8" s="1"/>
  <c r="AZ315" i="8"/>
  <c r="BB314" i="8"/>
  <c r="BA314" i="8"/>
  <c r="AZ314" i="8"/>
  <c r="BB313" i="8"/>
  <c r="BA313" i="8"/>
  <c r="AZ313" i="8"/>
  <c r="BA312" i="8"/>
  <c r="AZ312" i="8"/>
  <c r="BB312" i="8" s="1"/>
  <c r="BB311" i="8"/>
  <c r="BA311" i="8"/>
  <c r="AZ311" i="8"/>
  <c r="BA310" i="8"/>
  <c r="BB310" i="8" s="1"/>
  <c r="AZ310" i="8"/>
  <c r="BA309" i="8"/>
  <c r="AZ309" i="8"/>
  <c r="BB309" i="8" s="1"/>
  <c r="BB308" i="8"/>
  <c r="BA308" i="8"/>
  <c r="AZ308" i="8"/>
  <c r="BA307" i="8"/>
  <c r="AZ307" i="8"/>
  <c r="BB307" i="8" s="1"/>
  <c r="BA306" i="8"/>
  <c r="AZ306" i="8"/>
  <c r="BB306" i="8" s="1"/>
  <c r="BA305" i="8"/>
  <c r="AZ305" i="8"/>
  <c r="BA304" i="8"/>
  <c r="AZ304" i="8"/>
  <c r="BB304" i="8" s="1"/>
  <c r="BA303" i="8"/>
  <c r="BB303" i="8" s="1"/>
  <c r="AZ303" i="8"/>
  <c r="BA302" i="8"/>
  <c r="AZ302" i="8"/>
  <c r="BB302" i="8" s="1"/>
  <c r="BA301" i="8"/>
  <c r="BB301" i="8" s="1"/>
  <c r="AZ301" i="8"/>
  <c r="BB300" i="8"/>
  <c r="BA300" i="8"/>
  <c r="AZ300" i="8"/>
  <c r="BA299" i="8"/>
  <c r="BB299" i="8" s="1"/>
  <c r="AZ299" i="8"/>
  <c r="BA298" i="8"/>
  <c r="AZ298" i="8"/>
  <c r="BA297" i="8"/>
  <c r="AZ297" i="8"/>
  <c r="BB297" i="8" s="1"/>
  <c r="BA296" i="8"/>
  <c r="BB296" i="8" s="1"/>
  <c r="AZ296" i="8"/>
  <c r="BA295" i="8"/>
  <c r="BB295" i="8" s="1"/>
  <c r="AZ295" i="8"/>
  <c r="BA294" i="8"/>
  <c r="BB294" i="8" s="1"/>
  <c r="AZ294" i="8"/>
  <c r="BA293" i="8"/>
  <c r="BB293" i="8" s="1"/>
  <c r="AZ293" i="8"/>
  <c r="BA292" i="8"/>
  <c r="AZ292" i="8"/>
  <c r="BB292" i="8" s="1"/>
  <c r="BA291" i="8"/>
  <c r="AZ291" i="8"/>
  <c r="BA290" i="8"/>
  <c r="AZ290" i="8"/>
  <c r="BB290" i="8" s="1"/>
  <c r="BA289" i="8"/>
  <c r="BB289" i="8" s="1"/>
  <c r="AZ289" i="8"/>
  <c r="BB288" i="8"/>
  <c r="BA288" i="8"/>
  <c r="AZ288" i="8"/>
  <c r="BB287" i="8"/>
  <c r="BA287" i="8"/>
  <c r="AZ287" i="8"/>
  <c r="BA286" i="8"/>
  <c r="AZ286" i="8"/>
  <c r="BB286" i="8" s="1"/>
  <c r="BB285" i="8"/>
  <c r="BA285" i="8"/>
  <c r="AZ285" i="8"/>
  <c r="BA284" i="8"/>
  <c r="AZ284" i="8"/>
  <c r="BB284" i="8" s="1"/>
  <c r="BB283" i="8"/>
  <c r="BA283" i="8"/>
  <c r="AZ283" i="8"/>
  <c r="BA282" i="8"/>
  <c r="BB282" i="8" s="1"/>
  <c r="AZ282" i="8"/>
  <c r="BA281" i="8"/>
  <c r="AZ281" i="8"/>
  <c r="BB281" i="8" s="1"/>
  <c r="BB280" i="8"/>
  <c r="BA280" i="8"/>
  <c r="AZ280" i="8"/>
  <c r="BA279" i="8"/>
  <c r="AZ279" i="8"/>
  <c r="BB279" i="8" s="1"/>
  <c r="BB278" i="8"/>
  <c r="BA278" i="8"/>
  <c r="AZ278" i="8"/>
  <c r="BA277" i="8"/>
  <c r="AZ277" i="8"/>
  <c r="BB277" i="8" s="1"/>
  <c r="BA276" i="8"/>
  <c r="AZ276" i="8"/>
  <c r="BB276" i="8" s="1"/>
  <c r="BA275" i="8"/>
  <c r="BB275" i="8" s="1"/>
  <c r="AZ275" i="8"/>
  <c r="BB274" i="8"/>
  <c r="BA274" i="8"/>
  <c r="AZ274" i="8"/>
  <c r="BA273" i="8"/>
  <c r="BB273" i="8" s="1"/>
  <c r="AZ273" i="8"/>
  <c r="BA272" i="8"/>
  <c r="AZ272" i="8"/>
  <c r="BB272" i="8" s="1"/>
  <c r="BA271" i="8"/>
  <c r="AZ271" i="8"/>
  <c r="BB271" i="8" s="1"/>
  <c r="BA270" i="8"/>
  <c r="AZ270" i="8"/>
  <c r="BB270" i="8" s="1"/>
  <c r="BB269" i="8"/>
  <c r="BA269" i="8"/>
  <c r="AZ269" i="8"/>
  <c r="BA268" i="8"/>
  <c r="BB268" i="8" s="1"/>
  <c r="AZ268" i="8"/>
  <c r="BA267" i="8"/>
  <c r="AZ267" i="8"/>
  <c r="BB267" i="8" s="1"/>
  <c r="BA266" i="8"/>
  <c r="BB266" i="8" s="1"/>
  <c r="AZ266" i="8"/>
  <c r="BA265" i="8"/>
  <c r="AZ265" i="8"/>
  <c r="BB265" i="8" s="1"/>
  <c r="BB264" i="8"/>
  <c r="BA264" i="8"/>
  <c r="AZ264" i="8"/>
  <c r="BA263" i="8"/>
  <c r="AZ263" i="8"/>
  <c r="BB263" i="8" s="1"/>
  <c r="BA262" i="8"/>
  <c r="AZ262" i="8"/>
  <c r="BB262" i="8" s="1"/>
  <c r="BA261" i="8"/>
  <c r="BB261" i="8" s="1"/>
  <c r="AZ261" i="8"/>
  <c r="BA260" i="8"/>
  <c r="AZ260" i="8"/>
  <c r="BB260" i="8" s="1"/>
  <c r="BA259" i="8"/>
  <c r="BB259" i="8" s="1"/>
  <c r="AZ259" i="8"/>
  <c r="BA258" i="8"/>
  <c r="AZ258" i="8"/>
  <c r="BB258" i="8" s="1"/>
  <c r="BA257" i="8"/>
  <c r="AZ257" i="8"/>
  <c r="BB257" i="8" s="1"/>
  <c r="BA256" i="8"/>
  <c r="AZ256" i="8"/>
  <c r="BA255" i="8"/>
  <c r="BB255" i="8" s="1"/>
  <c r="AZ255" i="8"/>
  <c r="BA254" i="8"/>
  <c r="BB254" i="8" s="1"/>
  <c r="AZ254" i="8"/>
  <c r="BA253" i="8"/>
  <c r="AZ253" i="8"/>
  <c r="BB253" i="8" s="1"/>
  <c r="BB252" i="8"/>
  <c r="BA252" i="8"/>
  <c r="AZ252" i="8"/>
  <c r="BA251" i="8"/>
  <c r="BB251" i="8" s="1"/>
  <c r="AZ251" i="8"/>
  <c r="BB250" i="8"/>
  <c r="BA250" i="8"/>
  <c r="AZ250" i="8"/>
  <c r="BA249" i="8"/>
  <c r="AZ249" i="8"/>
  <c r="BB249" i="8" s="1"/>
  <c r="BA248" i="8"/>
  <c r="AZ248" i="8"/>
  <c r="BB248" i="8" s="1"/>
  <c r="BA247" i="8"/>
  <c r="BB247" i="8" s="1"/>
  <c r="AZ247" i="8"/>
  <c r="BA246" i="8"/>
  <c r="BB246" i="8" s="1"/>
  <c r="AZ246" i="8"/>
  <c r="BA245" i="8"/>
  <c r="BB245" i="8" s="1"/>
  <c r="AZ245" i="8"/>
  <c r="BA244" i="8"/>
  <c r="AZ244" i="8"/>
  <c r="BB244" i="8" s="1"/>
  <c r="BA243" i="8"/>
  <c r="AZ243" i="8"/>
  <c r="BB243" i="8" s="1"/>
  <c r="BA242" i="8"/>
  <c r="AZ242" i="8"/>
  <c r="BB242" i="8" s="1"/>
  <c r="BA241" i="8"/>
  <c r="AZ241" i="8"/>
  <c r="BB241" i="8" s="1"/>
  <c r="BA240" i="8"/>
  <c r="BB240" i="8" s="1"/>
  <c r="AZ240" i="8"/>
  <c r="BA239" i="8"/>
  <c r="AZ239" i="8"/>
  <c r="BB239" i="8" s="1"/>
  <c r="BB238" i="8"/>
  <c r="BA238" i="8"/>
  <c r="AZ238" i="8"/>
  <c r="BA237" i="8"/>
  <c r="AZ237" i="8"/>
  <c r="BB237" i="8" s="1"/>
  <c r="BB236" i="8"/>
  <c r="BA236" i="8"/>
  <c r="AZ236" i="8"/>
  <c r="BA235" i="8"/>
  <c r="AZ235" i="8"/>
  <c r="BB235" i="8" s="1"/>
  <c r="BA234" i="8"/>
  <c r="AZ234" i="8"/>
  <c r="BB234" i="8" s="1"/>
  <c r="BA233" i="8"/>
  <c r="BB233" i="8" s="1"/>
  <c r="AZ233" i="8"/>
  <c r="BA232" i="8"/>
  <c r="AZ232" i="8"/>
  <c r="BA231" i="8"/>
  <c r="BB231" i="8" s="1"/>
  <c r="AZ231" i="8"/>
  <c r="BA230" i="8"/>
  <c r="AZ230" i="8"/>
  <c r="BB230" i="8" s="1"/>
  <c r="BA229" i="8"/>
  <c r="AZ229" i="8"/>
  <c r="BB229" i="8" s="1"/>
  <c r="BA228" i="8"/>
  <c r="AZ228" i="8"/>
  <c r="BB228" i="8" s="1"/>
  <c r="BA227" i="8"/>
  <c r="AZ227" i="8"/>
  <c r="BB227" i="8" s="1"/>
  <c r="BA226" i="8"/>
  <c r="BB226" i="8" s="1"/>
  <c r="AZ226" i="8"/>
  <c r="BB225" i="8"/>
  <c r="BA225" i="8"/>
  <c r="AZ225" i="8"/>
  <c r="BB224" i="8"/>
  <c r="BA224" i="8"/>
  <c r="AZ224" i="8"/>
  <c r="BA223" i="8"/>
  <c r="AZ223" i="8"/>
  <c r="BB223" i="8" s="1"/>
  <c r="BA222" i="8"/>
  <c r="AZ222" i="8"/>
  <c r="BB222" i="8" s="1"/>
  <c r="BA221" i="8"/>
  <c r="AZ221" i="8"/>
  <c r="BB221" i="8" s="1"/>
  <c r="BB220" i="8"/>
  <c r="BA220" i="8"/>
  <c r="AZ220" i="8"/>
  <c r="BA219" i="8"/>
  <c r="BB219" i="8" s="1"/>
  <c r="AZ219" i="8"/>
  <c r="BA218" i="8"/>
  <c r="AZ218" i="8"/>
  <c r="BB218" i="8" s="1"/>
  <c r="BA217" i="8"/>
  <c r="BB217" i="8" s="1"/>
  <c r="AZ217" i="8"/>
  <c r="BA216" i="8"/>
  <c r="AZ216" i="8"/>
  <c r="BB216" i="8" s="1"/>
  <c r="BA215" i="8"/>
  <c r="BB215" i="8" s="1"/>
  <c r="AZ215" i="8"/>
  <c r="BA214" i="8"/>
  <c r="AZ214" i="8"/>
  <c r="BB214" i="8" s="1"/>
  <c r="BA213" i="8"/>
  <c r="AZ213" i="8"/>
  <c r="BB213" i="8" s="1"/>
  <c r="BA212" i="8"/>
  <c r="BB212" i="8" s="1"/>
  <c r="AZ212" i="8"/>
  <c r="BB211" i="8"/>
  <c r="BA211" i="8"/>
  <c r="AZ211" i="8"/>
  <c r="BA210" i="8"/>
  <c r="BB210" i="8" s="1"/>
  <c r="AZ210" i="8"/>
  <c r="BA209" i="8"/>
  <c r="AZ209" i="8"/>
  <c r="BB209" i="8" s="1"/>
  <c r="BB208" i="8"/>
  <c r="BA208" i="8"/>
  <c r="AZ208" i="8"/>
  <c r="BA207" i="8"/>
  <c r="AZ207" i="8"/>
  <c r="BA206" i="8"/>
  <c r="AZ206" i="8"/>
  <c r="BA205" i="8"/>
  <c r="BB205" i="8" s="1"/>
  <c r="AZ205" i="8"/>
  <c r="BA204" i="8"/>
  <c r="AZ204" i="8"/>
  <c r="BB204" i="8" s="1"/>
  <c r="BA203" i="8"/>
  <c r="BB203" i="8" s="1"/>
  <c r="AZ203" i="8"/>
  <c r="BA202" i="8"/>
  <c r="BB202" i="8" s="1"/>
  <c r="AZ202" i="8"/>
  <c r="BB201" i="8"/>
  <c r="BA201" i="8"/>
  <c r="AZ201" i="8"/>
  <c r="BA200" i="8"/>
  <c r="AZ200" i="8"/>
  <c r="BB200" i="8" s="1"/>
  <c r="BA199" i="8"/>
  <c r="AZ199" i="8"/>
  <c r="BB199" i="8" s="1"/>
  <c r="BA198" i="8"/>
  <c r="BB198" i="8" s="1"/>
  <c r="AZ198" i="8"/>
  <c r="BA197" i="8"/>
  <c r="AZ197" i="8"/>
  <c r="BB197" i="8" s="1"/>
  <c r="BA196" i="8"/>
  <c r="BB196" i="8" s="1"/>
  <c r="AZ196" i="8"/>
  <c r="BB195" i="8"/>
  <c r="BA195" i="8"/>
  <c r="AZ195" i="8"/>
  <c r="BA194" i="8"/>
  <c r="AZ194" i="8"/>
  <c r="BB194" i="8" s="1"/>
  <c r="BA193" i="8"/>
  <c r="AZ193" i="8"/>
  <c r="BB193" i="8" s="1"/>
  <c r="BB192" i="8"/>
  <c r="BA192" i="8"/>
  <c r="AZ192" i="8"/>
  <c r="BA191" i="8"/>
  <c r="BB191" i="8" s="1"/>
  <c r="AZ191" i="8"/>
  <c r="BA190" i="8"/>
  <c r="BB190" i="8" s="1"/>
  <c r="AZ190" i="8"/>
  <c r="BB189" i="8"/>
  <c r="BA189" i="8"/>
  <c r="AZ189" i="8"/>
  <c r="BA188" i="8"/>
  <c r="AZ188" i="8"/>
  <c r="BB188" i="8" s="1"/>
  <c r="BA187" i="8"/>
  <c r="BB187" i="8" s="1"/>
  <c r="AZ187" i="8"/>
  <c r="BA186" i="8"/>
  <c r="AZ186" i="8"/>
  <c r="BB186" i="8" s="1"/>
  <c r="BA185" i="8"/>
  <c r="AZ185" i="8"/>
  <c r="BB185" i="8" s="1"/>
  <c r="BA184" i="8"/>
  <c r="BB184" i="8" s="1"/>
  <c r="AZ184" i="8"/>
  <c r="BA183" i="8"/>
  <c r="AZ183" i="8"/>
  <c r="BA182" i="8"/>
  <c r="BB182" i="8" s="1"/>
  <c r="AZ182" i="8"/>
  <c r="BA181" i="8"/>
  <c r="AZ181" i="8"/>
  <c r="BB181" i="8" s="1"/>
  <c r="BA180" i="8"/>
  <c r="AZ180" i="8"/>
  <c r="BB180" i="8" s="1"/>
  <c r="BA179" i="8"/>
  <c r="AZ179" i="8"/>
  <c r="BB179" i="8" s="1"/>
  <c r="BA178" i="8"/>
  <c r="AZ178" i="8"/>
  <c r="BB178" i="8" s="1"/>
  <c r="BA177" i="8"/>
  <c r="BB177" i="8" s="1"/>
  <c r="AZ177" i="8"/>
  <c r="BB176" i="8"/>
  <c r="BA176" i="8"/>
  <c r="AZ176" i="8"/>
  <c r="BA175" i="8"/>
  <c r="BB175" i="8" s="1"/>
  <c r="AZ175" i="8"/>
  <c r="BB174" i="8"/>
  <c r="BA174" i="8"/>
  <c r="AZ174" i="8"/>
  <c r="BA173" i="8"/>
  <c r="AZ173" i="8"/>
  <c r="BB173" i="8" s="1"/>
  <c r="BA172" i="8"/>
  <c r="AZ172" i="8"/>
  <c r="BB172" i="8" s="1"/>
  <c r="BB171" i="8"/>
  <c r="BA171" i="8"/>
  <c r="AZ171" i="8"/>
  <c r="BA170" i="8"/>
  <c r="BB170" i="8" s="1"/>
  <c r="AZ170" i="8"/>
  <c r="BA169" i="8"/>
  <c r="AZ169" i="8"/>
  <c r="BB169" i="8" s="1"/>
  <c r="BA168" i="8"/>
  <c r="BB168" i="8" s="1"/>
  <c r="AZ168" i="8"/>
  <c r="BA167" i="8"/>
  <c r="BB167" i="8" s="1"/>
  <c r="AZ167" i="8"/>
  <c r="BA166" i="8"/>
  <c r="BB166" i="8" s="1"/>
  <c r="AZ166" i="8"/>
  <c r="BA165" i="8"/>
  <c r="AZ165" i="8"/>
  <c r="BB165" i="8" s="1"/>
  <c r="BA164" i="8"/>
  <c r="BB164" i="8" s="1"/>
  <c r="AZ164" i="8"/>
  <c r="BA163" i="8"/>
  <c r="BB163" i="8" s="1"/>
  <c r="AZ163" i="8"/>
  <c r="BB162" i="8"/>
  <c r="BA162" i="8"/>
  <c r="AZ162" i="8"/>
  <c r="BB161" i="8"/>
  <c r="BA161" i="8"/>
  <c r="AZ161" i="8"/>
  <c r="BA160" i="8"/>
  <c r="AZ160" i="8"/>
  <c r="BB160" i="8" s="1"/>
  <c r="BA159" i="8"/>
  <c r="BB159" i="8" s="1"/>
  <c r="AZ159" i="8"/>
  <c r="BA158" i="8"/>
  <c r="AZ158" i="8"/>
  <c r="BA157" i="8"/>
  <c r="AZ157" i="8"/>
  <c r="BB157" i="8" s="1"/>
  <c r="BA156" i="8"/>
  <c r="BB156" i="8" s="1"/>
  <c r="AZ156" i="8"/>
  <c r="BA155" i="8"/>
  <c r="AZ155" i="8"/>
  <c r="BB155" i="8" s="1"/>
  <c r="BB154" i="8"/>
  <c r="BA154" i="8"/>
  <c r="AZ154" i="8"/>
  <c r="BA153" i="8"/>
  <c r="BB153" i="8" s="1"/>
  <c r="AZ153" i="8"/>
  <c r="BA152" i="8"/>
  <c r="AZ152" i="8"/>
  <c r="BB152" i="8" s="1"/>
  <c r="BA151" i="8"/>
  <c r="AZ151" i="8"/>
  <c r="BB151" i="8" s="1"/>
  <c r="BA150" i="8"/>
  <c r="AZ150" i="8"/>
  <c r="BB150" i="8" s="1"/>
  <c r="BA149" i="8"/>
  <c r="BB149" i="8" s="1"/>
  <c r="AZ149" i="8"/>
  <c r="BA148" i="8"/>
  <c r="AZ148" i="8"/>
  <c r="BB148" i="8" s="1"/>
  <c r="BA147" i="8"/>
  <c r="BB147" i="8" s="1"/>
  <c r="AZ147" i="8"/>
  <c r="BA146" i="8"/>
  <c r="AZ146" i="8"/>
  <c r="BB146" i="8" s="1"/>
  <c r="BA145" i="8"/>
  <c r="AZ145" i="8"/>
  <c r="BB145" i="8" s="1"/>
  <c r="BA144" i="8"/>
  <c r="AZ144" i="8"/>
  <c r="BB144" i="8" s="1"/>
  <c r="BB143" i="8"/>
  <c r="BA143" i="8"/>
  <c r="AZ143" i="8"/>
  <c r="BA142" i="8"/>
  <c r="BB142" i="8" s="1"/>
  <c r="AZ142" i="8"/>
  <c r="BA141" i="8"/>
  <c r="AZ141" i="8"/>
  <c r="BB141" i="8" s="1"/>
  <c r="BB140" i="8"/>
  <c r="BA140" i="8"/>
  <c r="AZ140" i="8"/>
  <c r="BA139" i="8"/>
  <c r="BB139" i="8" s="1"/>
  <c r="AZ139" i="8"/>
  <c r="BA138" i="8"/>
  <c r="AZ138" i="8"/>
  <c r="BB138" i="8" s="1"/>
  <c r="BA137" i="8"/>
  <c r="AZ137" i="8"/>
  <c r="BB137" i="8" s="1"/>
  <c r="BB136" i="8"/>
  <c r="BA136" i="8"/>
  <c r="AZ136" i="8"/>
  <c r="BA135" i="8"/>
  <c r="BB135" i="8" s="1"/>
  <c r="AZ135" i="8"/>
  <c r="BA134" i="8"/>
  <c r="AZ134" i="8"/>
  <c r="BB134" i="8" s="1"/>
  <c r="BA133" i="8"/>
  <c r="BB133" i="8" s="1"/>
  <c r="AZ133" i="8"/>
  <c r="BA132" i="8"/>
  <c r="AZ132" i="8"/>
  <c r="BB132" i="8" s="1"/>
  <c r="BA131" i="8"/>
  <c r="AZ131" i="8"/>
  <c r="BB131" i="8" s="1"/>
  <c r="BA130" i="8"/>
  <c r="AZ130" i="8"/>
  <c r="BA129" i="8"/>
  <c r="AZ129" i="8"/>
  <c r="BB129" i="8" s="1"/>
  <c r="BB128" i="8"/>
  <c r="BA128" i="8"/>
  <c r="AZ128" i="8"/>
  <c r="BA127" i="8"/>
  <c r="AZ127" i="8"/>
  <c r="BB127" i="8" s="1"/>
  <c r="BA126" i="8"/>
  <c r="AZ126" i="8"/>
  <c r="BB126" i="8" s="1"/>
  <c r="BA125" i="8"/>
  <c r="BB125" i="8" s="1"/>
  <c r="AZ125" i="8"/>
  <c r="BA124" i="8"/>
  <c r="BB124" i="8" s="1"/>
  <c r="AZ124" i="8"/>
  <c r="BA123" i="8"/>
  <c r="AZ123" i="8"/>
  <c r="BB123" i="8" s="1"/>
  <c r="BA122" i="8"/>
  <c r="AZ122" i="8"/>
  <c r="BB122" i="8" s="1"/>
  <c r="BB121" i="8"/>
  <c r="BA121" i="8"/>
  <c r="AZ121" i="8"/>
  <c r="BB120" i="8"/>
  <c r="BA120" i="8"/>
  <c r="AZ120" i="8"/>
  <c r="BA119" i="8"/>
  <c r="AZ119" i="8"/>
  <c r="BB119" i="8" s="1"/>
  <c r="BB118" i="8"/>
  <c r="BA118" i="8"/>
  <c r="AZ118" i="8"/>
  <c r="BB117" i="8"/>
  <c r="BA117" i="8"/>
  <c r="AZ117" i="8"/>
  <c r="BA116" i="8"/>
  <c r="AZ116" i="8"/>
  <c r="BB115" i="8"/>
  <c r="BA115" i="8"/>
  <c r="AZ115" i="8"/>
  <c r="BB114" i="8"/>
  <c r="BA114" i="8"/>
  <c r="AZ114" i="8"/>
  <c r="BB113" i="8"/>
  <c r="BA113" i="8"/>
  <c r="AZ113" i="8"/>
  <c r="BA112" i="8"/>
  <c r="AZ112" i="8"/>
  <c r="BA111" i="8"/>
  <c r="BB111" i="8" s="1"/>
  <c r="AZ111" i="8"/>
  <c r="BA110" i="8"/>
  <c r="AZ110" i="8"/>
  <c r="BB110" i="8" s="1"/>
  <c r="BA109" i="8"/>
  <c r="AZ109" i="8"/>
  <c r="BA108" i="8"/>
  <c r="AZ108" i="8"/>
  <c r="BB108" i="8" s="1"/>
  <c r="BA107" i="8"/>
  <c r="BB107" i="8" s="1"/>
  <c r="AZ107" i="8"/>
  <c r="BA106" i="8"/>
  <c r="AZ106" i="8"/>
  <c r="BB106" i="8" s="1"/>
  <c r="BA105" i="8"/>
  <c r="AZ105" i="8"/>
  <c r="BB105" i="8" s="1"/>
  <c r="BA104" i="8"/>
  <c r="BB104" i="8" s="1"/>
  <c r="AZ104" i="8"/>
  <c r="BA103" i="8"/>
  <c r="BB103" i="8" s="1"/>
  <c r="AZ103" i="8"/>
  <c r="BA102" i="8"/>
  <c r="AZ102" i="8"/>
  <c r="BB102" i="8" s="1"/>
  <c r="BA101" i="8"/>
  <c r="BB101" i="8" s="1"/>
  <c r="AZ101" i="8"/>
  <c r="BA100" i="8"/>
  <c r="BB100" i="8" s="1"/>
  <c r="AZ100" i="8"/>
  <c r="BA99" i="8"/>
  <c r="AZ99" i="8"/>
  <c r="BB99" i="8" s="1"/>
  <c r="BB98" i="8"/>
  <c r="BA98" i="8"/>
  <c r="AZ98" i="8"/>
  <c r="BA97" i="8"/>
  <c r="AZ97" i="8"/>
  <c r="BB97" i="8" s="1"/>
  <c r="BB96" i="8"/>
  <c r="BA96" i="8"/>
  <c r="AZ96" i="8"/>
  <c r="BA95" i="8"/>
  <c r="AZ95" i="8"/>
  <c r="BA94" i="8"/>
  <c r="AZ94" i="8"/>
  <c r="BB94" i="8" s="1"/>
  <c r="BB93" i="8"/>
  <c r="BA93" i="8"/>
  <c r="AZ93" i="8"/>
  <c r="BA92" i="8"/>
  <c r="AZ92" i="8"/>
  <c r="BB91" i="8"/>
  <c r="BA91" i="8"/>
  <c r="AZ91" i="8"/>
  <c r="BB90" i="8"/>
  <c r="BA90" i="8"/>
  <c r="AZ90" i="8"/>
  <c r="BA89" i="8"/>
  <c r="AZ89" i="8"/>
  <c r="BB89" i="8" s="1"/>
  <c r="BA88" i="8"/>
  <c r="AZ88" i="8"/>
  <c r="BB88" i="8" s="1"/>
  <c r="BA87" i="8"/>
  <c r="AZ87" i="8"/>
  <c r="BB87" i="8" s="1"/>
  <c r="BA86" i="8"/>
  <c r="BB86" i="8" s="1"/>
  <c r="AZ86" i="8"/>
  <c r="BB85" i="8"/>
  <c r="BA85" i="8"/>
  <c r="AZ85" i="8"/>
  <c r="BA84" i="8"/>
  <c r="AZ84" i="8"/>
  <c r="BB84" i="8" s="1"/>
  <c r="BA83" i="8"/>
  <c r="AZ83" i="8"/>
  <c r="BB83" i="8" s="1"/>
  <c r="BA82" i="8"/>
  <c r="AZ82" i="8"/>
  <c r="BB82" i="8" s="1"/>
  <c r="BA81" i="8"/>
  <c r="AZ81" i="8"/>
  <c r="BB80" i="8"/>
  <c r="BA80" i="8"/>
  <c r="AZ80" i="8"/>
  <c r="BA79" i="8"/>
  <c r="AZ79" i="8"/>
  <c r="BB79" i="8" s="1"/>
  <c r="BA78" i="8"/>
  <c r="AZ78" i="8"/>
  <c r="BB78" i="8" s="1"/>
  <c r="BA77" i="8"/>
  <c r="AZ77" i="8"/>
  <c r="BB77" i="8" s="1"/>
  <c r="BB76" i="8"/>
  <c r="BA76" i="8"/>
  <c r="AZ76" i="8"/>
  <c r="BA75" i="8"/>
  <c r="BB75" i="8" s="1"/>
  <c r="AZ75" i="8"/>
  <c r="BA74" i="8"/>
  <c r="AZ74" i="8"/>
  <c r="BB74" i="8" s="1"/>
  <c r="BA73" i="8"/>
  <c r="AZ73" i="8"/>
  <c r="BB73" i="8" s="1"/>
  <c r="BA72" i="8"/>
  <c r="AZ72" i="8"/>
  <c r="BB72" i="8" s="1"/>
  <c r="BB71" i="8"/>
  <c r="BA71" i="8"/>
  <c r="AZ71" i="8"/>
  <c r="BA70" i="8"/>
  <c r="BB70" i="8" s="1"/>
  <c r="AZ70" i="8"/>
  <c r="BB69" i="8"/>
  <c r="BA69" i="8"/>
  <c r="AZ69" i="8"/>
  <c r="BA68" i="8"/>
  <c r="BB68" i="8" s="1"/>
  <c r="AZ68" i="8"/>
  <c r="BA67" i="8"/>
  <c r="AZ67" i="8"/>
  <c r="BB67" i="8" s="1"/>
  <c r="BA66" i="8"/>
  <c r="BB66" i="8" s="1"/>
  <c r="AZ66" i="8"/>
  <c r="BB65" i="8"/>
  <c r="BA65" i="8"/>
  <c r="AZ65" i="8"/>
  <c r="BA64" i="8"/>
  <c r="AZ64" i="8"/>
  <c r="BB64" i="8" s="1"/>
  <c r="BB63" i="8"/>
  <c r="BA63" i="8"/>
  <c r="AZ63" i="8"/>
  <c r="BA62" i="8"/>
  <c r="BB62" i="8" s="1"/>
  <c r="AZ62" i="8"/>
  <c r="BA61" i="8"/>
  <c r="AZ61" i="8"/>
  <c r="BA60" i="8"/>
  <c r="AZ60" i="8"/>
  <c r="BB60" i="8" s="1"/>
  <c r="BB59" i="8"/>
  <c r="BA59" i="8"/>
  <c r="AZ59" i="8"/>
  <c r="BB58" i="8"/>
  <c r="BA58" i="8"/>
  <c r="AZ58" i="8"/>
  <c r="BA57" i="8"/>
  <c r="AZ57" i="8"/>
  <c r="BB57" i="8" s="1"/>
  <c r="BB56" i="8"/>
  <c r="BA56" i="8"/>
  <c r="AZ56" i="8"/>
  <c r="BA55" i="8"/>
  <c r="AZ55" i="8"/>
  <c r="BB55" i="8" s="1"/>
  <c r="BA54" i="8"/>
  <c r="AZ54" i="8"/>
  <c r="BB54" i="8" s="1"/>
  <c r="BA53" i="8"/>
  <c r="AZ53" i="8"/>
  <c r="BB53" i="8" s="1"/>
  <c r="BA52" i="8"/>
  <c r="AZ52" i="8"/>
  <c r="BB52" i="8" s="1"/>
  <c r="B52" i="8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B51" i="8"/>
  <c r="BA51" i="8"/>
  <c r="AZ51" i="8"/>
  <c r="BB50" i="8"/>
  <c r="BA50" i="8"/>
  <c r="AZ50" i="8"/>
  <c r="BB49" i="8"/>
  <c r="BA49" i="8"/>
  <c r="AZ49" i="8"/>
  <c r="BA48" i="8"/>
  <c r="AZ48" i="8"/>
  <c r="BB48" i="8" s="1"/>
  <c r="BA47" i="8"/>
  <c r="AZ47" i="8"/>
  <c r="BB47" i="8" s="1"/>
  <c r="BA46" i="8"/>
  <c r="AZ46" i="8"/>
  <c r="BB46" i="8" s="1"/>
  <c r="BA45" i="8"/>
  <c r="AZ45" i="8"/>
  <c r="BB45" i="8" s="1"/>
  <c r="BB44" i="8"/>
  <c r="BA44" i="8"/>
  <c r="AZ44" i="8"/>
  <c r="BA43" i="8"/>
  <c r="AZ43" i="8"/>
  <c r="BB43" i="8" s="1"/>
  <c r="BB42" i="8"/>
  <c r="BA42" i="8"/>
  <c r="AZ42" i="8"/>
  <c r="BB41" i="8"/>
  <c r="BA41" i="8"/>
  <c r="AZ41" i="8"/>
  <c r="BA40" i="8"/>
  <c r="AZ40" i="8"/>
  <c r="BB40" i="8" s="1"/>
  <c r="BA39" i="8"/>
  <c r="AZ39" i="8"/>
  <c r="BB39" i="8" s="1"/>
  <c r="BB38" i="8"/>
  <c r="BA38" i="8"/>
  <c r="AZ38" i="8"/>
  <c r="BB37" i="8"/>
  <c r="BA37" i="8"/>
  <c r="AZ37" i="8"/>
  <c r="BA36" i="8"/>
  <c r="AZ36" i="8"/>
  <c r="BB36" i="8" s="1"/>
  <c r="BB35" i="8"/>
  <c r="BA35" i="8"/>
  <c r="AZ35" i="8"/>
  <c r="BA34" i="8"/>
  <c r="AZ34" i="8"/>
  <c r="BB33" i="8"/>
  <c r="BA33" i="8"/>
  <c r="AZ33" i="8"/>
  <c r="BA32" i="8"/>
  <c r="AZ32" i="8"/>
  <c r="BB32" i="8" s="1"/>
  <c r="BA31" i="8"/>
  <c r="AZ31" i="8"/>
  <c r="BB30" i="8"/>
  <c r="BA30" i="8"/>
  <c r="AZ30" i="8"/>
  <c r="BA29" i="8"/>
  <c r="AZ29" i="8"/>
  <c r="BB29" i="8" s="1"/>
  <c r="BB28" i="8"/>
  <c r="BA28" i="8"/>
  <c r="AZ28" i="8"/>
  <c r="BA27" i="8"/>
  <c r="AZ27" i="8"/>
  <c r="BB27" i="8" s="1"/>
  <c r="BA26" i="8"/>
  <c r="AZ26" i="8"/>
  <c r="BB26" i="8" s="1"/>
  <c r="BA25" i="8"/>
  <c r="AZ25" i="8"/>
  <c r="BB25" i="8" s="1"/>
  <c r="BA24" i="8"/>
  <c r="BB24" i="8" s="1"/>
  <c r="AZ24" i="8"/>
  <c r="BA23" i="8"/>
  <c r="AZ23" i="8"/>
  <c r="BB23" i="8" s="1"/>
  <c r="BA22" i="8"/>
  <c r="AZ22" i="8"/>
  <c r="BB22" i="8" s="1"/>
  <c r="BB21" i="8"/>
  <c r="BA21" i="8"/>
  <c r="AZ21" i="8"/>
  <c r="BB20" i="8"/>
  <c r="BA20" i="8"/>
  <c r="AZ20" i="8"/>
  <c r="BA19" i="8"/>
  <c r="AZ19" i="8"/>
  <c r="BB19" i="8" s="1"/>
  <c r="BA18" i="8"/>
  <c r="AZ18" i="8"/>
  <c r="BB18" i="8" s="1"/>
  <c r="BB17" i="8"/>
  <c r="BA17" i="8"/>
  <c r="AZ17" i="8"/>
  <c r="BA16" i="8"/>
  <c r="AZ16" i="8"/>
  <c r="BB16" i="8" s="1"/>
  <c r="BA15" i="8"/>
  <c r="AZ15" i="8"/>
  <c r="BB15" i="8" s="1"/>
  <c r="BB14" i="8"/>
  <c r="BA14" i="8"/>
  <c r="AZ14" i="8"/>
  <c r="BA13" i="8"/>
  <c r="AZ13" i="8"/>
  <c r="BB13" i="8" s="1"/>
  <c r="BA12" i="8"/>
  <c r="AZ12" i="8"/>
  <c r="BB12" i="8" s="1"/>
  <c r="BA11" i="8"/>
  <c r="AZ11" i="8"/>
  <c r="BB11" i="8" s="1"/>
  <c r="BA10" i="8"/>
  <c r="AZ10" i="8"/>
  <c r="BB10" i="8" s="1"/>
  <c r="B10" i="8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A9" i="8"/>
  <c r="AZ9" i="8"/>
  <c r="BB9" i="8" s="1"/>
  <c r="BA8" i="8"/>
  <c r="BB8" i="8" s="1"/>
  <c r="AZ8" i="8"/>
  <c r="BB7" i="8"/>
  <c r="BA7" i="8"/>
  <c r="AZ7" i="8"/>
  <c r="BA6" i="8"/>
  <c r="AZ6" i="8"/>
  <c r="BB6" i="8" s="1"/>
  <c r="B6" i="8"/>
  <c r="B7" i="8" s="1"/>
  <c r="B8" i="8" s="1"/>
  <c r="B9" i="8" s="1"/>
  <c r="BB5" i="8"/>
  <c r="BA5" i="8"/>
  <c r="AZ5" i="8"/>
  <c r="BA4" i="8"/>
  <c r="AZ4" i="8"/>
  <c r="BB4" i="8" s="1"/>
  <c r="B4" i="8"/>
  <c r="B5" i="8" s="1"/>
  <c r="BA3" i="8"/>
  <c r="AZ3" i="8"/>
  <c r="BB3" i="8" s="1"/>
  <c r="AL2" i="8"/>
  <c r="AJ2" i="8"/>
  <c r="AH2" i="8"/>
  <c r="AF2" i="8"/>
  <c r="AB2" i="8"/>
  <c r="BA377" i="8" s="1"/>
  <c r="Z2" i="8"/>
  <c r="X2" i="8"/>
  <c r="V2" i="8"/>
  <c r="T2" i="8"/>
  <c r="R2" i="8"/>
  <c r="P2" i="8"/>
  <c r="N2" i="8"/>
  <c r="L2" i="8"/>
  <c r="J2" i="8"/>
  <c r="H2" i="8"/>
  <c r="AY222" i="8" s="1"/>
  <c r="BC222" i="8" s="1"/>
  <c r="BA399" i="7"/>
  <c r="AZ399" i="7"/>
  <c r="BA398" i="7"/>
  <c r="AZ398" i="7"/>
  <c r="BA397" i="7"/>
  <c r="AZ397" i="7"/>
  <c r="BA396" i="7"/>
  <c r="AZ396" i="7"/>
  <c r="BA395" i="7"/>
  <c r="AZ395" i="7"/>
  <c r="BA394" i="7"/>
  <c r="AZ394" i="7"/>
  <c r="BA393" i="7"/>
  <c r="AZ393" i="7"/>
  <c r="BA392" i="7"/>
  <c r="AZ392" i="7"/>
  <c r="BA391" i="7"/>
  <c r="AZ391" i="7"/>
  <c r="BA390" i="7"/>
  <c r="AZ390" i="7"/>
  <c r="BB389" i="7"/>
  <c r="BA389" i="7"/>
  <c r="AZ389" i="7"/>
  <c r="BB388" i="7"/>
  <c r="BA388" i="7"/>
  <c r="AZ388" i="7"/>
  <c r="BA387" i="7"/>
  <c r="AZ387" i="7"/>
  <c r="BB379" i="7"/>
  <c r="BB378" i="7"/>
  <c r="BA378" i="7"/>
  <c r="BC375" i="7"/>
  <c r="BC374" i="7"/>
  <c r="AK367" i="7"/>
  <c r="AI367" i="7"/>
  <c r="AG367" i="7"/>
  <c r="AE367" i="7"/>
  <c r="BC379" i="7" s="1"/>
  <c r="AD367" i="7"/>
  <c r="BC378" i="7" s="1"/>
  <c r="AY378" i="7" s="1"/>
  <c r="AA367" i="7"/>
  <c r="BC377" i="7" s="1"/>
  <c r="Y367" i="7"/>
  <c r="W367" i="7"/>
  <c r="U367" i="7"/>
  <c r="S367" i="7"/>
  <c r="Q367" i="7"/>
  <c r="O367" i="7"/>
  <c r="M367" i="7"/>
  <c r="K367" i="7"/>
  <c r="I367" i="7"/>
  <c r="G367" i="7"/>
  <c r="BA366" i="7"/>
  <c r="AZ366" i="7"/>
  <c r="BB366" i="7" s="1"/>
  <c r="BA365" i="7"/>
  <c r="AZ365" i="7"/>
  <c r="BB365" i="7" s="1"/>
  <c r="BA364" i="7"/>
  <c r="AZ364" i="7"/>
  <c r="BB364" i="7" s="1"/>
  <c r="BA363" i="7"/>
  <c r="AZ363" i="7"/>
  <c r="BB363" i="7" s="1"/>
  <c r="BB362" i="7"/>
  <c r="BA362" i="7"/>
  <c r="AZ362" i="7"/>
  <c r="BB361" i="7"/>
  <c r="BA361" i="7"/>
  <c r="AZ361" i="7"/>
  <c r="BA360" i="7"/>
  <c r="AZ360" i="7"/>
  <c r="BA359" i="7"/>
  <c r="AZ359" i="7"/>
  <c r="BB359" i="7" s="1"/>
  <c r="BA358" i="7"/>
  <c r="AZ358" i="7"/>
  <c r="BB358" i="7" s="1"/>
  <c r="BB357" i="7"/>
  <c r="BA357" i="7"/>
  <c r="AZ357" i="7"/>
  <c r="BA356" i="7"/>
  <c r="AZ356" i="7"/>
  <c r="BB356" i="7" s="1"/>
  <c r="BA355" i="7"/>
  <c r="AZ355" i="7"/>
  <c r="BB355" i="7" s="1"/>
  <c r="BB354" i="7"/>
  <c r="BA354" i="7"/>
  <c r="AZ354" i="7"/>
  <c r="BA353" i="7"/>
  <c r="AZ353" i="7"/>
  <c r="BB352" i="7"/>
  <c r="BA352" i="7"/>
  <c r="AZ352" i="7"/>
  <c r="BA351" i="7"/>
  <c r="AZ351" i="7"/>
  <c r="BB351" i="7" s="1"/>
  <c r="BA350" i="7"/>
  <c r="AZ350" i="7"/>
  <c r="BB350" i="7" s="1"/>
  <c r="BA349" i="7"/>
  <c r="AZ349" i="7"/>
  <c r="BB349" i="7" s="1"/>
  <c r="BB348" i="7"/>
  <c r="BA348" i="7"/>
  <c r="AZ348" i="7"/>
  <c r="BA347" i="7"/>
  <c r="AZ347" i="7"/>
  <c r="BB347" i="7" s="1"/>
  <c r="BA346" i="7"/>
  <c r="AZ346" i="7"/>
  <c r="BB346" i="7" s="1"/>
  <c r="BA345" i="7"/>
  <c r="BB345" i="7" s="1"/>
  <c r="AZ345" i="7"/>
  <c r="BB344" i="7"/>
  <c r="BA344" i="7"/>
  <c r="AZ344" i="7"/>
  <c r="BA343" i="7"/>
  <c r="AZ343" i="7"/>
  <c r="BB343" i="7" s="1"/>
  <c r="BA342" i="7"/>
  <c r="AZ342" i="7"/>
  <c r="BB342" i="7" s="1"/>
  <c r="BB341" i="7"/>
  <c r="BA341" i="7"/>
  <c r="AZ341" i="7"/>
  <c r="BB340" i="7"/>
  <c r="BA340" i="7"/>
  <c r="AZ340" i="7"/>
  <c r="BB339" i="7"/>
  <c r="BA339" i="7"/>
  <c r="AZ339" i="7"/>
  <c r="BA338" i="7"/>
  <c r="AZ338" i="7"/>
  <c r="BB338" i="7" s="1"/>
  <c r="BA337" i="7"/>
  <c r="AZ337" i="7"/>
  <c r="BB337" i="7" s="1"/>
  <c r="AY337" i="7"/>
  <c r="BC337" i="7" s="1"/>
  <c r="BA336" i="7"/>
  <c r="AZ336" i="7"/>
  <c r="BB336" i="7" s="1"/>
  <c r="BB335" i="7"/>
  <c r="BA335" i="7"/>
  <c r="AZ335" i="7"/>
  <c r="BB334" i="7"/>
  <c r="BA334" i="7"/>
  <c r="AZ334" i="7"/>
  <c r="BA333" i="7"/>
  <c r="AZ333" i="7"/>
  <c r="BB333" i="7" s="1"/>
  <c r="BA332" i="7"/>
  <c r="AZ332" i="7"/>
  <c r="BB332" i="7" s="1"/>
  <c r="BA331" i="7"/>
  <c r="AZ331" i="7"/>
  <c r="BB331" i="7" s="1"/>
  <c r="BA330" i="7"/>
  <c r="AZ330" i="7"/>
  <c r="BB329" i="7"/>
  <c r="BA329" i="7"/>
  <c r="AZ329" i="7"/>
  <c r="BA328" i="7"/>
  <c r="AZ328" i="7"/>
  <c r="BB328" i="7" s="1"/>
  <c r="BA327" i="7"/>
  <c r="AZ327" i="7"/>
  <c r="BA326" i="7"/>
  <c r="AZ326" i="7"/>
  <c r="BB326" i="7" s="1"/>
  <c r="BA325" i="7"/>
  <c r="BB325" i="7" s="1"/>
  <c r="AZ325" i="7"/>
  <c r="BA324" i="7"/>
  <c r="AZ324" i="7"/>
  <c r="BB324" i="7" s="1"/>
  <c r="BA323" i="7"/>
  <c r="AZ323" i="7"/>
  <c r="BB323" i="7" s="1"/>
  <c r="BA322" i="7"/>
  <c r="AZ322" i="7"/>
  <c r="BB322" i="7" s="1"/>
  <c r="BB321" i="7"/>
  <c r="BA321" i="7"/>
  <c r="AZ321" i="7"/>
  <c r="BA320" i="7"/>
  <c r="BB320" i="7" s="1"/>
  <c r="AZ320" i="7"/>
  <c r="BA319" i="7"/>
  <c r="BB319" i="7" s="1"/>
  <c r="AZ319" i="7"/>
  <c r="BA318" i="7"/>
  <c r="AZ318" i="7"/>
  <c r="BB317" i="7"/>
  <c r="BA317" i="7"/>
  <c r="AZ317" i="7"/>
  <c r="AY317" i="7"/>
  <c r="BA316" i="7"/>
  <c r="AZ316" i="7"/>
  <c r="BB316" i="7" s="1"/>
  <c r="BA315" i="7"/>
  <c r="AZ315" i="7"/>
  <c r="BB315" i="7" s="1"/>
  <c r="BB314" i="7"/>
  <c r="BA314" i="7"/>
  <c r="AZ314" i="7"/>
  <c r="BA313" i="7"/>
  <c r="AZ313" i="7"/>
  <c r="BB313" i="7" s="1"/>
  <c r="BA312" i="7"/>
  <c r="AZ312" i="7"/>
  <c r="BB312" i="7" s="1"/>
  <c r="BA311" i="7"/>
  <c r="AZ311" i="7"/>
  <c r="BB311" i="7" s="1"/>
  <c r="BA310" i="7"/>
  <c r="AZ310" i="7"/>
  <c r="BB310" i="7" s="1"/>
  <c r="BB309" i="7"/>
  <c r="BA309" i="7"/>
  <c r="AZ309" i="7"/>
  <c r="BA308" i="7"/>
  <c r="AZ308" i="7"/>
  <c r="BB308" i="7" s="1"/>
  <c r="BA307" i="7"/>
  <c r="BB307" i="7" s="1"/>
  <c r="AZ307" i="7"/>
  <c r="BA306" i="7"/>
  <c r="AZ306" i="7"/>
  <c r="BB306" i="7" s="1"/>
  <c r="BA305" i="7"/>
  <c r="AZ305" i="7"/>
  <c r="BB305" i="7" s="1"/>
  <c r="BA304" i="7"/>
  <c r="AZ304" i="7"/>
  <c r="BB304" i="7" s="1"/>
  <c r="BA303" i="7"/>
  <c r="AZ303" i="7"/>
  <c r="BB303" i="7" s="1"/>
  <c r="BA302" i="7"/>
  <c r="AZ302" i="7"/>
  <c r="BB302" i="7" s="1"/>
  <c r="BA301" i="7"/>
  <c r="AZ301" i="7"/>
  <c r="BB301" i="7" s="1"/>
  <c r="BB300" i="7"/>
  <c r="BA300" i="7"/>
  <c r="AZ300" i="7"/>
  <c r="BB299" i="7"/>
  <c r="BA299" i="7"/>
  <c r="AZ299" i="7"/>
  <c r="BB298" i="7"/>
  <c r="BA298" i="7"/>
  <c r="AZ298" i="7"/>
  <c r="BA297" i="7"/>
  <c r="BB297" i="7" s="1"/>
  <c r="AZ297" i="7"/>
  <c r="BA296" i="7"/>
  <c r="AZ296" i="7"/>
  <c r="BB296" i="7" s="1"/>
  <c r="BA295" i="7"/>
  <c r="BB295" i="7" s="1"/>
  <c r="AZ295" i="7"/>
  <c r="BB294" i="7"/>
  <c r="BA294" i="7"/>
  <c r="AZ294" i="7"/>
  <c r="BB293" i="7"/>
  <c r="BA293" i="7"/>
  <c r="AZ293" i="7"/>
  <c r="BB292" i="7"/>
  <c r="BA292" i="7"/>
  <c r="AZ292" i="7"/>
  <c r="BA291" i="7"/>
  <c r="AZ291" i="7"/>
  <c r="BB291" i="7" s="1"/>
  <c r="BB290" i="7"/>
  <c r="BA290" i="7"/>
  <c r="AZ290" i="7"/>
  <c r="BB289" i="7"/>
  <c r="BA289" i="7"/>
  <c r="AZ289" i="7"/>
  <c r="BA288" i="7"/>
  <c r="BB288" i="7" s="1"/>
  <c r="AZ288" i="7"/>
  <c r="BB287" i="7"/>
  <c r="BA287" i="7"/>
  <c r="AZ287" i="7"/>
  <c r="BB286" i="7"/>
  <c r="BA286" i="7"/>
  <c r="AZ286" i="7"/>
  <c r="BA285" i="7"/>
  <c r="AZ285" i="7"/>
  <c r="BB285" i="7" s="1"/>
  <c r="BA284" i="7"/>
  <c r="AZ284" i="7"/>
  <c r="BB284" i="7" s="1"/>
  <c r="BB283" i="7"/>
  <c r="BA283" i="7"/>
  <c r="AZ283" i="7"/>
  <c r="BB282" i="7"/>
  <c r="BA282" i="7"/>
  <c r="AZ282" i="7"/>
  <c r="BB281" i="7"/>
  <c r="BA281" i="7"/>
  <c r="AZ281" i="7"/>
  <c r="BA280" i="7"/>
  <c r="AZ280" i="7"/>
  <c r="BB280" i="7" s="1"/>
  <c r="BA279" i="7"/>
  <c r="AZ279" i="7"/>
  <c r="BB279" i="7" s="1"/>
  <c r="AY279" i="7"/>
  <c r="BB278" i="7"/>
  <c r="BA278" i="7"/>
  <c r="AZ278" i="7"/>
  <c r="BA277" i="7"/>
  <c r="AZ277" i="7"/>
  <c r="BB277" i="7" s="1"/>
  <c r="BA276" i="7"/>
  <c r="AZ276" i="7"/>
  <c r="BB276" i="7" s="1"/>
  <c r="AY276" i="7"/>
  <c r="BC276" i="7" s="1"/>
  <c r="BA275" i="7"/>
  <c r="BB275" i="7" s="1"/>
  <c r="AZ275" i="7"/>
  <c r="BA274" i="7"/>
  <c r="AZ274" i="7"/>
  <c r="BB274" i="7" s="1"/>
  <c r="BA273" i="7"/>
  <c r="AZ273" i="7"/>
  <c r="BB273" i="7" s="1"/>
  <c r="BB272" i="7"/>
  <c r="BA272" i="7"/>
  <c r="AZ272" i="7"/>
  <c r="BA271" i="7"/>
  <c r="AZ271" i="7"/>
  <c r="BB271" i="7" s="1"/>
  <c r="BB270" i="7"/>
  <c r="BA270" i="7"/>
  <c r="AZ270" i="7"/>
  <c r="BA269" i="7"/>
  <c r="AZ269" i="7"/>
  <c r="BB269" i="7" s="1"/>
  <c r="AY269" i="7"/>
  <c r="BA268" i="7"/>
  <c r="AZ268" i="7"/>
  <c r="BB268" i="7" s="1"/>
  <c r="BB267" i="7"/>
  <c r="BA267" i="7"/>
  <c r="AZ267" i="7"/>
  <c r="BA266" i="7"/>
  <c r="AZ266" i="7"/>
  <c r="BB266" i="7" s="1"/>
  <c r="AY266" i="7"/>
  <c r="BC266" i="7" s="1"/>
  <c r="BB265" i="7"/>
  <c r="BA265" i="7"/>
  <c r="AZ265" i="7"/>
  <c r="BA264" i="7"/>
  <c r="BB264" i="7" s="1"/>
  <c r="AZ264" i="7"/>
  <c r="BA263" i="7"/>
  <c r="AZ263" i="7"/>
  <c r="BB263" i="7" s="1"/>
  <c r="BA262" i="7"/>
  <c r="AZ262" i="7"/>
  <c r="BB262" i="7" s="1"/>
  <c r="BA261" i="7"/>
  <c r="AZ261" i="7"/>
  <c r="BB261" i="7" s="1"/>
  <c r="AY261" i="7"/>
  <c r="BC261" i="7" s="1"/>
  <c r="BB260" i="7"/>
  <c r="BA260" i="7"/>
  <c r="AZ260" i="7"/>
  <c r="BB259" i="7"/>
  <c r="BA259" i="7"/>
  <c r="AZ259" i="7"/>
  <c r="BA258" i="7"/>
  <c r="AZ258" i="7"/>
  <c r="BB258" i="7" s="1"/>
  <c r="BA257" i="7"/>
  <c r="AZ257" i="7"/>
  <c r="BB257" i="7" s="1"/>
  <c r="BA256" i="7"/>
  <c r="BB256" i="7" s="1"/>
  <c r="AZ256" i="7"/>
  <c r="BA255" i="7"/>
  <c r="AZ255" i="7"/>
  <c r="BB255" i="7" s="1"/>
  <c r="BB254" i="7"/>
  <c r="BA254" i="7"/>
  <c r="AZ254" i="7"/>
  <c r="BB253" i="7"/>
  <c r="BA253" i="7"/>
  <c r="AZ253" i="7"/>
  <c r="BA252" i="7"/>
  <c r="AZ252" i="7"/>
  <c r="BB252" i="7" s="1"/>
  <c r="BB251" i="7"/>
  <c r="BA251" i="7"/>
  <c r="AZ251" i="7"/>
  <c r="BB250" i="7"/>
  <c r="BA250" i="7"/>
  <c r="AZ250" i="7"/>
  <c r="BB249" i="7"/>
  <c r="BA249" i="7"/>
  <c r="AZ249" i="7"/>
  <c r="BA248" i="7"/>
  <c r="BB248" i="7" s="1"/>
  <c r="AZ248" i="7"/>
  <c r="BA247" i="7"/>
  <c r="AZ247" i="7"/>
  <c r="BB247" i="7" s="1"/>
  <c r="BB246" i="7"/>
  <c r="BA246" i="7"/>
  <c r="AZ246" i="7"/>
  <c r="BB245" i="7"/>
  <c r="BA245" i="7"/>
  <c r="AZ245" i="7"/>
  <c r="BA244" i="7"/>
  <c r="AZ244" i="7"/>
  <c r="BB244" i="7" s="1"/>
  <c r="BB243" i="7"/>
  <c r="BA243" i="7"/>
  <c r="AZ243" i="7"/>
  <c r="BA242" i="7"/>
  <c r="AZ242" i="7"/>
  <c r="BB242" i="7" s="1"/>
  <c r="BA241" i="7"/>
  <c r="BB241" i="7" s="1"/>
  <c r="AZ241" i="7"/>
  <c r="BA240" i="7"/>
  <c r="AZ240" i="7"/>
  <c r="BB240" i="7" s="1"/>
  <c r="BB239" i="7"/>
  <c r="BA239" i="7"/>
  <c r="AZ239" i="7"/>
  <c r="BB238" i="7"/>
  <c r="BA238" i="7"/>
  <c r="AZ238" i="7"/>
  <c r="BA237" i="7"/>
  <c r="AZ237" i="7"/>
  <c r="BB237" i="7" s="1"/>
  <c r="BA236" i="7"/>
  <c r="AZ236" i="7"/>
  <c r="BB236" i="7" s="1"/>
  <c r="BA235" i="7"/>
  <c r="AZ235" i="7"/>
  <c r="BA234" i="7"/>
  <c r="AZ234" i="7"/>
  <c r="BB234" i="7" s="1"/>
  <c r="BA233" i="7"/>
  <c r="AZ233" i="7"/>
  <c r="BB233" i="7" s="1"/>
  <c r="BB232" i="7"/>
  <c r="BA232" i="7"/>
  <c r="AZ232" i="7"/>
  <c r="BB231" i="7"/>
  <c r="BA231" i="7"/>
  <c r="AZ231" i="7"/>
  <c r="BA230" i="7"/>
  <c r="BB230" i="7" s="1"/>
  <c r="AZ230" i="7"/>
  <c r="BB229" i="7"/>
  <c r="BA229" i="7"/>
  <c r="AZ229" i="7"/>
  <c r="BA228" i="7"/>
  <c r="AZ228" i="7"/>
  <c r="BB228" i="7" s="1"/>
  <c r="AY228" i="7"/>
  <c r="BC228" i="7" s="1"/>
  <c r="BB227" i="7"/>
  <c r="BA227" i="7"/>
  <c r="AZ227" i="7"/>
  <c r="BB226" i="7"/>
  <c r="BA226" i="7"/>
  <c r="AZ226" i="7"/>
  <c r="BA225" i="7"/>
  <c r="BB225" i="7" s="1"/>
  <c r="AZ225" i="7"/>
  <c r="BB224" i="7"/>
  <c r="BA224" i="7"/>
  <c r="AZ224" i="7"/>
  <c r="BA223" i="7"/>
  <c r="AZ223" i="7"/>
  <c r="BB223" i="7" s="1"/>
  <c r="BA222" i="7"/>
  <c r="AZ222" i="7"/>
  <c r="BB222" i="7" s="1"/>
  <c r="BA221" i="7"/>
  <c r="AZ221" i="7"/>
  <c r="BA220" i="7"/>
  <c r="AZ220" i="7"/>
  <c r="BB220" i="7" s="1"/>
  <c r="BA219" i="7"/>
  <c r="AZ219" i="7"/>
  <c r="BB219" i="7" s="1"/>
  <c r="BB218" i="7"/>
  <c r="BA218" i="7"/>
  <c r="AZ218" i="7"/>
  <c r="BA217" i="7"/>
  <c r="AZ217" i="7"/>
  <c r="BB217" i="7" s="1"/>
  <c r="BA216" i="7"/>
  <c r="AZ216" i="7"/>
  <c r="BB216" i="7" s="1"/>
  <c r="BB215" i="7"/>
  <c r="BA215" i="7"/>
  <c r="AZ215" i="7"/>
  <c r="BB214" i="7"/>
  <c r="BA214" i="7"/>
  <c r="AZ214" i="7"/>
  <c r="AY214" i="7"/>
  <c r="BC214" i="7" s="1"/>
  <c r="BA213" i="7"/>
  <c r="AZ213" i="7"/>
  <c r="BB213" i="7" s="1"/>
  <c r="BA212" i="7"/>
  <c r="AZ212" i="7"/>
  <c r="BB212" i="7" s="1"/>
  <c r="BA211" i="7"/>
  <c r="AZ211" i="7"/>
  <c r="BB211" i="7" s="1"/>
  <c r="AY211" i="7"/>
  <c r="BC211" i="7" s="1"/>
  <c r="BA210" i="7"/>
  <c r="AZ210" i="7"/>
  <c r="BB210" i="7" s="1"/>
  <c r="BA209" i="7"/>
  <c r="AZ209" i="7"/>
  <c r="BB209" i="7" s="1"/>
  <c r="AY209" i="7"/>
  <c r="BC209" i="7" s="1"/>
  <c r="BA208" i="7"/>
  <c r="AZ208" i="7"/>
  <c r="BB208" i="7" s="1"/>
  <c r="BB207" i="7"/>
  <c r="BA207" i="7"/>
  <c r="AZ207" i="7"/>
  <c r="BA206" i="7"/>
  <c r="AZ206" i="7"/>
  <c r="BB206" i="7" s="1"/>
  <c r="BB205" i="7"/>
  <c r="BA205" i="7"/>
  <c r="AZ205" i="7"/>
  <c r="BA204" i="7"/>
  <c r="AZ204" i="7"/>
  <c r="AY204" i="7"/>
  <c r="BB203" i="7"/>
  <c r="BA203" i="7"/>
  <c r="AZ203" i="7"/>
  <c r="BB202" i="7"/>
  <c r="BA202" i="7"/>
  <c r="AZ202" i="7"/>
  <c r="BA201" i="7"/>
  <c r="AZ201" i="7"/>
  <c r="BB201" i="7" s="1"/>
  <c r="BA200" i="7"/>
  <c r="AZ200" i="7"/>
  <c r="BB200" i="7" s="1"/>
  <c r="BA199" i="7"/>
  <c r="AZ199" i="7"/>
  <c r="BB199" i="7" s="1"/>
  <c r="BB198" i="7"/>
  <c r="BA198" i="7"/>
  <c r="AZ198" i="7"/>
  <c r="BA197" i="7"/>
  <c r="AZ197" i="7"/>
  <c r="BB197" i="7" s="1"/>
  <c r="BA196" i="7"/>
  <c r="AZ196" i="7"/>
  <c r="BB196" i="7" s="1"/>
  <c r="BB195" i="7"/>
  <c r="BA195" i="7"/>
  <c r="AZ195" i="7"/>
  <c r="BA194" i="7"/>
  <c r="AZ194" i="7"/>
  <c r="BB194" i="7" s="1"/>
  <c r="BB193" i="7"/>
  <c r="BA193" i="7"/>
  <c r="AZ193" i="7"/>
  <c r="BB192" i="7"/>
  <c r="BA192" i="7"/>
  <c r="AZ192" i="7"/>
  <c r="BA191" i="7"/>
  <c r="AZ191" i="7"/>
  <c r="BB191" i="7" s="1"/>
  <c r="AY191" i="7"/>
  <c r="BC191" i="7" s="1"/>
  <c r="BB190" i="7"/>
  <c r="BA190" i="7"/>
  <c r="AZ190" i="7"/>
  <c r="BA189" i="7"/>
  <c r="AZ189" i="7"/>
  <c r="BB189" i="7" s="1"/>
  <c r="BA188" i="7"/>
  <c r="AZ188" i="7"/>
  <c r="BB188" i="7" s="1"/>
  <c r="AY188" i="7"/>
  <c r="BC188" i="7" s="1"/>
  <c r="BB187" i="7"/>
  <c r="BA187" i="7"/>
  <c r="AZ187" i="7"/>
  <c r="BA186" i="7"/>
  <c r="AZ186" i="7"/>
  <c r="BB186" i="7" s="1"/>
  <c r="BA185" i="7"/>
  <c r="AZ185" i="7"/>
  <c r="BA184" i="7"/>
  <c r="AZ184" i="7"/>
  <c r="BB184" i="7" s="1"/>
  <c r="BA183" i="7"/>
  <c r="BB183" i="7" s="1"/>
  <c r="AZ183" i="7"/>
  <c r="BB182" i="7"/>
  <c r="BA182" i="7"/>
  <c r="AZ182" i="7"/>
  <c r="BA181" i="7"/>
  <c r="AZ181" i="7"/>
  <c r="BB181" i="7" s="1"/>
  <c r="BA180" i="7"/>
  <c r="BB180" i="7" s="1"/>
  <c r="AZ180" i="7"/>
  <c r="BB179" i="7"/>
  <c r="BA179" i="7"/>
  <c r="AZ179" i="7"/>
  <c r="BA178" i="7"/>
  <c r="AZ178" i="7"/>
  <c r="BB178" i="7" s="1"/>
  <c r="AY178" i="7"/>
  <c r="BC178" i="7" s="1"/>
  <c r="BB177" i="7"/>
  <c r="BA177" i="7"/>
  <c r="AZ177" i="7"/>
  <c r="BA176" i="7"/>
  <c r="AZ176" i="7"/>
  <c r="BB176" i="7" s="1"/>
  <c r="AY176" i="7"/>
  <c r="BC176" i="7" s="1"/>
  <c r="BB175" i="7"/>
  <c r="BA175" i="7"/>
  <c r="AZ175" i="7"/>
  <c r="BB174" i="7"/>
  <c r="BA174" i="7"/>
  <c r="AZ174" i="7"/>
  <c r="BA173" i="7"/>
  <c r="AZ173" i="7"/>
  <c r="BB173" i="7" s="1"/>
  <c r="BA172" i="7"/>
  <c r="AZ172" i="7"/>
  <c r="BB172" i="7" s="1"/>
  <c r="BA171" i="7"/>
  <c r="AZ171" i="7"/>
  <c r="BB171" i="7" s="1"/>
  <c r="AY171" i="7"/>
  <c r="BC171" i="7" s="1"/>
  <c r="BA170" i="7"/>
  <c r="BB170" i="7" s="1"/>
  <c r="AZ170" i="7"/>
  <c r="BB169" i="7"/>
  <c r="BA169" i="7"/>
  <c r="AZ169" i="7"/>
  <c r="BA168" i="7"/>
  <c r="AZ168" i="7"/>
  <c r="BB168" i="7" s="1"/>
  <c r="BA167" i="7"/>
  <c r="AZ167" i="7"/>
  <c r="BB167" i="7" s="1"/>
  <c r="BA166" i="7"/>
  <c r="AZ166" i="7"/>
  <c r="BB166" i="7" s="1"/>
  <c r="BA165" i="7"/>
  <c r="AZ165" i="7"/>
  <c r="BB165" i="7" s="1"/>
  <c r="BA164" i="7"/>
  <c r="AZ164" i="7"/>
  <c r="BB164" i="7" s="1"/>
  <c r="BA163" i="7"/>
  <c r="AZ163" i="7"/>
  <c r="BB163" i="7" s="1"/>
  <c r="AY163" i="7"/>
  <c r="BC163" i="7" s="1"/>
  <c r="BA162" i="7"/>
  <c r="AZ162" i="7"/>
  <c r="BB162" i="7" s="1"/>
  <c r="BA161" i="7"/>
  <c r="AZ161" i="7"/>
  <c r="BB161" i="7" s="1"/>
  <c r="BA160" i="7"/>
  <c r="AZ160" i="7"/>
  <c r="BB160" i="7" s="1"/>
  <c r="BB159" i="7"/>
  <c r="BA159" i="7"/>
  <c r="AZ159" i="7"/>
  <c r="BA158" i="7"/>
  <c r="BB158" i="7" s="1"/>
  <c r="AZ158" i="7"/>
  <c r="BA157" i="7"/>
  <c r="BB157" i="7" s="1"/>
  <c r="AZ157" i="7"/>
  <c r="BA156" i="7"/>
  <c r="AZ156" i="7"/>
  <c r="BB156" i="7" s="1"/>
  <c r="BB155" i="7"/>
  <c r="BA155" i="7"/>
  <c r="AZ155" i="7"/>
  <c r="BB154" i="7"/>
  <c r="BA154" i="7"/>
  <c r="AZ154" i="7"/>
  <c r="BA153" i="7"/>
  <c r="AZ153" i="7"/>
  <c r="BB153" i="7" s="1"/>
  <c r="BB152" i="7"/>
  <c r="BA152" i="7"/>
  <c r="AZ152" i="7"/>
  <c r="BA151" i="7"/>
  <c r="AZ151" i="7"/>
  <c r="BB151" i="7" s="1"/>
  <c r="BA150" i="7"/>
  <c r="AZ150" i="7"/>
  <c r="BB150" i="7" s="1"/>
  <c r="BB149" i="7"/>
  <c r="BA149" i="7"/>
  <c r="AZ149" i="7"/>
  <c r="BA148" i="7"/>
  <c r="AZ148" i="7"/>
  <c r="BB148" i="7" s="1"/>
  <c r="AY148" i="7"/>
  <c r="BC148" i="7" s="1"/>
  <c r="BB147" i="7"/>
  <c r="BA147" i="7"/>
  <c r="AZ147" i="7"/>
  <c r="BA146" i="7"/>
  <c r="BB146" i="7" s="1"/>
  <c r="AZ146" i="7"/>
  <c r="BA145" i="7"/>
  <c r="AZ145" i="7"/>
  <c r="BA144" i="7"/>
  <c r="AZ144" i="7"/>
  <c r="BB144" i="7" s="1"/>
  <c r="AY144" i="7"/>
  <c r="BC144" i="7" s="1"/>
  <c r="BB143" i="7"/>
  <c r="BA143" i="7"/>
  <c r="AZ143" i="7"/>
  <c r="BB142" i="7"/>
  <c r="BA142" i="7"/>
  <c r="AZ142" i="7"/>
  <c r="BA141" i="7"/>
  <c r="AZ141" i="7"/>
  <c r="BB141" i="7" s="1"/>
  <c r="BB140" i="7"/>
  <c r="BA140" i="7"/>
  <c r="AZ140" i="7"/>
  <c r="BA139" i="7"/>
  <c r="AZ139" i="7"/>
  <c r="BB139" i="7" s="1"/>
  <c r="BA138" i="7"/>
  <c r="BB138" i="7" s="1"/>
  <c r="AZ138" i="7"/>
  <c r="BA137" i="7"/>
  <c r="AZ137" i="7"/>
  <c r="BB137" i="7" s="1"/>
  <c r="BA136" i="7"/>
  <c r="AZ136" i="7"/>
  <c r="BB136" i="7" s="1"/>
  <c r="BA135" i="7"/>
  <c r="AZ135" i="7"/>
  <c r="BB135" i="7" s="1"/>
  <c r="BA134" i="7"/>
  <c r="AZ134" i="7"/>
  <c r="BB134" i="7" s="1"/>
  <c r="AY134" i="7"/>
  <c r="BC134" i="7" s="1"/>
  <c r="BB133" i="7"/>
  <c r="BA133" i="7"/>
  <c r="AZ133" i="7"/>
  <c r="BB132" i="7"/>
  <c r="BA132" i="7"/>
  <c r="AZ132" i="7"/>
  <c r="BA131" i="7"/>
  <c r="AZ131" i="7"/>
  <c r="BB131" i="7" s="1"/>
  <c r="BA130" i="7"/>
  <c r="BB130" i="7" s="1"/>
  <c r="AZ130" i="7"/>
  <c r="BA129" i="7"/>
  <c r="AZ129" i="7"/>
  <c r="BB129" i="7" s="1"/>
  <c r="BA128" i="7"/>
  <c r="AZ128" i="7"/>
  <c r="BB128" i="7" s="1"/>
  <c r="AY128" i="7"/>
  <c r="BB127" i="7"/>
  <c r="BA127" i="7"/>
  <c r="AZ127" i="7"/>
  <c r="BA126" i="7"/>
  <c r="AZ126" i="7"/>
  <c r="BB126" i="7" s="1"/>
  <c r="BB125" i="7"/>
  <c r="BA125" i="7"/>
  <c r="AZ125" i="7"/>
  <c r="BA124" i="7"/>
  <c r="BB124" i="7" s="1"/>
  <c r="AZ124" i="7"/>
  <c r="BA123" i="7"/>
  <c r="AZ123" i="7"/>
  <c r="BB123" i="7" s="1"/>
  <c r="BA122" i="7"/>
  <c r="AZ122" i="7"/>
  <c r="BB122" i="7" s="1"/>
  <c r="BA121" i="7"/>
  <c r="AZ121" i="7"/>
  <c r="BB121" i="7" s="1"/>
  <c r="BB120" i="7"/>
  <c r="BA120" i="7"/>
  <c r="AZ120" i="7"/>
  <c r="BA119" i="7"/>
  <c r="AZ119" i="7"/>
  <c r="BB119" i="7" s="1"/>
  <c r="BB118" i="7"/>
  <c r="BA118" i="7"/>
  <c r="AZ118" i="7"/>
  <c r="BA117" i="7"/>
  <c r="AZ117" i="7"/>
  <c r="BB117" i="7" s="1"/>
  <c r="BA116" i="7"/>
  <c r="AZ116" i="7"/>
  <c r="BB116" i="7" s="1"/>
  <c r="BA115" i="7"/>
  <c r="AZ115" i="7"/>
  <c r="BB115" i="7" s="1"/>
  <c r="BB114" i="7"/>
  <c r="BA114" i="7"/>
  <c r="AZ114" i="7"/>
  <c r="BA113" i="7"/>
  <c r="AZ113" i="7"/>
  <c r="BB113" i="7" s="1"/>
  <c r="BA112" i="7"/>
  <c r="AZ112" i="7"/>
  <c r="BB112" i="7" s="1"/>
  <c r="AY112" i="7"/>
  <c r="BC112" i="7" s="1"/>
  <c r="BB111" i="7"/>
  <c r="BA111" i="7"/>
  <c r="AZ111" i="7"/>
  <c r="BB110" i="7"/>
  <c r="BA110" i="7"/>
  <c r="AZ110" i="7"/>
  <c r="BA109" i="7"/>
  <c r="AZ109" i="7"/>
  <c r="BB109" i="7" s="1"/>
  <c r="AY109" i="7"/>
  <c r="BC109" i="7" s="1"/>
  <c r="BA108" i="7"/>
  <c r="BB108" i="7" s="1"/>
  <c r="AZ108" i="7"/>
  <c r="BA107" i="7"/>
  <c r="AZ107" i="7"/>
  <c r="BB107" i="7" s="1"/>
  <c r="BB106" i="7"/>
  <c r="BA106" i="7"/>
  <c r="AZ106" i="7"/>
  <c r="AY106" i="7"/>
  <c r="BC106" i="7" s="1"/>
  <c r="BB105" i="7"/>
  <c r="BA105" i="7"/>
  <c r="AZ105" i="7"/>
  <c r="BA104" i="7"/>
  <c r="AZ104" i="7"/>
  <c r="BB103" i="7"/>
  <c r="BA103" i="7"/>
  <c r="AZ103" i="7"/>
  <c r="BA102" i="7"/>
  <c r="AZ102" i="7"/>
  <c r="BA101" i="7"/>
  <c r="AZ101" i="7"/>
  <c r="AY101" i="7"/>
  <c r="BB100" i="7"/>
  <c r="BA100" i="7"/>
  <c r="AZ100" i="7"/>
  <c r="BB99" i="7"/>
  <c r="BA99" i="7"/>
  <c r="AZ99" i="7"/>
  <c r="BB98" i="7"/>
  <c r="BA98" i="7"/>
  <c r="AZ98" i="7"/>
  <c r="BA97" i="7"/>
  <c r="AZ97" i="7"/>
  <c r="BB97" i="7" s="1"/>
  <c r="BA96" i="7"/>
  <c r="AZ96" i="7"/>
  <c r="BB96" i="7" s="1"/>
  <c r="BA95" i="7"/>
  <c r="AZ95" i="7"/>
  <c r="BB95" i="7" s="1"/>
  <c r="AY95" i="7"/>
  <c r="BC95" i="7" s="1"/>
  <c r="BA94" i="7"/>
  <c r="AZ94" i="7"/>
  <c r="BB94" i="7" s="1"/>
  <c r="AY94" i="7"/>
  <c r="BC94" i="7" s="1"/>
  <c r="BB93" i="7"/>
  <c r="BA93" i="7"/>
  <c r="AZ93" i="7"/>
  <c r="BA92" i="7"/>
  <c r="AZ92" i="7"/>
  <c r="BB92" i="7" s="1"/>
  <c r="BA91" i="7"/>
  <c r="AZ91" i="7"/>
  <c r="BB91" i="7" s="1"/>
  <c r="BA90" i="7"/>
  <c r="AZ90" i="7"/>
  <c r="BB90" i="7" s="1"/>
  <c r="AY90" i="7"/>
  <c r="BC90" i="7" s="1"/>
  <c r="BA89" i="7"/>
  <c r="AZ89" i="7"/>
  <c r="BB89" i="7" s="1"/>
  <c r="BA88" i="7"/>
  <c r="AZ88" i="7"/>
  <c r="BB88" i="7" s="1"/>
  <c r="BA87" i="7"/>
  <c r="AZ87" i="7"/>
  <c r="BB87" i="7" s="1"/>
  <c r="BB86" i="7"/>
  <c r="BA86" i="7"/>
  <c r="AZ86" i="7"/>
  <c r="BA85" i="7"/>
  <c r="AZ85" i="7"/>
  <c r="BB85" i="7" s="1"/>
  <c r="BA84" i="7"/>
  <c r="AZ84" i="7"/>
  <c r="BB84" i="7" s="1"/>
  <c r="AY84" i="7"/>
  <c r="BC84" i="7" s="1"/>
  <c r="BB83" i="7"/>
  <c r="BA83" i="7"/>
  <c r="AZ83" i="7"/>
  <c r="BB82" i="7"/>
  <c r="BA82" i="7"/>
  <c r="AZ82" i="7"/>
  <c r="BB81" i="7"/>
  <c r="BA81" i="7"/>
  <c r="AZ81" i="7"/>
  <c r="BA80" i="7"/>
  <c r="AZ80" i="7"/>
  <c r="BA79" i="7"/>
  <c r="AZ79" i="7"/>
  <c r="BB79" i="7" s="1"/>
  <c r="BB78" i="7"/>
  <c r="BA78" i="7"/>
  <c r="AZ78" i="7"/>
  <c r="BB77" i="7"/>
  <c r="BA77" i="7"/>
  <c r="AZ77" i="7"/>
  <c r="BB76" i="7"/>
  <c r="BA76" i="7"/>
  <c r="AZ76" i="7"/>
  <c r="BA75" i="7"/>
  <c r="AZ75" i="7"/>
  <c r="BB75" i="7" s="1"/>
  <c r="BB74" i="7"/>
  <c r="BA74" i="7"/>
  <c r="AZ74" i="7"/>
  <c r="BA73" i="7"/>
  <c r="AZ73" i="7"/>
  <c r="BB73" i="7" s="1"/>
  <c r="BA72" i="7"/>
  <c r="AZ72" i="7"/>
  <c r="BB72" i="7" s="1"/>
  <c r="AY72" i="7"/>
  <c r="BC72" i="7" s="1"/>
  <c r="BB71" i="7"/>
  <c r="BA71" i="7"/>
  <c r="AZ71" i="7"/>
  <c r="BA70" i="7"/>
  <c r="AZ70" i="7"/>
  <c r="BB70" i="7" s="1"/>
  <c r="BA69" i="7"/>
  <c r="AZ69" i="7"/>
  <c r="BB69" i="7" s="1"/>
  <c r="BA68" i="7"/>
  <c r="AZ68" i="7"/>
  <c r="BB68" i="7" s="1"/>
  <c r="BB67" i="7"/>
  <c r="BA67" i="7"/>
  <c r="AZ67" i="7"/>
  <c r="BA66" i="7"/>
  <c r="AZ66" i="7"/>
  <c r="BB66" i="7" s="1"/>
  <c r="BA65" i="7"/>
  <c r="AZ65" i="7"/>
  <c r="BB65" i="7" s="1"/>
  <c r="BB64" i="7"/>
  <c r="BA64" i="7"/>
  <c r="AZ64" i="7"/>
  <c r="BA63" i="7"/>
  <c r="AZ63" i="7"/>
  <c r="BB63" i="7" s="1"/>
  <c r="BA62" i="7"/>
  <c r="AZ62" i="7"/>
  <c r="BB62" i="7" s="1"/>
  <c r="AY62" i="7"/>
  <c r="BB61" i="7"/>
  <c r="BA61" i="7"/>
  <c r="AZ61" i="7"/>
  <c r="BA60" i="7"/>
  <c r="AZ60" i="7"/>
  <c r="BA59" i="7"/>
  <c r="BB59" i="7" s="1"/>
  <c r="AZ59" i="7"/>
  <c r="BA58" i="7"/>
  <c r="AZ58" i="7"/>
  <c r="BB58" i="7" s="1"/>
  <c r="BA57" i="7"/>
  <c r="AZ57" i="7"/>
  <c r="BB57" i="7" s="1"/>
  <c r="AY57" i="7"/>
  <c r="BC57" i="7" s="1"/>
  <c r="BB56" i="7"/>
  <c r="BA56" i="7"/>
  <c r="AZ56" i="7"/>
  <c r="BA55" i="7"/>
  <c r="AZ55" i="7"/>
  <c r="BB55" i="7" s="1"/>
  <c r="BB54" i="7"/>
  <c r="BA54" i="7"/>
  <c r="AZ54" i="7"/>
  <c r="BA53" i="7"/>
  <c r="AZ53" i="7"/>
  <c r="BB53" i="7" s="1"/>
  <c r="AY53" i="7"/>
  <c r="BC53" i="7" s="1"/>
  <c r="BA52" i="7"/>
  <c r="AZ52" i="7"/>
  <c r="BB52" i="7" s="1"/>
  <c r="BB51" i="7"/>
  <c r="BA51" i="7"/>
  <c r="AZ51" i="7"/>
  <c r="BA50" i="7"/>
  <c r="AZ50" i="7"/>
  <c r="BB50" i="7" s="1"/>
  <c r="BB49" i="7"/>
  <c r="BA49" i="7"/>
  <c r="AZ49" i="7"/>
  <c r="BA48" i="7"/>
  <c r="AZ48" i="7"/>
  <c r="BB48" i="7" s="1"/>
  <c r="BA47" i="7"/>
  <c r="AZ47" i="7"/>
  <c r="BB47" i="7" s="1"/>
  <c r="BA46" i="7"/>
  <c r="AZ46" i="7"/>
  <c r="BB46" i="7" s="1"/>
  <c r="BA45" i="7"/>
  <c r="AZ45" i="7"/>
  <c r="BB45" i="7" s="1"/>
  <c r="BB44" i="7"/>
  <c r="BA44" i="7"/>
  <c r="AZ44" i="7"/>
  <c r="BA43" i="7"/>
  <c r="BB43" i="7" s="1"/>
  <c r="AZ43" i="7"/>
  <c r="BA42" i="7"/>
  <c r="AZ42" i="7"/>
  <c r="BB42" i="7" s="1"/>
  <c r="BA41" i="7"/>
  <c r="AZ41" i="7"/>
  <c r="BB41" i="7" s="1"/>
  <c r="AY41" i="7"/>
  <c r="BC41" i="7" s="1"/>
  <c r="BB40" i="7"/>
  <c r="BA40" i="7"/>
  <c r="AZ40" i="7"/>
  <c r="BA39" i="7"/>
  <c r="AZ39" i="7"/>
  <c r="BB39" i="7" s="1"/>
  <c r="BA38" i="7"/>
  <c r="BB38" i="7" s="1"/>
  <c r="AZ38" i="7"/>
  <c r="BA37" i="7"/>
  <c r="BB37" i="7" s="1"/>
  <c r="AZ37" i="7"/>
  <c r="BA36" i="7"/>
  <c r="AZ36" i="7"/>
  <c r="BB36" i="7" s="1"/>
  <c r="BA35" i="7"/>
  <c r="AZ35" i="7"/>
  <c r="BB35" i="7" s="1"/>
  <c r="BB34" i="7"/>
  <c r="BA34" i="7"/>
  <c r="AZ34" i="7"/>
  <c r="BB33" i="7"/>
  <c r="BA33" i="7"/>
  <c r="AZ33" i="7"/>
  <c r="BA32" i="7"/>
  <c r="BB32" i="7" s="1"/>
  <c r="AZ32" i="7"/>
  <c r="BA31" i="7"/>
  <c r="AZ31" i="7"/>
  <c r="BB31" i="7" s="1"/>
  <c r="AY31" i="7"/>
  <c r="BC31" i="7" s="1"/>
  <c r="BB30" i="7"/>
  <c r="BA30" i="7"/>
  <c r="AZ30" i="7"/>
  <c r="BB29" i="7"/>
  <c r="BA29" i="7"/>
  <c r="AZ29" i="7"/>
  <c r="BA28" i="7"/>
  <c r="AZ28" i="7"/>
  <c r="BB28" i="7" s="1"/>
  <c r="AY28" i="7"/>
  <c r="BC28" i="7" s="1"/>
  <c r="BB27" i="7"/>
  <c r="BA27" i="7"/>
  <c r="AZ27" i="7"/>
  <c r="BA26" i="7"/>
  <c r="AZ26" i="7"/>
  <c r="BA25" i="7"/>
  <c r="AZ25" i="7"/>
  <c r="BB25" i="7" s="1"/>
  <c r="BA24" i="7"/>
  <c r="AZ24" i="7"/>
  <c r="BB24" i="7" s="1"/>
  <c r="BA23" i="7"/>
  <c r="AZ23" i="7"/>
  <c r="BB23" i="7" s="1"/>
  <c r="AY23" i="7"/>
  <c r="BC23" i="7" s="1"/>
  <c r="BB22" i="7"/>
  <c r="BA22" i="7"/>
  <c r="AZ22" i="7"/>
  <c r="BB21" i="7"/>
  <c r="BA21" i="7"/>
  <c r="AZ21" i="7"/>
  <c r="BA20" i="7"/>
  <c r="AZ20" i="7"/>
  <c r="BB20" i="7" s="1"/>
  <c r="BA19" i="7"/>
  <c r="AZ19" i="7"/>
  <c r="BB19" i="7" s="1"/>
  <c r="BA18" i="7"/>
  <c r="AZ18" i="7"/>
  <c r="BB18" i="7" s="1"/>
  <c r="BA17" i="7"/>
  <c r="AZ17" i="7"/>
  <c r="BB17" i="7" s="1"/>
  <c r="BA16" i="7"/>
  <c r="BB16" i="7" s="1"/>
  <c r="AZ16" i="7"/>
  <c r="BA15" i="7"/>
  <c r="BB15" i="7" s="1"/>
  <c r="AZ15" i="7"/>
  <c r="BA14" i="7"/>
  <c r="AZ14" i="7"/>
  <c r="BA13" i="7"/>
  <c r="AZ13" i="7"/>
  <c r="BB13" i="7" s="1"/>
  <c r="BA12" i="7"/>
  <c r="AZ12" i="7"/>
  <c r="BB12" i="7" s="1"/>
  <c r="BB11" i="7"/>
  <c r="BA11" i="7"/>
  <c r="AZ11" i="7"/>
  <c r="B11" i="7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A10" i="7"/>
  <c r="AZ10" i="7"/>
  <c r="BB10" i="7" s="1"/>
  <c r="BA9" i="7"/>
  <c r="BB9" i="7" s="1"/>
  <c r="AZ9" i="7"/>
  <c r="AY9" i="7"/>
  <c r="BC9" i="7" s="1"/>
  <c r="BB8" i="7"/>
  <c r="BA8" i="7"/>
  <c r="AZ8" i="7"/>
  <c r="BA7" i="7"/>
  <c r="AZ7" i="7"/>
  <c r="B7" i="7"/>
  <c r="B8" i="7" s="1"/>
  <c r="B9" i="7" s="1"/>
  <c r="B10" i="7" s="1"/>
  <c r="BA6" i="7"/>
  <c r="AZ6" i="7"/>
  <c r="BB6" i="7" s="1"/>
  <c r="BA5" i="7"/>
  <c r="AZ5" i="7"/>
  <c r="BB5" i="7" s="1"/>
  <c r="BA4" i="7"/>
  <c r="AZ4" i="7"/>
  <c r="B4" i="7"/>
  <c r="B5" i="7" s="1"/>
  <c r="B6" i="7" s="1"/>
  <c r="BA3" i="7"/>
  <c r="AZ3" i="7"/>
  <c r="BB3" i="7" s="1"/>
  <c r="AL2" i="7"/>
  <c r="AJ2" i="7"/>
  <c r="AH2" i="7"/>
  <c r="AF2" i="7"/>
  <c r="BA379" i="7" s="1"/>
  <c r="AY379" i="7" s="1"/>
  <c r="AB2" i="7"/>
  <c r="BA377" i="7" s="1"/>
  <c r="Z2" i="7"/>
  <c r="BA376" i="7" s="1"/>
  <c r="X2" i="7"/>
  <c r="V2" i="7"/>
  <c r="T2" i="7"/>
  <c r="R2" i="7"/>
  <c r="P2" i="7"/>
  <c r="N2" i="7"/>
  <c r="L2" i="7"/>
  <c r="J2" i="7"/>
  <c r="BA375" i="7" s="1"/>
  <c r="H2" i="7"/>
  <c r="AY405" i="6"/>
  <c r="AY404" i="6"/>
  <c r="BA391" i="6"/>
  <c r="BA390" i="6"/>
  <c r="BA389" i="6"/>
  <c r="BA388" i="6"/>
  <c r="BA387" i="6"/>
  <c r="BA386" i="6"/>
  <c r="BA385" i="6"/>
  <c r="BA384" i="6"/>
  <c r="BA383" i="6"/>
  <c r="BA382" i="6"/>
  <c r="BB381" i="6"/>
  <c r="BA381" i="6"/>
  <c r="BB380" i="6"/>
  <c r="BA380" i="6"/>
  <c r="BA379" i="6"/>
  <c r="BA371" i="6"/>
  <c r="BB371" i="6" s="1"/>
  <c r="BA370" i="6"/>
  <c r="BB370" i="6" s="1"/>
  <c r="F369" i="6"/>
  <c r="BC368" i="6"/>
  <c r="BA368" i="6"/>
  <c r="BC367" i="6"/>
  <c r="BB367" i="6"/>
  <c r="BA367" i="6"/>
  <c r="AK360" i="6"/>
  <c r="AI360" i="6"/>
  <c r="AG360" i="6"/>
  <c r="AE360" i="6"/>
  <c r="BC371" i="6" s="1"/>
  <c r="AY371" i="6" s="1"/>
  <c r="AA360" i="6"/>
  <c r="BC370" i="6" s="1"/>
  <c r="Y360" i="6"/>
  <c r="W360" i="6"/>
  <c r="U360" i="6"/>
  <c r="S360" i="6"/>
  <c r="Q360" i="6"/>
  <c r="O360" i="6"/>
  <c r="M360" i="6"/>
  <c r="K360" i="6"/>
  <c r="I360" i="6"/>
  <c r="G360" i="6"/>
  <c r="BA359" i="6"/>
  <c r="BB359" i="6" s="1"/>
  <c r="AZ359" i="6"/>
  <c r="BA358" i="6"/>
  <c r="BB358" i="6" s="1"/>
  <c r="AZ358" i="6"/>
  <c r="BA357" i="6"/>
  <c r="AZ357" i="6"/>
  <c r="BB357" i="6" s="1"/>
  <c r="BB356" i="6"/>
  <c r="BA356" i="6"/>
  <c r="AZ356" i="6"/>
  <c r="BB355" i="6"/>
  <c r="BA355" i="6"/>
  <c r="AZ355" i="6"/>
  <c r="BA354" i="6"/>
  <c r="AZ354" i="6"/>
  <c r="BB354" i="6" s="1"/>
  <c r="BA353" i="6"/>
  <c r="AZ353" i="6"/>
  <c r="BB353" i="6" s="1"/>
  <c r="AY353" i="6"/>
  <c r="BC353" i="6" s="1"/>
  <c r="BB352" i="6"/>
  <c r="BA352" i="6"/>
  <c r="AZ352" i="6"/>
  <c r="AY352" i="6"/>
  <c r="BA351" i="6"/>
  <c r="BB351" i="6" s="1"/>
  <c r="AZ351" i="6"/>
  <c r="BB350" i="6"/>
  <c r="BA350" i="6"/>
  <c r="AZ350" i="6"/>
  <c r="BB349" i="6"/>
  <c r="BA349" i="6"/>
  <c r="AZ349" i="6"/>
  <c r="BA348" i="6"/>
  <c r="AZ348" i="6"/>
  <c r="BB348" i="6" s="1"/>
  <c r="BA347" i="6"/>
  <c r="AZ347" i="6"/>
  <c r="BB347" i="6" s="1"/>
  <c r="BA346" i="6"/>
  <c r="AZ346" i="6"/>
  <c r="BB346" i="6" s="1"/>
  <c r="BA345" i="6"/>
  <c r="AZ345" i="6"/>
  <c r="BB345" i="6" s="1"/>
  <c r="BA344" i="6"/>
  <c r="BB344" i="6" s="1"/>
  <c r="AZ344" i="6"/>
  <c r="BA343" i="6"/>
  <c r="AZ343" i="6"/>
  <c r="BB343" i="6" s="1"/>
  <c r="BB342" i="6"/>
  <c r="BA342" i="6"/>
  <c r="AZ342" i="6"/>
  <c r="BA341" i="6"/>
  <c r="AZ341" i="6"/>
  <c r="BB340" i="6"/>
  <c r="BA340" i="6"/>
  <c r="AZ340" i="6"/>
  <c r="BA339" i="6"/>
  <c r="AZ339" i="6"/>
  <c r="BB339" i="6" s="1"/>
  <c r="BA338" i="6"/>
  <c r="AZ338" i="6"/>
  <c r="BB338" i="6" s="1"/>
  <c r="BA337" i="6"/>
  <c r="BB337" i="6" s="1"/>
  <c r="AZ337" i="6"/>
  <c r="BB336" i="6"/>
  <c r="BA336" i="6"/>
  <c r="AZ336" i="6"/>
  <c r="BB335" i="6"/>
  <c r="BA335" i="6"/>
  <c r="AZ335" i="6"/>
  <c r="BA334" i="6"/>
  <c r="AZ334" i="6"/>
  <c r="BA333" i="6"/>
  <c r="AZ333" i="6"/>
  <c r="BB333" i="6" s="1"/>
  <c r="BA332" i="6"/>
  <c r="AZ332" i="6"/>
  <c r="BB332" i="6" s="1"/>
  <c r="BA331" i="6"/>
  <c r="AZ331" i="6"/>
  <c r="BB331" i="6" s="1"/>
  <c r="BA330" i="6"/>
  <c r="BB330" i="6" s="1"/>
  <c r="AZ330" i="6"/>
  <c r="BA329" i="6"/>
  <c r="AZ329" i="6"/>
  <c r="BB329" i="6" s="1"/>
  <c r="BB328" i="6"/>
  <c r="BA328" i="6"/>
  <c r="AZ328" i="6"/>
  <c r="BA327" i="6"/>
  <c r="BB327" i="6" s="1"/>
  <c r="AZ327" i="6"/>
  <c r="BA326" i="6"/>
  <c r="AZ326" i="6"/>
  <c r="BA325" i="6"/>
  <c r="AZ325" i="6"/>
  <c r="BB325" i="6" s="1"/>
  <c r="BA324" i="6"/>
  <c r="BB324" i="6" s="1"/>
  <c r="AZ324" i="6"/>
  <c r="BA323" i="6"/>
  <c r="BB323" i="6" s="1"/>
  <c r="AZ323" i="6"/>
  <c r="BA322" i="6"/>
  <c r="AZ322" i="6"/>
  <c r="BB322" i="6" s="1"/>
  <c r="AY322" i="6"/>
  <c r="BB321" i="6"/>
  <c r="BA321" i="6"/>
  <c r="AZ321" i="6"/>
  <c r="BA320" i="6"/>
  <c r="AZ320" i="6"/>
  <c r="BB320" i="6" s="1"/>
  <c r="BB319" i="6"/>
  <c r="BA319" i="6"/>
  <c r="AZ319" i="6"/>
  <c r="BA318" i="6"/>
  <c r="AZ318" i="6"/>
  <c r="BB318" i="6" s="1"/>
  <c r="BA317" i="6"/>
  <c r="AZ317" i="6"/>
  <c r="BB317" i="6" s="1"/>
  <c r="BA316" i="6"/>
  <c r="BB316" i="6" s="1"/>
  <c r="AZ316" i="6"/>
  <c r="BA315" i="6"/>
  <c r="AZ315" i="6"/>
  <c r="BB314" i="6"/>
  <c r="BA314" i="6"/>
  <c r="AZ314" i="6"/>
  <c r="BB313" i="6"/>
  <c r="BA313" i="6"/>
  <c r="AZ313" i="6"/>
  <c r="BA312" i="6"/>
  <c r="BB312" i="6" s="1"/>
  <c r="AZ312" i="6"/>
  <c r="BA311" i="6"/>
  <c r="AZ311" i="6"/>
  <c r="BB311" i="6" s="1"/>
  <c r="BA310" i="6"/>
  <c r="AZ310" i="6"/>
  <c r="BB310" i="6" s="1"/>
  <c r="BA309" i="6"/>
  <c r="BB309" i="6" s="1"/>
  <c r="AZ309" i="6"/>
  <c r="BA308" i="6"/>
  <c r="AZ308" i="6"/>
  <c r="BB308" i="6" s="1"/>
  <c r="BB307" i="6"/>
  <c r="BA307" i="6"/>
  <c r="AZ307" i="6"/>
  <c r="BA306" i="6"/>
  <c r="BB306" i="6" s="1"/>
  <c r="AZ306" i="6"/>
  <c r="BA305" i="6"/>
  <c r="AZ305" i="6"/>
  <c r="BB305" i="6" s="1"/>
  <c r="BA304" i="6"/>
  <c r="AZ304" i="6"/>
  <c r="BB304" i="6" s="1"/>
  <c r="AY304" i="6"/>
  <c r="BC304" i="6" s="1"/>
  <c r="BA303" i="6"/>
  <c r="AZ303" i="6"/>
  <c r="BB303" i="6" s="1"/>
  <c r="BA302" i="6"/>
  <c r="BB302" i="6" s="1"/>
  <c r="AZ302" i="6"/>
  <c r="BB301" i="6"/>
  <c r="BA301" i="6"/>
  <c r="AZ301" i="6"/>
  <c r="BB300" i="6"/>
  <c r="BA300" i="6"/>
  <c r="AZ300" i="6"/>
  <c r="BA299" i="6"/>
  <c r="AZ299" i="6"/>
  <c r="BB299" i="6" s="1"/>
  <c r="BB298" i="6"/>
  <c r="BA298" i="6"/>
  <c r="AZ298" i="6"/>
  <c r="BA297" i="6"/>
  <c r="AZ297" i="6"/>
  <c r="BB297" i="6" s="1"/>
  <c r="BA296" i="6"/>
  <c r="AZ296" i="6"/>
  <c r="BB296" i="6" s="1"/>
  <c r="BA295" i="6"/>
  <c r="BB295" i="6" s="1"/>
  <c r="AZ295" i="6"/>
  <c r="BB294" i="6"/>
  <c r="BA294" i="6"/>
  <c r="AZ294" i="6"/>
  <c r="BB293" i="6"/>
  <c r="BA293" i="6"/>
  <c r="AZ293" i="6"/>
  <c r="BA292" i="6"/>
  <c r="AZ292" i="6"/>
  <c r="BB291" i="6"/>
  <c r="BA291" i="6"/>
  <c r="AZ291" i="6"/>
  <c r="BA290" i="6"/>
  <c r="AZ290" i="6"/>
  <c r="BB290" i="6" s="1"/>
  <c r="BA289" i="6"/>
  <c r="AZ289" i="6"/>
  <c r="BB289" i="6" s="1"/>
  <c r="AY289" i="6"/>
  <c r="BC289" i="6" s="1"/>
  <c r="BA288" i="6"/>
  <c r="BB288" i="6" s="1"/>
  <c r="AZ288" i="6"/>
  <c r="BA287" i="6"/>
  <c r="AZ287" i="6"/>
  <c r="BB287" i="6" s="1"/>
  <c r="BA286" i="6"/>
  <c r="BB286" i="6" s="1"/>
  <c r="AZ286" i="6"/>
  <c r="BB285" i="6"/>
  <c r="BA285" i="6"/>
  <c r="AZ285" i="6"/>
  <c r="BA284" i="6"/>
  <c r="BB284" i="6" s="1"/>
  <c r="AZ284" i="6"/>
  <c r="BA283" i="6"/>
  <c r="AZ283" i="6"/>
  <c r="BA282" i="6"/>
  <c r="AZ282" i="6"/>
  <c r="BB282" i="6" s="1"/>
  <c r="BA281" i="6"/>
  <c r="BB281" i="6" s="1"/>
  <c r="AZ281" i="6"/>
  <c r="AY281" i="6"/>
  <c r="BC281" i="6" s="1"/>
  <c r="BB280" i="6"/>
  <c r="BA280" i="6"/>
  <c r="AZ280" i="6"/>
  <c r="BA279" i="6"/>
  <c r="BB279" i="6" s="1"/>
  <c r="AZ279" i="6"/>
  <c r="BA278" i="6"/>
  <c r="AZ278" i="6"/>
  <c r="BB278" i="6" s="1"/>
  <c r="BA277" i="6"/>
  <c r="AZ277" i="6"/>
  <c r="BB277" i="6" s="1"/>
  <c r="BA276" i="6"/>
  <c r="AZ276" i="6"/>
  <c r="BB276" i="6" s="1"/>
  <c r="AY276" i="6"/>
  <c r="BC276" i="6" s="1"/>
  <c r="BA275" i="6"/>
  <c r="BB275" i="6" s="1"/>
  <c r="AZ275" i="6"/>
  <c r="BA274" i="6"/>
  <c r="BB274" i="6" s="1"/>
  <c r="AZ274" i="6"/>
  <c r="BA273" i="6"/>
  <c r="AZ273" i="6"/>
  <c r="BB273" i="6" s="1"/>
  <c r="BA272" i="6"/>
  <c r="BB272" i="6" s="1"/>
  <c r="AZ272" i="6"/>
  <c r="AY272" i="6"/>
  <c r="BA271" i="6"/>
  <c r="BB271" i="6" s="1"/>
  <c r="AZ271" i="6"/>
  <c r="BA270" i="6"/>
  <c r="AZ270" i="6"/>
  <c r="BB270" i="6" s="1"/>
  <c r="BA269" i="6"/>
  <c r="AZ269" i="6"/>
  <c r="BB269" i="6" s="1"/>
  <c r="BA268" i="6"/>
  <c r="AZ268" i="6"/>
  <c r="BB268" i="6" s="1"/>
  <c r="BA267" i="6"/>
  <c r="BB267" i="6" s="1"/>
  <c r="AZ267" i="6"/>
  <c r="BA266" i="6"/>
  <c r="AZ266" i="6"/>
  <c r="BB266" i="6" s="1"/>
  <c r="BB265" i="6"/>
  <c r="BA265" i="6"/>
  <c r="AZ265" i="6"/>
  <c r="BA264" i="6"/>
  <c r="AZ264" i="6"/>
  <c r="BB264" i="6" s="1"/>
  <c r="BA263" i="6"/>
  <c r="AZ263" i="6"/>
  <c r="BB263" i="6" s="1"/>
  <c r="AY263" i="6"/>
  <c r="BC263" i="6" s="1"/>
  <c r="BA262" i="6"/>
  <c r="AZ262" i="6"/>
  <c r="BB261" i="6"/>
  <c r="BA261" i="6"/>
  <c r="AZ261" i="6"/>
  <c r="BA260" i="6"/>
  <c r="BB260" i="6" s="1"/>
  <c r="AZ260" i="6"/>
  <c r="BA259" i="6"/>
  <c r="AZ259" i="6"/>
  <c r="BB259" i="6" s="1"/>
  <c r="AY259" i="6"/>
  <c r="BC259" i="6" s="1"/>
  <c r="BA258" i="6"/>
  <c r="BB258" i="6" s="1"/>
  <c r="AZ258" i="6"/>
  <c r="BA257" i="6"/>
  <c r="AZ257" i="6"/>
  <c r="BB257" i="6" s="1"/>
  <c r="BB256" i="6"/>
  <c r="BA256" i="6"/>
  <c r="AZ256" i="6"/>
  <c r="BA255" i="6"/>
  <c r="AZ255" i="6"/>
  <c r="BB254" i="6"/>
  <c r="BA254" i="6"/>
  <c r="AZ254" i="6"/>
  <c r="BA253" i="6"/>
  <c r="BB253" i="6" s="1"/>
  <c r="AZ253" i="6"/>
  <c r="AY253" i="6"/>
  <c r="BC253" i="6" s="1"/>
  <c r="BA252" i="6"/>
  <c r="AZ252" i="6"/>
  <c r="BB252" i="6" s="1"/>
  <c r="BA251" i="6"/>
  <c r="BB251" i="6" s="1"/>
  <c r="AZ251" i="6"/>
  <c r="BA250" i="6"/>
  <c r="AZ250" i="6"/>
  <c r="BB250" i="6" s="1"/>
  <c r="BB249" i="6"/>
  <c r="BA249" i="6"/>
  <c r="AZ249" i="6"/>
  <c r="BA248" i="6"/>
  <c r="AZ248" i="6"/>
  <c r="BB248" i="6" s="1"/>
  <c r="BA247" i="6"/>
  <c r="AZ247" i="6"/>
  <c r="BB247" i="6" s="1"/>
  <c r="BA246" i="6"/>
  <c r="BB246" i="6" s="1"/>
  <c r="AZ246" i="6"/>
  <c r="BB245" i="6"/>
  <c r="BA245" i="6"/>
  <c r="AZ245" i="6"/>
  <c r="AY245" i="6"/>
  <c r="BB244" i="6"/>
  <c r="BA244" i="6"/>
  <c r="AZ244" i="6"/>
  <c r="BA243" i="6"/>
  <c r="AZ243" i="6"/>
  <c r="BB243" i="6" s="1"/>
  <c r="BA242" i="6"/>
  <c r="AZ242" i="6"/>
  <c r="AY242" i="6"/>
  <c r="BA241" i="6"/>
  <c r="AZ241" i="6"/>
  <c r="BB241" i="6" s="1"/>
  <c r="BB240" i="6"/>
  <c r="BA240" i="6"/>
  <c r="AZ240" i="6"/>
  <c r="BA239" i="6"/>
  <c r="BB239" i="6" s="1"/>
  <c r="AZ239" i="6"/>
  <c r="BA238" i="6"/>
  <c r="AZ238" i="6"/>
  <c r="BB238" i="6" s="1"/>
  <c r="AY238" i="6"/>
  <c r="BC238" i="6" s="1"/>
  <c r="BB237" i="6"/>
  <c r="BA237" i="6"/>
  <c r="AZ237" i="6"/>
  <c r="BB236" i="6"/>
  <c r="BA236" i="6"/>
  <c r="AZ236" i="6"/>
  <c r="BA235" i="6"/>
  <c r="BB235" i="6" s="1"/>
  <c r="AZ235" i="6"/>
  <c r="BA234" i="6"/>
  <c r="AZ234" i="6"/>
  <c r="BA233" i="6"/>
  <c r="AZ233" i="6"/>
  <c r="BB233" i="6" s="1"/>
  <c r="BA232" i="6"/>
  <c r="BB232" i="6" s="1"/>
  <c r="AZ232" i="6"/>
  <c r="AY232" i="6"/>
  <c r="BC232" i="6" s="1"/>
  <c r="BB231" i="6"/>
  <c r="BA231" i="6"/>
  <c r="AZ231" i="6"/>
  <c r="BB230" i="6"/>
  <c r="BA230" i="6"/>
  <c r="AZ230" i="6"/>
  <c r="AY230" i="6"/>
  <c r="BC230" i="6" s="1"/>
  <c r="BA229" i="6"/>
  <c r="AZ229" i="6"/>
  <c r="BB229" i="6" s="1"/>
  <c r="BA228" i="6"/>
  <c r="AZ228" i="6"/>
  <c r="BB228" i="6" s="1"/>
  <c r="BA227" i="6"/>
  <c r="AZ227" i="6"/>
  <c r="BB227" i="6" s="1"/>
  <c r="AY227" i="6"/>
  <c r="BC227" i="6" s="1"/>
  <c r="BB226" i="6"/>
  <c r="BA226" i="6"/>
  <c r="AZ226" i="6"/>
  <c r="BA225" i="6"/>
  <c r="BB225" i="6" s="1"/>
  <c r="AZ225" i="6"/>
  <c r="BA224" i="6"/>
  <c r="AZ224" i="6"/>
  <c r="BB224" i="6" s="1"/>
  <c r="AY224" i="6"/>
  <c r="BC224" i="6" s="1"/>
  <c r="BA223" i="6"/>
  <c r="BB223" i="6" s="1"/>
  <c r="AZ223" i="6"/>
  <c r="BB222" i="6"/>
  <c r="BA222" i="6"/>
  <c r="AZ222" i="6"/>
  <c r="BA221" i="6"/>
  <c r="AZ221" i="6"/>
  <c r="BB221" i="6" s="1"/>
  <c r="BA220" i="6"/>
  <c r="AZ220" i="6"/>
  <c r="BB220" i="6" s="1"/>
  <c r="AY220" i="6"/>
  <c r="BC220" i="6" s="1"/>
  <c r="BA219" i="6"/>
  <c r="BB219" i="6" s="1"/>
  <c r="AZ219" i="6"/>
  <c r="BA218" i="6"/>
  <c r="BB218" i="6" s="1"/>
  <c r="AZ218" i="6"/>
  <c r="BA217" i="6"/>
  <c r="AZ217" i="6"/>
  <c r="BB217" i="6" s="1"/>
  <c r="BB216" i="6"/>
  <c r="BA216" i="6"/>
  <c r="AZ216" i="6"/>
  <c r="AY216" i="6"/>
  <c r="BC216" i="6" s="1"/>
  <c r="BA215" i="6"/>
  <c r="AZ215" i="6"/>
  <c r="BB215" i="6" s="1"/>
  <c r="AY215" i="6"/>
  <c r="BC215" i="6" s="1"/>
  <c r="BA214" i="6"/>
  <c r="AZ214" i="6"/>
  <c r="BB214" i="6" s="1"/>
  <c r="BA213" i="6"/>
  <c r="AZ213" i="6"/>
  <c r="BA212" i="6"/>
  <c r="AZ212" i="6"/>
  <c r="BA211" i="6"/>
  <c r="BB211" i="6" s="1"/>
  <c r="AZ211" i="6"/>
  <c r="BA210" i="6"/>
  <c r="AZ210" i="6"/>
  <c r="BB210" i="6" s="1"/>
  <c r="BA209" i="6"/>
  <c r="BB209" i="6" s="1"/>
  <c r="AZ209" i="6"/>
  <c r="BB208" i="6"/>
  <c r="BA208" i="6"/>
  <c r="AZ208" i="6"/>
  <c r="BA207" i="6"/>
  <c r="AZ207" i="6"/>
  <c r="BB207" i="6" s="1"/>
  <c r="BA206" i="6"/>
  <c r="AZ206" i="6"/>
  <c r="BB205" i="6"/>
  <c r="BA205" i="6"/>
  <c r="AZ205" i="6"/>
  <c r="BA204" i="6"/>
  <c r="BB204" i="6" s="1"/>
  <c r="AZ204" i="6"/>
  <c r="BB203" i="6"/>
  <c r="BA203" i="6"/>
  <c r="AZ203" i="6"/>
  <c r="BB202" i="6"/>
  <c r="BA202" i="6"/>
  <c r="AZ202" i="6"/>
  <c r="AY202" i="6"/>
  <c r="BC202" i="6" s="1"/>
  <c r="BA201" i="6"/>
  <c r="BB201" i="6" s="1"/>
  <c r="AZ201" i="6"/>
  <c r="BB200" i="6"/>
  <c r="BA200" i="6"/>
  <c r="AZ200" i="6"/>
  <c r="BA199" i="6"/>
  <c r="AZ199" i="6"/>
  <c r="BB199" i="6" s="1"/>
  <c r="BA198" i="6"/>
  <c r="AZ198" i="6"/>
  <c r="BB198" i="6" s="1"/>
  <c r="AY198" i="6"/>
  <c r="BC198" i="6" s="1"/>
  <c r="BA197" i="6"/>
  <c r="BB197" i="6" s="1"/>
  <c r="AZ197" i="6"/>
  <c r="AY197" i="6"/>
  <c r="BC197" i="6" s="1"/>
  <c r="BB196" i="6"/>
  <c r="BA196" i="6"/>
  <c r="AZ196" i="6"/>
  <c r="BA195" i="6"/>
  <c r="BB195" i="6" s="1"/>
  <c r="AZ195" i="6"/>
  <c r="BA194" i="6"/>
  <c r="BB194" i="6" s="1"/>
  <c r="AZ194" i="6"/>
  <c r="AY194" i="6"/>
  <c r="BC194" i="6" s="1"/>
  <c r="BB193" i="6"/>
  <c r="BA193" i="6"/>
  <c r="AZ193" i="6"/>
  <c r="BA192" i="6"/>
  <c r="AZ192" i="6"/>
  <c r="BB192" i="6" s="1"/>
  <c r="BA191" i="6"/>
  <c r="AZ191" i="6"/>
  <c r="BB191" i="6" s="1"/>
  <c r="BA190" i="6"/>
  <c r="BB190" i="6" s="1"/>
  <c r="AZ190" i="6"/>
  <c r="AY190" i="6"/>
  <c r="BC190" i="6" s="1"/>
  <c r="BB189" i="6"/>
  <c r="BA189" i="6"/>
  <c r="AZ189" i="6"/>
  <c r="BA188" i="6"/>
  <c r="BB188" i="6" s="1"/>
  <c r="AZ188" i="6"/>
  <c r="BB187" i="6"/>
  <c r="BA187" i="6"/>
  <c r="AZ187" i="6"/>
  <c r="BB186" i="6"/>
  <c r="BA186" i="6"/>
  <c r="AZ186" i="6"/>
  <c r="BA185" i="6"/>
  <c r="AZ185" i="6"/>
  <c r="BB185" i="6" s="1"/>
  <c r="BA184" i="6"/>
  <c r="AZ184" i="6"/>
  <c r="BB184" i="6" s="1"/>
  <c r="AY184" i="6"/>
  <c r="BC184" i="6" s="1"/>
  <c r="BA183" i="6"/>
  <c r="BB183" i="6" s="1"/>
  <c r="AZ183" i="6"/>
  <c r="BA182" i="6"/>
  <c r="BB182" i="6" s="1"/>
  <c r="AZ182" i="6"/>
  <c r="BA181" i="6"/>
  <c r="BB181" i="6" s="1"/>
  <c r="AZ181" i="6"/>
  <c r="AY181" i="6"/>
  <c r="BC181" i="6" s="1"/>
  <c r="BB180" i="6"/>
  <c r="BA180" i="6"/>
  <c r="AZ180" i="6"/>
  <c r="BA179" i="6"/>
  <c r="AZ179" i="6"/>
  <c r="BA178" i="6"/>
  <c r="AZ178" i="6"/>
  <c r="BA177" i="6"/>
  <c r="AZ177" i="6"/>
  <c r="BB177" i="6" s="1"/>
  <c r="BA176" i="6"/>
  <c r="BB176" i="6" s="1"/>
  <c r="AZ176" i="6"/>
  <c r="BB175" i="6"/>
  <c r="BA175" i="6"/>
  <c r="AZ175" i="6"/>
  <c r="BA174" i="6"/>
  <c r="BB174" i="6" s="1"/>
  <c r="AZ174" i="6"/>
  <c r="BA173" i="6"/>
  <c r="BB173" i="6" s="1"/>
  <c r="AZ173" i="6"/>
  <c r="BA172" i="6"/>
  <c r="AZ172" i="6"/>
  <c r="BB172" i="6" s="1"/>
  <c r="BA171" i="6"/>
  <c r="AZ171" i="6"/>
  <c r="BB171" i="6" s="1"/>
  <c r="BA170" i="6"/>
  <c r="BB170" i="6" s="1"/>
  <c r="AZ170" i="6"/>
  <c r="BA169" i="6"/>
  <c r="BB169" i="6" s="1"/>
  <c r="AZ169" i="6"/>
  <c r="BA168" i="6"/>
  <c r="BB168" i="6" s="1"/>
  <c r="AZ168" i="6"/>
  <c r="BB167" i="6"/>
  <c r="BA167" i="6"/>
  <c r="AZ167" i="6"/>
  <c r="BA166" i="6"/>
  <c r="AZ166" i="6"/>
  <c r="BA165" i="6"/>
  <c r="BB165" i="6" s="1"/>
  <c r="AZ165" i="6"/>
  <c r="BA164" i="6"/>
  <c r="AZ164" i="6"/>
  <c r="BA163" i="6"/>
  <c r="AZ163" i="6"/>
  <c r="BB163" i="6" s="1"/>
  <c r="AY163" i="6"/>
  <c r="BC163" i="6" s="1"/>
  <c r="BA162" i="6"/>
  <c r="BB162" i="6" s="1"/>
  <c r="AZ162" i="6"/>
  <c r="BA161" i="6"/>
  <c r="AZ161" i="6"/>
  <c r="BA160" i="6"/>
  <c r="AZ160" i="6"/>
  <c r="BB160" i="6" s="1"/>
  <c r="AY160" i="6"/>
  <c r="BB159" i="6"/>
  <c r="BA159" i="6"/>
  <c r="AZ159" i="6"/>
  <c r="BB158" i="6"/>
  <c r="BA158" i="6"/>
  <c r="AZ158" i="6"/>
  <c r="BA157" i="6"/>
  <c r="AZ157" i="6"/>
  <c r="BB156" i="6"/>
  <c r="BA156" i="6"/>
  <c r="AZ156" i="6"/>
  <c r="AY156" i="6"/>
  <c r="BC156" i="6" s="1"/>
  <c r="BA155" i="6"/>
  <c r="BB155" i="6" s="1"/>
  <c r="AZ155" i="6"/>
  <c r="BA154" i="6"/>
  <c r="AZ154" i="6"/>
  <c r="BB154" i="6" s="1"/>
  <c r="BA153" i="6"/>
  <c r="AZ153" i="6"/>
  <c r="BB153" i="6" s="1"/>
  <c r="BA152" i="6"/>
  <c r="AZ152" i="6"/>
  <c r="BB152" i="6" s="1"/>
  <c r="BA151" i="6"/>
  <c r="AZ151" i="6"/>
  <c r="BB151" i="6" s="1"/>
  <c r="BA150" i="6"/>
  <c r="AZ150" i="6"/>
  <c r="BA149" i="6"/>
  <c r="AZ149" i="6"/>
  <c r="BB149" i="6" s="1"/>
  <c r="AY149" i="6"/>
  <c r="BC149" i="6" s="1"/>
  <c r="BB148" i="6"/>
  <c r="BA148" i="6"/>
  <c r="AZ148" i="6"/>
  <c r="BB147" i="6"/>
  <c r="BA147" i="6"/>
  <c r="AZ147" i="6"/>
  <c r="BB146" i="6"/>
  <c r="BA146" i="6"/>
  <c r="AZ146" i="6"/>
  <c r="BA145" i="6"/>
  <c r="AZ145" i="6"/>
  <c r="AY145" i="6"/>
  <c r="BA144" i="6"/>
  <c r="AZ144" i="6"/>
  <c r="BA143" i="6"/>
  <c r="AZ143" i="6"/>
  <c r="BB143" i="6" s="1"/>
  <c r="BB142" i="6"/>
  <c r="BA142" i="6"/>
  <c r="AZ142" i="6"/>
  <c r="BB141" i="6"/>
  <c r="BA141" i="6"/>
  <c r="AZ141" i="6"/>
  <c r="BB140" i="6"/>
  <c r="BA140" i="6"/>
  <c r="AZ140" i="6"/>
  <c r="AY140" i="6"/>
  <c r="BC140" i="6" s="1"/>
  <c r="BA139" i="6"/>
  <c r="AZ139" i="6"/>
  <c r="BB139" i="6" s="1"/>
  <c r="AY139" i="6"/>
  <c r="BC139" i="6" s="1"/>
  <c r="BB138" i="6"/>
  <c r="BA138" i="6"/>
  <c r="AZ138" i="6"/>
  <c r="BB137" i="6"/>
  <c r="BA137" i="6"/>
  <c r="AZ137" i="6"/>
  <c r="BA136" i="6"/>
  <c r="AZ136" i="6"/>
  <c r="AY136" i="6"/>
  <c r="BA135" i="6"/>
  <c r="AZ135" i="6"/>
  <c r="BB135" i="6" s="1"/>
  <c r="BA134" i="6"/>
  <c r="BB134" i="6" s="1"/>
  <c r="AZ134" i="6"/>
  <c r="BA133" i="6"/>
  <c r="AZ133" i="6"/>
  <c r="BB133" i="6" s="1"/>
  <c r="AY133" i="6"/>
  <c r="BC133" i="6" s="1"/>
  <c r="BA132" i="6"/>
  <c r="AZ132" i="6"/>
  <c r="BB132" i="6" s="1"/>
  <c r="BA131" i="6"/>
  <c r="BB131" i="6" s="1"/>
  <c r="AZ131" i="6"/>
  <c r="BA130" i="6"/>
  <c r="BB130" i="6" s="1"/>
  <c r="AZ130" i="6"/>
  <c r="BA129" i="6"/>
  <c r="AZ129" i="6"/>
  <c r="BB128" i="6"/>
  <c r="BA128" i="6"/>
  <c r="AZ128" i="6"/>
  <c r="BA127" i="6"/>
  <c r="BB127" i="6" s="1"/>
  <c r="AZ127" i="6"/>
  <c r="BA126" i="6"/>
  <c r="AZ126" i="6"/>
  <c r="BB126" i="6" s="1"/>
  <c r="AY126" i="6"/>
  <c r="BC126" i="6" s="1"/>
  <c r="BA125" i="6"/>
  <c r="BB125" i="6" s="1"/>
  <c r="AZ125" i="6"/>
  <c r="BA124" i="6"/>
  <c r="AZ124" i="6"/>
  <c r="BB124" i="6" s="1"/>
  <c r="BA123" i="6"/>
  <c r="AZ123" i="6"/>
  <c r="BB123" i="6" s="1"/>
  <c r="AY123" i="6"/>
  <c r="BA122" i="6"/>
  <c r="AZ122" i="6"/>
  <c r="BB122" i="6" s="1"/>
  <c r="AY122" i="6"/>
  <c r="BC122" i="6" s="1"/>
  <c r="BB121" i="6"/>
  <c r="BA121" i="6"/>
  <c r="AZ121" i="6"/>
  <c r="BB120" i="6"/>
  <c r="BA120" i="6"/>
  <c r="AZ120" i="6"/>
  <c r="AY120" i="6"/>
  <c r="BC120" i="6" s="1"/>
  <c r="BA119" i="6"/>
  <c r="AZ119" i="6"/>
  <c r="BB119" i="6" s="1"/>
  <c r="BA118" i="6"/>
  <c r="BB118" i="6" s="1"/>
  <c r="AZ118" i="6"/>
  <c r="BA117" i="6"/>
  <c r="AZ117" i="6"/>
  <c r="BB117" i="6" s="1"/>
  <c r="BA116" i="6"/>
  <c r="AZ116" i="6"/>
  <c r="BB116" i="6" s="1"/>
  <c r="AY116" i="6"/>
  <c r="BC116" i="6" s="1"/>
  <c r="BA115" i="6"/>
  <c r="AZ115" i="6"/>
  <c r="AY115" i="6"/>
  <c r="BA114" i="6"/>
  <c r="AZ114" i="6"/>
  <c r="BB114" i="6" s="1"/>
  <c r="BB113" i="6"/>
  <c r="BA113" i="6"/>
  <c r="AZ113" i="6"/>
  <c r="AY113" i="6"/>
  <c r="BB112" i="6"/>
  <c r="BA112" i="6"/>
  <c r="AZ112" i="6"/>
  <c r="BA111" i="6"/>
  <c r="AZ111" i="6"/>
  <c r="BB111" i="6" s="1"/>
  <c r="BA110" i="6"/>
  <c r="AZ110" i="6"/>
  <c r="AY110" i="6"/>
  <c r="BB109" i="6"/>
  <c r="BA109" i="6"/>
  <c r="AZ109" i="6"/>
  <c r="BA108" i="6"/>
  <c r="AZ108" i="6"/>
  <c r="BB108" i="6" s="1"/>
  <c r="BA107" i="6"/>
  <c r="BB107" i="6" s="1"/>
  <c r="AZ107" i="6"/>
  <c r="BA106" i="6"/>
  <c r="BB106" i="6" s="1"/>
  <c r="AZ106" i="6"/>
  <c r="AY106" i="6"/>
  <c r="BC106" i="6" s="1"/>
  <c r="BB105" i="6"/>
  <c r="BA105" i="6"/>
  <c r="AZ105" i="6"/>
  <c r="BB104" i="6"/>
  <c r="BA104" i="6"/>
  <c r="AZ104" i="6"/>
  <c r="AY104" i="6"/>
  <c r="BC104" i="6" s="1"/>
  <c r="BA103" i="6"/>
  <c r="BB103" i="6" s="1"/>
  <c r="AZ103" i="6"/>
  <c r="AY103" i="6"/>
  <c r="BB102" i="6"/>
  <c r="BA102" i="6"/>
  <c r="AZ102" i="6"/>
  <c r="BA101" i="6"/>
  <c r="AZ101" i="6"/>
  <c r="AY101" i="6"/>
  <c r="BA100" i="6"/>
  <c r="AZ100" i="6"/>
  <c r="BB100" i="6" s="1"/>
  <c r="AY100" i="6"/>
  <c r="BB99" i="6"/>
  <c r="BA99" i="6"/>
  <c r="AZ99" i="6"/>
  <c r="BA98" i="6"/>
  <c r="AZ98" i="6"/>
  <c r="BA97" i="6"/>
  <c r="AZ97" i="6"/>
  <c r="BB97" i="6" s="1"/>
  <c r="BA96" i="6"/>
  <c r="BB96" i="6" s="1"/>
  <c r="AZ96" i="6"/>
  <c r="BA95" i="6"/>
  <c r="AZ95" i="6"/>
  <c r="BA94" i="6"/>
  <c r="AZ94" i="6"/>
  <c r="AY94" i="6"/>
  <c r="BA93" i="6"/>
  <c r="BB93" i="6" s="1"/>
  <c r="AZ93" i="6"/>
  <c r="BA92" i="6"/>
  <c r="BB92" i="6" s="1"/>
  <c r="AZ92" i="6"/>
  <c r="BA91" i="6"/>
  <c r="AZ91" i="6"/>
  <c r="BB91" i="6" s="1"/>
  <c r="BB90" i="6"/>
  <c r="BA90" i="6"/>
  <c r="AZ90" i="6"/>
  <c r="BA89" i="6"/>
  <c r="AZ89" i="6"/>
  <c r="BB89" i="6" s="1"/>
  <c r="BA88" i="6"/>
  <c r="AZ88" i="6"/>
  <c r="BB88" i="6" s="1"/>
  <c r="AY88" i="6"/>
  <c r="BA87" i="6"/>
  <c r="AZ87" i="6"/>
  <c r="BA86" i="6"/>
  <c r="AZ86" i="6"/>
  <c r="BB86" i="6" s="1"/>
  <c r="BB85" i="6"/>
  <c r="BA85" i="6"/>
  <c r="AZ85" i="6"/>
  <c r="BA84" i="6"/>
  <c r="AZ84" i="6"/>
  <c r="BB84" i="6" s="1"/>
  <c r="AY84" i="6"/>
  <c r="BC84" i="6" s="1"/>
  <c r="BA83" i="6"/>
  <c r="AZ83" i="6"/>
  <c r="BB83" i="6" s="1"/>
  <c r="BB82" i="6"/>
  <c r="BA82" i="6"/>
  <c r="AZ82" i="6"/>
  <c r="BA81" i="6"/>
  <c r="AZ81" i="6"/>
  <c r="BB81" i="6" s="1"/>
  <c r="AY81" i="6"/>
  <c r="BC81" i="6" s="1"/>
  <c r="BA80" i="6"/>
  <c r="AZ80" i="6"/>
  <c r="BA79" i="6"/>
  <c r="AZ79" i="6"/>
  <c r="BB79" i="6" s="1"/>
  <c r="BA78" i="6"/>
  <c r="BB78" i="6" s="1"/>
  <c r="AZ78" i="6"/>
  <c r="AY78" i="6"/>
  <c r="BC78" i="6" s="1"/>
  <c r="BB77" i="6"/>
  <c r="BA77" i="6"/>
  <c r="AZ77" i="6"/>
  <c r="BA76" i="6"/>
  <c r="AZ76" i="6"/>
  <c r="BB76" i="6" s="1"/>
  <c r="BB75" i="6"/>
  <c r="BA75" i="6"/>
  <c r="AZ75" i="6"/>
  <c r="BB74" i="6"/>
  <c r="BA74" i="6"/>
  <c r="AZ74" i="6"/>
  <c r="BA73" i="6"/>
  <c r="AZ73" i="6"/>
  <c r="AY73" i="6"/>
  <c r="BB72" i="6"/>
  <c r="BA72" i="6"/>
  <c r="AZ72" i="6"/>
  <c r="BA71" i="6"/>
  <c r="BB71" i="6" s="1"/>
  <c r="AZ71" i="6"/>
  <c r="BA70" i="6"/>
  <c r="AZ70" i="6"/>
  <c r="BB70" i="6" s="1"/>
  <c r="BA69" i="6"/>
  <c r="AZ69" i="6"/>
  <c r="BB69" i="6" s="1"/>
  <c r="AY69" i="6"/>
  <c r="BC69" i="6" s="1"/>
  <c r="BA68" i="6"/>
  <c r="AZ68" i="6"/>
  <c r="BB68" i="6" s="1"/>
  <c r="BA67" i="6"/>
  <c r="AZ67" i="6"/>
  <c r="BB67" i="6" s="1"/>
  <c r="BA66" i="6"/>
  <c r="AZ66" i="6"/>
  <c r="BB66" i="6" s="1"/>
  <c r="AY66" i="6"/>
  <c r="BC66" i="6" s="1"/>
  <c r="BA65" i="6"/>
  <c r="AZ65" i="6"/>
  <c r="BB65" i="6" s="1"/>
  <c r="BA64" i="6"/>
  <c r="BB64" i="6" s="1"/>
  <c r="AZ64" i="6"/>
  <c r="AY64" i="6"/>
  <c r="BC64" i="6" s="1"/>
  <c r="BB63" i="6"/>
  <c r="BA63" i="6"/>
  <c r="AZ63" i="6"/>
  <c r="BA62" i="6"/>
  <c r="AZ62" i="6"/>
  <c r="BB62" i="6" s="1"/>
  <c r="AY62" i="6"/>
  <c r="BC62" i="6" s="1"/>
  <c r="BA61" i="6"/>
  <c r="AZ61" i="6"/>
  <c r="BB61" i="6" s="1"/>
  <c r="BB60" i="6"/>
  <c r="BA60" i="6"/>
  <c r="AZ60" i="6"/>
  <c r="BA59" i="6"/>
  <c r="AZ59" i="6"/>
  <c r="BB59" i="6" s="1"/>
  <c r="AY59" i="6"/>
  <c r="BA58" i="6"/>
  <c r="BB58" i="6" s="1"/>
  <c r="AZ58" i="6"/>
  <c r="BA57" i="6"/>
  <c r="BB57" i="6" s="1"/>
  <c r="AZ57" i="6"/>
  <c r="AY57" i="6"/>
  <c r="BC57" i="6" s="1"/>
  <c r="BA56" i="6"/>
  <c r="AZ56" i="6"/>
  <c r="BB56" i="6" s="1"/>
  <c r="BA55" i="6"/>
  <c r="BB55" i="6" s="1"/>
  <c r="AZ55" i="6"/>
  <c r="BA54" i="6"/>
  <c r="AZ54" i="6"/>
  <c r="AY54" i="6"/>
  <c r="BB53" i="6"/>
  <c r="BA53" i="6"/>
  <c r="AZ53" i="6"/>
  <c r="BA52" i="6"/>
  <c r="AZ52" i="6"/>
  <c r="BA51" i="6"/>
  <c r="AZ51" i="6"/>
  <c r="AY51" i="6"/>
  <c r="BA50" i="6"/>
  <c r="BB50" i="6" s="1"/>
  <c r="AZ50" i="6"/>
  <c r="AY50" i="6"/>
  <c r="BB49" i="6"/>
  <c r="BA49" i="6"/>
  <c r="AZ49" i="6"/>
  <c r="BA48" i="6"/>
  <c r="AZ48" i="6"/>
  <c r="BB48" i="6" s="1"/>
  <c r="BB47" i="6"/>
  <c r="BA47" i="6"/>
  <c r="AZ47" i="6"/>
  <c r="AY47" i="6"/>
  <c r="BC47" i="6" s="1"/>
  <c r="BB46" i="6"/>
  <c r="BA46" i="6"/>
  <c r="AZ46" i="6"/>
  <c r="BA45" i="6"/>
  <c r="AZ45" i="6"/>
  <c r="BA44" i="6"/>
  <c r="AZ44" i="6"/>
  <c r="BB44" i="6" s="1"/>
  <c r="BA43" i="6"/>
  <c r="BB43" i="6" s="1"/>
  <c r="AZ43" i="6"/>
  <c r="BA42" i="6"/>
  <c r="AZ42" i="6"/>
  <c r="BB42" i="6" s="1"/>
  <c r="AY42" i="6"/>
  <c r="BB41" i="6"/>
  <c r="BA41" i="6"/>
  <c r="AZ41" i="6"/>
  <c r="BA40" i="6"/>
  <c r="AZ40" i="6"/>
  <c r="BB40" i="6" s="1"/>
  <c r="AY40" i="6"/>
  <c r="BC40" i="6" s="1"/>
  <c r="BA39" i="6"/>
  <c r="AZ39" i="6"/>
  <c r="BB39" i="6" s="1"/>
  <c r="AY39" i="6"/>
  <c r="BC39" i="6" s="1"/>
  <c r="B39" i="6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A38" i="6"/>
  <c r="AZ38" i="6"/>
  <c r="BB37" i="6"/>
  <c r="BA37" i="6"/>
  <c r="AZ37" i="6"/>
  <c r="AY37" i="6"/>
  <c r="BA36" i="6"/>
  <c r="BB36" i="6" s="1"/>
  <c r="AZ36" i="6"/>
  <c r="BA35" i="6"/>
  <c r="AZ35" i="6"/>
  <c r="BB35" i="6" s="1"/>
  <c r="AY35" i="6"/>
  <c r="BC35" i="6" s="1"/>
  <c r="B35" i="6"/>
  <c r="B36" i="6" s="1"/>
  <c r="B37" i="6" s="1"/>
  <c r="B38" i="6" s="1"/>
  <c r="BB34" i="6"/>
  <c r="BA34" i="6"/>
  <c r="AZ34" i="6"/>
  <c r="AY34" i="6"/>
  <c r="BB33" i="6"/>
  <c r="BA33" i="6"/>
  <c r="AZ33" i="6"/>
  <c r="BA32" i="6"/>
  <c r="AZ32" i="6"/>
  <c r="BB32" i="6" s="1"/>
  <c r="AY32" i="6"/>
  <c r="BC32" i="6" s="1"/>
  <c r="BA31" i="6"/>
  <c r="AZ31" i="6"/>
  <c r="BA30" i="6"/>
  <c r="AZ30" i="6"/>
  <c r="BA29" i="6"/>
  <c r="BB29" i="6" s="1"/>
  <c r="AZ29" i="6"/>
  <c r="BA28" i="6"/>
  <c r="BB28" i="6" s="1"/>
  <c r="AZ28" i="6"/>
  <c r="BB27" i="6"/>
  <c r="BA27" i="6"/>
  <c r="AZ27" i="6"/>
  <c r="BB26" i="6"/>
  <c r="BA26" i="6"/>
  <c r="AZ26" i="6"/>
  <c r="BB25" i="6"/>
  <c r="BA25" i="6"/>
  <c r="AZ25" i="6"/>
  <c r="AY25" i="6"/>
  <c r="BA24" i="6"/>
  <c r="AZ24" i="6"/>
  <c r="BA23" i="6"/>
  <c r="BB23" i="6" s="1"/>
  <c r="AZ23" i="6"/>
  <c r="BA22" i="6"/>
  <c r="BB22" i="6" s="1"/>
  <c r="AZ22" i="6"/>
  <c r="BA21" i="6"/>
  <c r="AZ21" i="6"/>
  <c r="BB21" i="6" s="1"/>
  <c r="BA20" i="6"/>
  <c r="AZ20" i="6"/>
  <c r="BB20" i="6" s="1"/>
  <c r="AY20" i="6"/>
  <c r="BC20" i="6" s="1"/>
  <c r="BA19" i="6"/>
  <c r="AZ19" i="6"/>
  <c r="BB19" i="6" s="1"/>
  <c r="BA18" i="6"/>
  <c r="AZ18" i="6"/>
  <c r="BB18" i="6" s="1"/>
  <c r="BA17" i="6"/>
  <c r="AZ17" i="6"/>
  <c r="BA16" i="6"/>
  <c r="AZ16" i="6"/>
  <c r="BB16" i="6" s="1"/>
  <c r="BA15" i="6"/>
  <c r="BB15" i="6" s="1"/>
  <c r="AZ15" i="6"/>
  <c r="AY15" i="6"/>
  <c r="BC15" i="6" s="1"/>
  <c r="BB14" i="6"/>
  <c r="BA14" i="6"/>
  <c r="AZ14" i="6"/>
  <c r="BA13" i="6"/>
  <c r="AZ13" i="6"/>
  <c r="BB13" i="6" s="1"/>
  <c r="BA12" i="6"/>
  <c r="AZ12" i="6"/>
  <c r="BB12" i="6" s="1"/>
  <c r="AY12" i="6"/>
  <c r="BB11" i="6"/>
  <c r="BA11" i="6"/>
  <c r="AZ11" i="6"/>
  <c r="BA10" i="6"/>
  <c r="AZ10" i="6"/>
  <c r="BB10" i="6" s="1"/>
  <c r="AY10" i="6"/>
  <c r="BC10" i="6" s="1"/>
  <c r="BA9" i="6"/>
  <c r="AZ9" i="6"/>
  <c r="BA8" i="6"/>
  <c r="BB8" i="6" s="1"/>
  <c r="AZ8" i="6"/>
  <c r="BA7" i="6"/>
  <c r="AZ7" i="6"/>
  <c r="BB7" i="6" s="1"/>
  <c r="AY7" i="6"/>
  <c r="BC7" i="6" s="1"/>
  <c r="BA6" i="6"/>
  <c r="BB6" i="6" s="1"/>
  <c r="AZ6" i="6"/>
  <c r="BA5" i="6"/>
  <c r="AZ5" i="6"/>
  <c r="BB5" i="6" s="1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B4" i="6"/>
  <c r="BA4" i="6"/>
  <c r="AZ4" i="6"/>
  <c r="B4" i="6"/>
  <c r="BA3" i="6"/>
  <c r="AZ3" i="6"/>
  <c r="BB3" i="6" s="1"/>
  <c r="AY3" i="6"/>
  <c r="AY279" i="6"/>
  <c r="D373" i="4"/>
  <c r="D375" i="4" s="1"/>
  <c r="D370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F3" i="4"/>
  <c r="K360" i="3"/>
  <c r="J360" i="3"/>
  <c r="I360" i="3"/>
  <c r="H360" i="3"/>
  <c r="G360" i="3"/>
  <c r="Y359" i="3"/>
  <c r="Y358" i="3"/>
  <c r="Y357" i="3"/>
  <c r="Y356" i="3"/>
  <c r="Y355" i="3"/>
  <c r="Y354" i="3"/>
  <c r="Y353" i="3"/>
  <c r="Y352" i="3"/>
  <c r="Y351" i="3"/>
  <c r="Y350" i="3"/>
  <c r="Y349" i="3"/>
  <c r="Y348" i="3"/>
  <c r="Y347" i="3"/>
  <c r="Y346" i="3"/>
  <c r="Y345" i="3"/>
  <c r="Y344" i="3"/>
  <c r="Y343" i="3"/>
  <c r="Y342" i="3"/>
  <c r="Y341" i="3"/>
  <c r="Y340" i="3"/>
  <c r="Y339" i="3"/>
  <c r="Y338" i="3"/>
  <c r="Y337" i="3"/>
  <c r="Y336" i="3"/>
  <c r="Y335" i="3"/>
  <c r="Y334" i="3"/>
  <c r="Y333" i="3"/>
  <c r="Y332" i="3"/>
  <c r="Y331" i="3"/>
  <c r="Y330" i="3"/>
  <c r="Y329" i="3"/>
  <c r="Y328" i="3"/>
  <c r="Y327" i="3"/>
  <c r="Y326" i="3"/>
  <c r="Y325" i="3"/>
  <c r="Y324" i="3"/>
  <c r="Y323" i="3"/>
  <c r="Y322" i="3"/>
  <c r="Y321" i="3"/>
  <c r="Y320" i="3"/>
  <c r="Y319" i="3"/>
  <c r="Y318" i="3"/>
  <c r="Y317" i="3"/>
  <c r="Y316" i="3"/>
  <c r="Y315" i="3"/>
  <c r="Y314" i="3"/>
  <c r="Y313" i="3"/>
  <c r="Y312" i="3"/>
  <c r="Y311" i="3"/>
  <c r="Y310" i="3"/>
  <c r="Y309" i="3"/>
  <c r="Y308" i="3"/>
  <c r="Y307" i="3"/>
  <c r="Y306" i="3"/>
  <c r="Y305" i="3"/>
  <c r="Y304" i="3"/>
  <c r="Y303" i="3"/>
  <c r="Y302" i="3"/>
  <c r="Y301" i="3"/>
  <c r="Y300" i="3"/>
  <c r="Y299" i="3"/>
  <c r="Y298" i="3"/>
  <c r="Y297" i="3"/>
  <c r="Y296" i="3"/>
  <c r="Y295" i="3"/>
  <c r="Y294" i="3"/>
  <c r="Y293" i="3"/>
  <c r="Y292" i="3"/>
  <c r="Y291" i="3"/>
  <c r="Y290" i="3"/>
  <c r="Y289" i="3"/>
  <c r="Y288" i="3"/>
  <c r="Y287" i="3"/>
  <c r="Y286" i="3"/>
  <c r="Y285" i="3"/>
  <c r="Y284" i="3"/>
  <c r="Y283" i="3"/>
  <c r="Y282" i="3"/>
  <c r="Y281" i="3"/>
  <c r="Y280" i="3"/>
  <c r="Y279" i="3"/>
  <c r="Y278" i="3"/>
  <c r="Y277" i="3"/>
  <c r="Y276" i="3"/>
  <c r="Y275" i="3"/>
  <c r="Y274" i="3"/>
  <c r="Y273" i="3"/>
  <c r="Y272" i="3"/>
  <c r="Y271" i="3"/>
  <c r="Y270" i="3"/>
  <c r="Y269" i="3"/>
  <c r="Y268" i="3"/>
  <c r="Y267" i="3"/>
  <c r="Y266" i="3"/>
  <c r="Y265" i="3"/>
  <c r="Y264" i="3"/>
  <c r="Y263" i="3"/>
  <c r="Y262" i="3"/>
  <c r="Y261" i="3"/>
  <c r="Y260" i="3"/>
  <c r="Y259" i="3"/>
  <c r="Y258" i="3"/>
  <c r="Y257" i="3"/>
  <c r="Y256" i="3"/>
  <c r="Y255" i="3"/>
  <c r="Y254" i="3"/>
  <c r="Y253" i="3"/>
  <c r="Y252" i="3"/>
  <c r="Y251" i="3"/>
  <c r="Y250" i="3"/>
  <c r="Y249" i="3"/>
  <c r="Y248" i="3"/>
  <c r="Y247" i="3"/>
  <c r="Y246" i="3"/>
  <c r="Y245" i="3"/>
  <c r="Y244" i="3"/>
  <c r="Y243" i="3"/>
  <c r="Y242" i="3"/>
  <c r="Y241" i="3"/>
  <c r="Y240" i="3"/>
  <c r="Y239" i="3"/>
  <c r="Y238" i="3"/>
  <c r="Y237" i="3"/>
  <c r="Y236" i="3"/>
  <c r="Y235" i="3"/>
  <c r="Y234" i="3"/>
  <c r="Y233" i="3"/>
  <c r="Y232" i="3"/>
  <c r="Y231" i="3"/>
  <c r="Y230" i="3"/>
  <c r="Y229" i="3"/>
  <c r="Y228" i="3"/>
  <c r="Y227" i="3"/>
  <c r="Y226" i="3"/>
  <c r="Y225" i="3"/>
  <c r="Y224" i="3"/>
  <c r="Y223" i="3"/>
  <c r="Y222" i="3"/>
  <c r="Y221" i="3"/>
  <c r="Y220" i="3"/>
  <c r="Y219" i="3"/>
  <c r="Y218" i="3"/>
  <c r="Y217" i="3"/>
  <c r="Y216" i="3"/>
  <c r="Y215" i="3"/>
  <c r="Y214" i="3"/>
  <c r="Y213" i="3"/>
  <c r="Y212" i="3"/>
  <c r="Y211" i="3"/>
  <c r="Y210" i="3"/>
  <c r="Y209" i="3"/>
  <c r="Y208" i="3"/>
  <c r="Y207" i="3"/>
  <c r="Y206" i="3"/>
  <c r="Y205" i="3"/>
  <c r="Y204" i="3"/>
  <c r="Y203" i="3"/>
  <c r="Y202" i="3"/>
  <c r="Y201" i="3"/>
  <c r="Y200" i="3"/>
  <c r="Y199" i="3"/>
  <c r="Y198" i="3"/>
  <c r="Y197" i="3"/>
  <c r="Y196" i="3"/>
  <c r="Y195" i="3"/>
  <c r="Y194" i="3"/>
  <c r="Y193" i="3"/>
  <c r="Y192" i="3"/>
  <c r="Y191" i="3"/>
  <c r="Y190" i="3"/>
  <c r="Y189" i="3"/>
  <c r="Y188" i="3"/>
  <c r="Y187" i="3"/>
  <c r="Y186" i="3"/>
  <c r="Y185" i="3"/>
  <c r="Y184" i="3"/>
  <c r="Y183" i="3"/>
  <c r="Y182" i="3"/>
  <c r="Y181" i="3"/>
  <c r="Y180" i="3"/>
  <c r="Y179" i="3"/>
  <c r="Y178" i="3"/>
  <c r="Y177" i="3"/>
  <c r="Y176" i="3"/>
  <c r="Y175" i="3"/>
  <c r="Y174" i="3"/>
  <c r="Y173" i="3"/>
  <c r="Y172" i="3"/>
  <c r="Y171" i="3"/>
  <c r="Y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5" i="3"/>
  <c r="Y144" i="3"/>
  <c r="Y143" i="3"/>
  <c r="Y142" i="3"/>
  <c r="Y141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Y4" i="3"/>
  <c r="B4" i="3"/>
  <c r="Y3" i="3"/>
  <c r="D370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F4" i="2"/>
  <c r="B4" i="2"/>
  <c r="F3" i="2"/>
  <c r="AJ360" i="1"/>
  <c r="AH360" i="1"/>
  <c r="AD360" i="1"/>
  <c r="AB360" i="1"/>
  <c r="X360" i="1"/>
  <c r="V360" i="1"/>
  <c r="T360" i="1"/>
  <c r="R360" i="1"/>
  <c r="P360" i="1"/>
  <c r="N360" i="1"/>
  <c r="L360" i="1"/>
  <c r="J360" i="1"/>
  <c r="H360" i="1"/>
  <c r="F360" i="1"/>
  <c r="BA359" i="1"/>
  <c r="AZ359" i="1"/>
  <c r="AY359" i="1"/>
  <c r="BA358" i="1"/>
  <c r="AZ358" i="1"/>
  <c r="AY358" i="1"/>
  <c r="AZ357" i="1"/>
  <c r="AY357" i="1"/>
  <c r="BA357" i="1" s="1"/>
  <c r="AZ356" i="1"/>
  <c r="BA356" i="1" s="1"/>
  <c r="AY356" i="1"/>
  <c r="AZ355" i="1"/>
  <c r="AY355" i="1"/>
  <c r="BA355" i="1" s="1"/>
  <c r="AZ354" i="1"/>
  <c r="AY354" i="1"/>
  <c r="BA354" i="1" s="1"/>
  <c r="AZ353" i="1"/>
  <c r="AY353" i="1"/>
  <c r="AZ352" i="1"/>
  <c r="AY352" i="1"/>
  <c r="BA352" i="1" s="1"/>
  <c r="AZ351" i="1"/>
  <c r="BA351" i="1" s="1"/>
  <c r="AY351" i="1"/>
  <c r="AZ350" i="1"/>
  <c r="AY350" i="1"/>
  <c r="AZ349" i="1"/>
  <c r="AY349" i="1"/>
  <c r="AZ348" i="1"/>
  <c r="AY348" i="1"/>
  <c r="BA348" i="1" s="1"/>
  <c r="AZ347" i="1"/>
  <c r="AY347" i="1"/>
  <c r="BA347" i="1" s="1"/>
  <c r="AZ346" i="1"/>
  <c r="AY346" i="1"/>
  <c r="BA346" i="1" s="1"/>
  <c r="AZ345" i="1"/>
  <c r="AY345" i="1"/>
  <c r="BA345" i="1" s="1"/>
  <c r="AZ344" i="1"/>
  <c r="BA344" i="1" s="1"/>
  <c r="AY344" i="1"/>
  <c r="AZ343" i="1"/>
  <c r="AY343" i="1"/>
  <c r="BA343" i="1" s="1"/>
  <c r="BA342" i="1"/>
  <c r="AZ342" i="1"/>
  <c r="AY342" i="1"/>
  <c r="AZ341" i="1"/>
  <c r="AY341" i="1"/>
  <c r="BA341" i="1" s="1"/>
  <c r="AZ340" i="1"/>
  <c r="AY340" i="1"/>
  <c r="BA340" i="1" s="1"/>
  <c r="AZ339" i="1"/>
  <c r="AY339" i="1"/>
  <c r="BA339" i="1" s="1"/>
  <c r="AZ338" i="1"/>
  <c r="AY338" i="1"/>
  <c r="BA338" i="1" s="1"/>
  <c r="AZ337" i="1"/>
  <c r="BA337" i="1" s="1"/>
  <c r="AY337" i="1"/>
  <c r="AZ336" i="1"/>
  <c r="AY336" i="1"/>
  <c r="BA336" i="1" s="1"/>
  <c r="BA335" i="1"/>
  <c r="AZ335" i="1"/>
  <c r="AY335" i="1"/>
  <c r="AZ334" i="1"/>
  <c r="AY334" i="1"/>
  <c r="BA334" i="1" s="1"/>
  <c r="AZ333" i="1"/>
  <c r="BA333" i="1" s="1"/>
  <c r="AY333" i="1"/>
  <c r="AZ332" i="1"/>
  <c r="AY332" i="1"/>
  <c r="BA332" i="1" s="1"/>
  <c r="AZ331" i="1"/>
  <c r="BA331" i="1" s="1"/>
  <c r="AY331" i="1"/>
  <c r="BA330" i="1"/>
  <c r="AZ330" i="1"/>
  <c r="AY330" i="1"/>
  <c r="AZ329" i="1"/>
  <c r="AY329" i="1"/>
  <c r="BA329" i="1" s="1"/>
  <c r="AZ328" i="1"/>
  <c r="BA328" i="1" s="1"/>
  <c r="AY328" i="1"/>
  <c r="AZ327" i="1"/>
  <c r="AY327" i="1"/>
  <c r="BA327" i="1" s="1"/>
  <c r="AZ326" i="1"/>
  <c r="AY326" i="1"/>
  <c r="BA326" i="1" s="1"/>
  <c r="AZ325" i="1"/>
  <c r="AY325" i="1"/>
  <c r="BA325" i="1" s="1"/>
  <c r="BA324" i="1"/>
  <c r="AZ324" i="1"/>
  <c r="AY324" i="1"/>
  <c r="BA323" i="1"/>
  <c r="AZ323" i="1"/>
  <c r="AY323" i="1"/>
  <c r="AZ322" i="1"/>
  <c r="AY322" i="1"/>
  <c r="BA322" i="1" s="1"/>
  <c r="AZ321" i="1"/>
  <c r="AY321" i="1"/>
  <c r="BA321" i="1" s="1"/>
  <c r="AZ320" i="1"/>
  <c r="AY320" i="1"/>
  <c r="BA320" i="1" s="1"/>
  <c r="AZ319" i="1"/>
  <c r="AY319" i="1"/>
  <c r="BA319" i="1" s="1"/>
  <c r="AZ318" i="1"/>
  <c r="AY318" i="1"/>
  <c r="AZ317" i="1"/>
  <c r="AY317" i="1"/>
  <c r="BA317" i="1" s="1"/>
  <c r="AX317" i="1"/>
  <c r="BB317" i="1" s="1"/>
  <c r="BA316" i="1"/>
  <c r="AZ316" i="1"/>
  <c r="AY316" i="1"/>
  <c r="AZ315" i="1"/>
  <c r="AY315" i="1"/>
  <c r="BA315" i="1" s="1"/>
  <c r="AZ314" i="1"/>
  <c r="AY314" i="1"/>
  <c r="BA314" i="1" s="1"/>
  <c r="AZ313" i="1"/>
  <c r="AY313" i="1"/>
  <c r="BA313" i="1" s="1"/>
  <c r="BA312" i="1"/>
  <c r="AZ312" i="1"/>
  <c r="AY312" i="1"/>
  <c r="AZ311" i="1"/>
  <c r="AY311" i="1"/>
  <c r="BA311" i="1" s="1"/>
  <c r="BA310" i="1"/>
  <c r="AZ310" i="1"/>
  <c r="AY310" i="1"/>
  <c r="AZ309" i="1"/>
  <c r="BA309" i="1" s="1"/>
  <c r="AY309" i="1"/>
  <c r="AZ308" i="1"/>
  <c r="AY308" i="1"/>
  <c r="BA308" i="1" s="1"/>
  <c r="AZ307" i="1"/>
  <c r="BA307" i="1" s="1"/>
  <c r="AY307" i="1"/>
  <c r="AZ306" i="1"/>
  <c r="AY306" i="1"/>
  <c r="BA306" i="1" s="1"/>
  <c r="AX306" i="1"/>
  <c r="BB306" i="1" s="1"/>
  <c r="BA305" i="1"/>
  <c r="AZ305" i="1"/>
  <c r="AY305" i="1"/>
  <c r="AZ304" i="1"/>
  <c r="AY304" i="1"/>
  <c r="AZ303" i="1"/>
  <c r="AY303" i="1"/>
  <c r="BA303" i="1" s="1"/>
  <c r="AZ302" i="1"/>
  <c r="BA302" i="1" s="1"/>
  <c r="AY302" i="1"/>
  <c r="AZ301" i="1"/>
  <c r="AY301" i="1"/>
  <c r="AZ300" i="1"/>
  <c r="AY300" i="1"/>
  <c r="BA300" i="1" s="1"/>
  <c r="AZ299" i="1"/>
  <c r="AY299" i="1"/>
  <c r="BA299" i="1" s="1"/>
  <c r="AZ298" i="1"/>
  <c r="AY298" i="1"/>
  <c r="BA298" i="1" s="1"/>
  <c r="AZ297" i="1"/>
  <c r="AY297" i="1"/>
  <c r="BA297" i="1" s="1"/>
  <c r="AZ296" i="1"/>
  <c r="AY296" i="1"/>
  <c r="BA296" i="1" s="1"/>
  <c r="AZ295" i="1"/>
  <c r="BA295" i="1" s="1"/>
  <c r="AY295" i="1"/>
  <c r="AZ294" i="1"/>
  <c r="AY294" i="1"/>
  <c r="BA294" i="1" s="1"/>
  <c r="AZ293" i="1"/>
  <c r="AY293" i="1"/>
  <c r="BA293" i="1" s="1"/>
  <c r="AZ292" i="1"/>
  <c r="AY292" i="1"/>
  <c r="BA292" i="1" s="1"/>
  <c r="BA291" i="1"/>
  <c r="AZ291" i="1"/>
  <c r="AY291" i="1"/>
  <c r="AZ290" i="1"/>
  <c r="AY290" i="1"/>
  <c r="BA290" i="1" s="1"/>
  <c r="AZ289" i="1"/>
  <c r="AY289" i="1"/>
  <c r="BA289" i="1" s="1"/>
  <c r="AZ288" i="1"/>
  <c r="BA288" i="1" s="1"/>
  <c r="AY288" i="1"/>
  <c r="AZ287" i="1"/>
  <c r="AY287" i="1"/>
  <c r="BA287" i="1" s="1"/>
  <c r="BA286" i="1"/>
  <c r="AZ286" i="1"/>
  <c r="AY286" i="1"/>
  <c r="AZ285" i="1"/>
  <c r="AY285" i="1"/>
  <c r="BA285" i="1" s="1"/>
  <c r="AZ284" i="1"/>
  <c r="BA284" i="1" s="1"/>
  <c r="AY284" i="1"/>
  <c r="AZ283" i="1"/>
  <c r="AY283" i="1"/>
  <c r="BA283" i="1" s="1"/>
  <c r="AZ282" i="1"/>
  <c r="AY282" i="1"/>
  <c r="BA282" i="1" s="1"/>
  <c r="BA281" i="1"/>
  <c r="AZ281" i="1"/>
  <c r="AY281" i="1"/>
  <c r="AZ280" i="1"/>
  <c r="AY280" i="1"/>
  <c r="BA280" i="1" s="1"/>
  <c r="AZ279" i="1"/>
  <c r="AY279" i="1"/>
  <c r="BA279" i="1" s="1"/>
  <c r="AZ278" i="1"/>
  <c r="AY278" i="1"/>
  <c r="BA278" i="1" s="1"/>
  <c r="AZ277" i="1"/>
  <c r="AY277" i="1"/>
  <c r="AZ276" i="1"/>
  <c r="AY276" i="1"/>
  <c r="BA276" i="1" s="1"/>
  <c r="BA275" i="1"/>
  <c r="AZ275" i="1"/>
  <c r="AY275" i="1"/>
  <c r="AZ274" i="1"/>
  <c r="BA274" i="1" s="1"/>
  <c r="AY274" i="1"/>
  <c r="AZ273" i="1"/>
  <c r="AY273" i="1"/>
  <c r="BA273" i="1" s="1"/>
  <c r="AZ272" i="1"/>
  <c r="AY272" i="1"/>
  <c r="BA272" i="1" s="1"/>
  <c r="AZ271" i="1"/>
  <c r="AY271" i="1"/>
  <c r="BA271" i="1" s="1"/>
  <c r="BA270" i="1"/>
  <c r="AZ270" i="1"/>
  <c r="AY270" i="1"/>
  <c r="AZ269" i="1"/>
  <c r="AY269" i="1"/>
  <c r="AZ268" i="1"/>
  <c r="AY268" i="1"/>
  <c r="BA268" i="1" s="1"/>
  <c r="AZ267" i="1"/>
  <c r="BA267" i="1" s="1"/>
  <c r="AY267" i="1"/>
  <c r="AZ266" i="1"/>
  <c r="AY266" i="1"/>
  <c r="BA266" i="1" s="1"/>
  <c r="BA265" i="1"/>
  <c r="AZ265" i="1"/>
  <c r="AY265" i="1"/>
  <c r="AZ264" i="1"/>
  <c r="AY264" i="1"/>
  <c r="BA264" i="1" s="1"/>
  <c r="BA263" i="1"/>
  <c r="AZ263" i="1"/>
  <c r="AY263" i="1"/>
  <c r="AZ262" i="1"/>
  <c r="AY262" i="1"/>
  <c r="AZ261" i="1"/>
  <c r="AY261" i="1"/>
  <c r="BA261" i="1" s="1"/>
  <c r="AZ260" i="1"/>
  <c r="BA260" i="1" s="1"/>
  <c r="AY260" i="1"/>
  <c r="AZ259" i="1"/>
  <c r="AY259" i="1"/>
  <c r="BA258" i="1"/>
  <c r="AZ258" i="1"/>
  <c r="AY258" i="1"/>
  <c r="AZ257" i="1"/>
  <c r="AY257" i="1"/>
  <c r="BA257" i="1" s="1"/>
  <c r="AZ256" i="1"/>
  <c r="AY256" i="1"/>
  <c r="BA256" i="1" s="1"/>
  <c r="AZ255" i="1"/>
  <c r="AY255" i="1"/>
  <c r="AZ254" i="1"/>
  <c r="AY254" i="1"/>
  <c r="BA254" i="1" s="1"/>
  <c r="AZ253" i="1"/>
  <c r="BA253" i="1" s="1"/>
  <c r="AY253" i="1"/>
  <c r="AZ252" i="1"/>
  <c r="AY252" i="1"/>
  <c r="AZ251" i="1"/>
  <c r="AY251" i="1"/>
  <c r="BA251" i="1" s="1"/>
  <c r="AZ250" i="1"/>
  <c r="AY250" i="1"/>
  <c r="BA250" i="1" s="1"/>
  <c r="AZ249" i="1"/>
  <c r="AY249" i="1"/>
  <c r="BA249" i="1" s="1"/>
  <c r="AZ248" i="1"/>
  <c r="AY248" i="1"/>
  <c r="BA247" i="1"/>
  <c r="AZ247" i="1"/>
  <c r="AY247" i="1"/>
  <c r="AZ246" i="1"/>
  <c r="BA246" i="1" s="1"/>
  <c r="AY246" i="1"/>
  <c r="AZ245" i="1"/>
  <c r="AY245" i="1"/>
  <c r="BA245" i="1" s="1"/>
  <c r="AZ244" i="1"/>
  <c r="AY244" i="1"/>
  <c r="BA244" i="1" s="1"/>
  <c r="AZ243" i="1"/>
  <c r="AY243" i="1"/>
  <c r="BA243" i="1" s="1"/>
  <c r="AZ242" i="1"/>
  <c r="AY242" i="1"/>
  <c r="BA242" i="1" s="1"/>
  <c r="AZ241" i="1"/>
  <c r="AY241" i="1"/>
  <c r="AZ240" i="1"/>
  <c r="AY240" i="1"/>
  <c r="BA240" i="1" s="1"/>
  <c r="AZ239" i="1"/>
  <c r="BA239" i="1" s="1"/>
  <c r="AY239" i="1"/>
  <c r="AZ238" i="1"/>
  <c r="AY238" i="1"/>
  <c r="BA238" i="1" s="1"/>
  <c r="AX238" i="1"/>
  <c r="BB238" i="1" s="1"/>
  <c r="BA237" i="1"/>
  <c r="AZ237" i="1"/>
  <c r="AY237" i="1"/>
  <c r="AZ236" i="1"/>
  <c r="AY236" i="1"/>
  <c r="BA236" i="1" s="1"/>
  <c r="AZ235" i="1"/>
  <c r="BA235" i="1" s="1"/>
  <c r="AY235" i="1"/>
  <c r="AZ234" i="1"/>
  <c r="AY234" i="1"/>
  <c r="BA234" i="1" s="1"/>
  <c r="AZ233" i="1"/>
  <c r="AY233" i="1"/>
  <c r="BA233" i="1" s="1"/>
  <c r="BA232" i="1"/>
  <c r="AZ232" i="1"/>
  <c r="AY232" i="1"/>
  <c r="AZ231" i="1"/>
  <c r="AY231" i="1"/>
  <c r="BA231" i="1" s="1"/>
  <c r="AZ230" i="1"/>
  <c r="AY230" i="1"/>
  <c r="BA230" i="1" s="1"/>
  <c r="AZ229" i="1"/>
  <c r="AY229" i="1"/>
  <c r="BA229" i="1" s="1"/>
  <c r="AZ228" i="1"/>
  <c r="AY228" i="1"/>
  <c r="BA228" i="1" s="1"/>
  <c r="AZ227" i="1"/>
  <c r="AY227" i="1"/>
  <c r="BA226" i="1"/>
  <c r="AZ226" i="1"/>
  <c r="AY226" i="1"/>
  <c r="AZ225" i="1"/>
  <c r="BA225" i="1" s="1"/>
  <c r="AY225" i="1"/>
  <c r="AZ224" i="1"/>
  <c r="AY224" i="1"/>
  <c r="BA224" i="1" s="1"/>
  <c r="AZ223" i="1"/>
  <c r="AY223" i="1"/>
  <c r="BA223" i="1" s="1"/>
  <c r="AZ222" i="1"/>
  <c r="AY222" i="1"/>
  <c r="BA222" i="1" s="1"/>
  <c r="AZ221" i="1"/>
  <c r="AY221" i="1"/>
  <c r="BA221" i="1" s="1"/>
  <c r="AZ220" i="1"/>
  <c r="AY220" i="1"/>
  <c r="BA219" i="1"/>
  <c r="AZ219" i="1"/>
  <c r="AY219" i="1"/>
  <c r="AZ218" i="1"/>
  <c r="BA218" i="1" s="1"/>
  <c r="AY218" i="1"/>
  <c r="AZ217" i="1"/>
  <c r="BA217" i="1" s="1"/>
  <c r="BB217" i="1" s="1"/>
  <c r="AZ216" i="1"/>
  <c r="BA216" i="1" s="1"/>
  <c r="BB216" i="1" s="1"/>
  <c r="AZ215" i="1"/>
  <c r="BA215" i="1" s="1"/>
  <c r="BB215" i="1" s="1"/>
  <c r="AZ214" i="1"/>
  <c r="AY214" i="1"/>
  <c r="BA214" i="1" s="1"/>
  <c r="BA213" i="1"/>
  <c r="AZ213" i="1"/>
  <c r="AY213" i="1"/>
  <c r="AZ212" i="1"/>
  <c r="AY212" i="1"/>
  <c r="BA212" i="1" s="1"/>
  <c r="AZ211" i="1"/>
  <c r="BA211" i="1" s="1"/>
  <c r="AY211" i="1"/>
  <c r="AZ210" i="1"/>
  <c r="BA210" i="1" s="1"/>
  <c r="AY210" i="1"/>
  <c r="AZ209" i="1"/>
  <c r="AY209" i="1"/>
  <c r="BA209" i="1" s="1"/>
  <c r="AZ208" i="1"/>
  <c r="BA208" i="1" s="1"/>
  <c r="AY208" i="1"/>
  <c r="AZ207" i="1"/>
  <c r="AY207" i="1"/>
  <c r="BA207" i="1" s="1"/>
  <c r="AZ206" i="1"/>
  <c r="AY206" i="1"/>
  <c r="BA206" i="1" s="1"/>
  <c r="AZ205" i="1"/>
  <c r="AY205" i="1"/>
  <c r="AZ204" i="1"/>
  <c r="AY204" i="1"/>
  <c r="BA204" i="1" s="1"/>
  <c r="AX204" i="1"/>
  <c r="BB204" i="1" s="1"/>
  <c r="BA203" i="1"/>
  <c r="AZ203" i="1"/>
  <c r="AY203" i="1"/>
  <c r="AZ202" i="1"/>
  <c r="AY202" i="1"/>
  <c r="BA202" i="1" s="1"/>
  <c r="AZ201" i="1"/>
  <c r="AY201" i="1"/>
  <c r="BA201" i="1" s="1"/>
  <c r="AZ200" i="1"/>
  <c r="AY200" i="1"/>
  <c r="BA200" i="1" s="1"/>
  <c r="BA199" i="1"/>
  <c r="AZ199" i="1"/>
  <c r="AY199" i="1"/>
  <c r="AZ198" i="1"/>
  <c r="AY198" i="1"/>
  <c r="BA198" i="1" s="1"/>
  <c r="AX198" i="1"/>
  <c r="BB198" i="1" s="1"/>
  <c r="BA197" i="1"/>
  <c r="AZ197" i="1"/>
  <c r="AY197" i="1"/>
  <c r="AZ196" i="1"/>
  <c r="BA196" i="1" s="1"/>
  <c r="AY196" i="1"/>
  <c r="AZ195" i="1"/>
  <c r="AY195" i="1"/>
  <c r="BA195" i="1" s="1"/>
  <c r="AZ194" i="1"/>
  <c r="AY194" i="1"/>
  <c r="BA194" i="1" s="1"/>
  <c r="AZ193" i="1"/>
  <c r="AY193" i="1"/>
  <c r="BA193" i="1" s="1"/>
  <c r="AZ192" i="1"/>
  <c r="AY192" i="1"/>
  <c r="BA192" i="1" s="1"/>
  <c r="AZ191" i="1"/>
  <c r="AY191" i="1"/>
  <c r="AZ190" i="1"/>
  <c r="BA190" i="1" s="1"/>
  <c r="AY190" i="1"/>
  <c r="AZ189" i="1"/>
  <c r="BA189" i="1" s="1"/>
  <c r="AY189" i="1"/>
  <c r="AZ188" i="1"/>
  <c r="AY188" i="1"/>
  <c r="BA188" i="1" s="1"/>
  <c r="BA187" i="1"/>
  <c r="AZ187" i="1"/>
  <c r="AY187" i="1"/>
  <c r="AZ186" i="1"/>
  <c r="AY186" i="1"/>
  <c r="AZ185" i="1"/>
  <c r="AY185" i="1"/>
  <c r="BA185" i="1" s="1"/>
  <c r="AZ184" i="1"/>
  <c r="AY184" i="1"/>
  <c r="BA184" i="1" s="1"/>
  <c r="AZ183" i="1"/>
  <c r="AY183" i="1"/>
  <c r="AZ182" i="1"/>
  <c r="BA182" i="1" s="1"/>
  <c r="AY182" i="1"/>
  <c r="BA181" i="1"/>
  <c r="AZ181" i="1"/>
  <c r="AY181" i="1"/>
  <c r="AZ180" i="1"/>
  <c r="AY180" i="1"/>
  <c r="BA180" i="1" s="1"/>
  <c r="AZ179" i="1"/>
  <c r="AY179" i="1"/>
  <c r="BA179" i="1" s="1"/>
  <c r="AZ178" i="1"/>
  <c r="AY178" i="1"/>
  <c r="BA178" i="1" s="1"/>
  <c r="AZ177" i="1"/>
  <c r="AY177" i="1"/>
  <c r="AZ176" i="1"/>
  <c r="AY176" i="1"/>
  <c r="BA176" i="1" s="1"/>
  <c r="AZ175" i="1"/>
  <c r="BA175" i="1" s="1"/>
  <c r="AY175" i="1"/>
  <c r="BA174" i="1"/>
  <c r="AZ174" i="1"/>
  <c r="AY174" i="1"/>
  <c r="AZ173" i="1"/>
  <c r="AY173" i="1"/>
  <c r="BA173" i="1" s="1"/>
  <c r="AZ172" i="1"/>
  <c r="AY172" i="1"/>
  <c r="BA172" i="1" s="1"/>
  <c r="AZ171" i="1"/>
  <c r="AY171" i="1"/>
  <c r="BA171" i="1" s="1"/>
  <c r="AZ170" i="1"/>
  <c r="AY170" i="1"/>
  <c r="AZ169" i="1"/>
  <c r="AY169" i="1"/>
  <c r="BA169" i="1" s="1"/>
  <c r="BA168" i="1"/>
  <c r="AZ168" i="1"/>
  <c r="AY168" i="1"/>
  <c r="AZ167" i="1"/>
  <c r="AY167" i="1"/>
  <c r="BA167" i="1" s="1"/>
  <c r="AZ166" i="1"/>
  <c r="AY166" i="1"/>
  <c r="BA166" i="1" s="1"/>
  <c r="AZ165" i="1"/>
  <c r="AY165" i="1"/>
  <c r="BA165" i="1" s="1"/>
  <c r="BA164" i="1"/>
  <c r="AZ164" i="1"/>
  <c r="AY164" i="1"/>
  <c r="AZ163" i="1"/>
  <c r="AY163" i="1"/>
  <c r="BA163" i="1" s="1"/>
  <c r="AZ162" i="1"/>
  <c r="AY162" i="1"/>
  <c r="BA162" i="1" s="1"/>
  <c r="BA161" i="1"/>
  <c r="AZ161" i="1"/>
  <c r="AY161" i="1"/>
  <c r="AZ160" i="1"/>
  <c r="AY160" i="1"/>
  <c r="BA160" i="1" s="1"/>
  <c r="AZ159" i="1"/>
  <c r="AY159" i="1"/>
  <c r="BA159" i="1" s="1"/>
  <c r="AZ158" i="1"/>
  <c r="AY158" i="1"/>
  <c r="BA158" i="1" s="1"/>
  <c r="BA157" i="1"/>
  <c r="AZ157" i="1"/>
  <c r="AY157" i="1"/>
  <c r="AZ156" i="1"/>
  <c r="AY156" i="1"/>
  <c r="BA156" i="1" s="1"/>
  <c r="BA155" i="1"/>
  <c r="AZ155" i="1"/>
  <c r="AY155" i="1"/>
  <c r="BA154" i="1"/>
  <c r="AZ154" i="1"/>
  <c r="AY154" i="1"/>
  <c r="AZ153" i="1"/>
  <c r="AY153" i="1"/>
  <c r="BA153" i="1" s="1"/>
  <c r="AZ152" i="1"/>
  <c r="AY152" i="1"/>
  <c r="BA152" i="1" s="1"/>
  <c r="BA151" i="1"/>
  <c r="AZ151" i="1"/>
  <c r="AY151" i="1"/>
  <c r="AZ150" i="1"/>
  <c r="AY150" i="1"/>
  <c r="BA150" i="1" s="1"/>
  <c r="AZ149" i="1"/>
  <c r="AY149" i="1"/>
  <c r="BA149" i="1" s="1"/>
  <c r="AX149" i="1"/>
  <c r="BB149" i="1" s="1"/>
  <c r="BA148" i="1"/>
  <c r="AZ148" i="1"/>
  <c r="AY148" i="1"/>
  <c r="AZ147" i="1"/>
  <c r="BA147" i="1" s="1"/>
  <c r="AY147" i="1"/>
  <c r="AZ146" i="1"/>
  <c r="AY146" i="1"/>
  <c r="BA146" i="1" s="1"/>
  <c r="AZ145" i="1"/>
  <c r="AY145" i="1"/>
  <c r="AZ144" i="1"/>
  <c r="AY144" i="1"/>
  <c r="BA144" i="1" s="1"/>
  <c r="AZ143" i="1"/>
  <c r="BA143" i="1" s="1"/>
  <c r="AY143" i="1"/>
  <c r="AZ142" i="1"/>
  <c r="AY142" i="1"/>
  <c r="BA142" i="1" s="1"/>
  <c r="AZ141" i="1"/>
  <c r="AY141" i="1"/>
  <c r="BA141" i="1" s="1"/>
  <c r="AZ140" i="1"/>
  <c r="BA140" i="1" s="1"/>
  <c r="AY140" i="1"/>
  <c r="AZ139" i="1"/>
  <c r="BA139" i="1" s="1"/>
  <c r="AY139" i="1"/>
  <c r="BA138" i="1"/>
  <c r="AZ138" i="1"/>
  <c r="AY138" i="1"/>
  <c r="AZ137" i="1"/>
  <c r="AY137" i="1"/>
  <c r="BA136" i="1"/>
  <c r="AZ136" i="1"/>
  <c r="AY136" i="1"/>
  <c r="AZ135" i="1"/>
  <c r="AY135" i="1"/>
  <c r="AZ134" i="1"/>
  <c r="AY134" i="1"/>
  <c r="BA134" i="1" s="1"/>
  <c r="BA133" i="1"/>
  <c r="AZ133" i="1"/>
  <c r="AY133" i="1"/>
  <c r="AZ132" i="1"/>
  <c r="AY132" i="1"/>
  <c r="BA132" i="1" s="1"/>
  <c r="BA131" i="1"/>
  <c r="AZ131" i="1"/>
  <c r="AY131" i="1"/>
  <c r="BA130" i="1"/>
  <c r="AZ130" i="1"/>
  <c r="AY130" i="1"/>
  <c r="AZ129" i="1"/>
  <c r="AY129" i="1"/>
  <c r="BA129" i="1" s="1"/>
  <c r="AZ128" i="1"/>
  <c r="AY128" i="1"/>
  <c r="BA127" i="1"/>
  <c r="AZ127" i="1"/>
  <c r="AY127" i="1"/>
  <c r="AZ126" i="1"/>
  <c r="BA126" i="1" s="1"/>
  <c r="AY126" i="1"/>
  <c r="AZ125" i="1"/>
  <c r="AY125" i="1"/>
  <c r="BA125" i="1" s="1"/>
  <c r="AZ124" i="1"/>
  <c r="AY124" i="1"/>
  <c r="BA124" i="1" s="1"/>
  <c r="AZ123" i="1"/>
  <c r="AY123" i="1"/>
  <c r="BA123" i="1" s="1"/>
  <c r="AZ122" i="1"/>
  <c r="BA122" i="1" s="1"/>
  <c r="AY122" i="1"/>
  <c r="AZ121" i="1"/>
  <c r="AY121" i="1"/>
  <c r="BA121" i="1" s="1"/>
  <c r="AZ120" i="1"/>
  <c r="AY120" i="1"/>
  <c r="BA120" i="1" s="1"/>
  <c r="AZ119" i="1"/>
  <c r="BA119" i="1" s="1"/>
  <c r="AY119" i="1"/>
  <c r="AZ118" i="1"/>
  <c r="AY118" i="1"/>
  <c r="AZ117" i="1"/>
  <c r="AY117" i="1"/>
  <c r="BA117" i="1" s="1"/>
  <c r="AZ116" i="1"/>
  <c r="BA116" i="1" s="1"/>
  <c r="AY116" i="1"/>
  <c r="AZ115" i="1"/>
  <c r="AY115" i="1"/>
  <c r="BA115" i="1" s="1"/>
  <c r="AZ114" i="1"/>
  <c r="AY114" i="1"/>
  <c r="BA114" i="1" s="1"/>
  <c r="AZ113" i="1"/>
  <c r="AY113" i="1"/>
  <c r="BA113" i="1" s="1"/>
  <c r="AZ112" i="1"/>
  <c r="BA112" i="1" s="1"/>
  <c r="AY112" i="1"/>
  <c r="BA111" i="1"/>
  <c r="AZ111" i="1"/>
  <c r="AY111" i="1"/>
  <c r="AZ110" i="1"/>
  <c r="AY110" i="1"/>
  <c r="BA110" i="1" s="1"/>
  <c r="AZ109" i="1"/>
  <c r="BA109" i="1" s="1"/>
  <c r="AY109" i="1"/>
  <c r="BA108" i="1"/>
  <c r="AZ108" i="1"/>
  <c r="AY108" i="1"/>
  <c r="AZ107" i="1"/>
  <c r="AY107" i="1"/>
  <c r="BA107" i="1" s="1"/>
  <c r="AX107" i="1"/>
  <c r="BB107" i="1" s="1"/>
  <c r="BA106" i="1"/>
  <c r="AZ106" i="1"/>
  <c r="AY106" i="1"/>
  <c r="AZ105" i="1"/>
  <c r="BA105" i="1" s="1"/>
  <c r="AY105" i="1"/>
  <c r="BA104" i="1"/>
  <c r="AZ104" i="1"/>
  <c r="AY104" i="1"/>
  <c r="AZ103" i="1"/>
  <c r="AY103" i="1"/>
  <c r="BA103" i="1" s="1"/>
  <c r="AZ102" i="1"/>
  <c r="AY102" i="1"/>
  <c r="BA102" i="1" s="1"/>
  <c r="AZ101" i="1"/>
  <c r="AY101" i="1"/>
  <c r="BA101" i="1" s="1"/>
  <c r="AZ100" i="1"/>
  <c r="AY100" i="1"/>
  <c r="BA100" i="1" s="1"/>
  <c r="AZ99" i="1"/>
  <c r="AY99" i="1"/>
  <c r="BA99" i="1" s="1"/>
  <c r="BA98" i="1"/>
  <c r="AZ98" i="1"/>
  <c r="AY98" i="1"/>
  <c r="BA97" i="1"/>
  <c r="AZ97" i="1"/>
  <c r="AY97" i="1"/>
  <c r="AZ96" i="1"/>
  <c r="AY96" i="1"/>
  <c r="BA96" i="1" s="1"/>
  <c r="AZ95" i="1"/>
  <c r="AY95" i="1"/>
  <c r="BA95" i="1" s="1"/>
  <c r="BA94" i="1"/>
  <c r="AZ94" i="1"/>
  <c r="AY94" i="1"/>
  <c r="AZ93" i="1"/>
  <c r="AY93" i="1"/>
  <c r="BA93" i="1" s="1"/>
  <c r="BA92" i="1"/>
  <c r="AZ92" i="1"/>
  <c r="AY92" i="1"/>
  <c r="AZ91" i="1"/>
  <c r="BA91" i="1" s="1"/>
  <c r="AY91" i="1"/>
  <c r="AZ90" i="1"/>
  <c r="AY90" i="1"/>
  <c r="BA90" i="1" s="1"/>
  <c r="BA89" i="1"/>
  <c r="AZ89" i="1"/>
  <c r="AY89" i="1"/>
  <c r="AZ88" i="1"/>
  <c r="AY88" i="1"/>
  <c r="AZ87" i="1"/>
  <c r="AY87" i="1"/>
  <c r="BA87" i="1" s="1"/>
  <c r="AZ86" i="1"/>
  <c r="AY86" i="1"/>
  <c r="AZ85" i="1"/>
  <c r="BA85" i="1" s="1"/>
  <c r="AY85" i="1"/>
  <c r="BA84" i="1"/>
  <c r="AZ84" i="1"/>
  <c r="AY84" i="1"/>
  <c r="AZ83" i="1"/>
  <c r="AY83" i="1"/>
  <c r="BA83" i="1" s="1"/>
  <c r="AZ82" i="1"/>
  <c r="AY82" i="1"/>
  <c r="BA82" i="1" s="1"/>
  <c r="BA81" i="1"/>
  <c r="AZ81" i="1"/>
  <c r="AY81" i="1"/>
  <c r="AZ80" i="1"/>
  <c r="BA80" i="1" s="1"/>
  <c r="AY80" i="1"/>
  <c r="AZ79" i="1"/>
  <c r="AY79" i="1"/>
  <c r="BA79" i="1" s="1"/>
  <c r="AZ78" i="1"/>
  <c r="AY78" i="1"/>
  <c r="BA78" i="1" s="1"/>
  <c r="BA77" i="1"/>
  <c r="AZ77" i="1"/>
  <c r="AY77" i="1"/>
  <c r="AZ76" i="1"/>
  <c r="AY76" i="1"/>
  <c r="BA76" i="1" s="1"/>
  <c r="AZ75" i="1"/>
  <c r="AY75" i="1"/>
  <c r="BA75" i="1" s="1"/>
  <c r="BA74" i="1"/>
  <c r="AZ74" i="1"/>
  <c r="AY74" i="1"/>
  <c r="AZ73" i="1"/>
  <c r="AY73" i="1"/>
  <c r="BA73" i="1" s="1"/>
  <c r="AZ72" i="1"/>
  <c r="AY72" i="1"/>
  <c r="BA72" i="1" s="1"/>
  <c r="BA71" i="1"/>
  <c r="AZ71" i="1"/>
  <c r="AY71" i="1"/>
  <c r="AZ70" i="1"/>
  <c r="BA70" i="1" s="1"/>
  <c r="AY70" i="1"/>
  <c r="AZ69" i="1"/>
  <c r="AY69" i="1"/>
  <c r="BA69" i="1" s="1"/>
  <c r="AZ68" i="1"/>
  <c r="AY68" i="1"/>
  <c r="BA68" i="1" s="1"/>
  <c r="BA67" i="1"/>
  <c r="AZ67" i="1"/>
  <c r="AY67" i="1"/>
  <c r="BA66" i="1"/>
  <c r="AZ66" i="1"/>
  <c r="AY66" i="1"/>
  <c r="AZ65" i="1"/>
  <c r="AY65" i="1"/>
  <c r="BA65" i="1" s="1"/>
  <c r="AZ64" i="1"/>
  <c r="AY64" i="1"/>
  <c r="BA64" i="1" s="1"/>
  <c r="BA63" i="1"/>
  <c r="AZ63" i="1"/>
  <c r="AY63" i="1"/>
  <c r="AZ62" i="1"/>
  <c r="AY62" i="1"/>
  <c r="BA62" i="1" s="1"/>
  <c r="AZ61" i="1"/>
  <c r="AY61" i="1"/>
  <c r="BA61" i="1" s="1"/>
  <c r="BA60" i="1"/>
  <c r="AZ60" i="1"/>
  <c r="AY60" i="1"/>
  <c r="BA59" i="1"/>
  <c r="AZ59" i="1"/>
  <c r="AY59" i="1"/>
  <c r="AZ58" i="1"/>
  <c r="AY58" i="1"/>
  <c r="BA58" i="1" s="1"/>
  <c r="AZ57" i="1"/>
  <c r="AY57" i="1"/>
  <c r="BA57" i="1" s="1"/>
  <c r="AZ56" i="1"/>
  <c r="BA56" i="1" s="1"/>
  <c r="AY56" i="1"/>
  <c r="AZ55" i="1"/>
  <c r="AY55" i="1"/>
  <c r="BA55" i="1" s="1"/>
  <c r="BA54" i="1"/>
  <c r="AZ54" i="1"/>
  <c r="AY54" i="1"/>
  <c r="BA53" i="1"/>
  <c r="AZ53" i="1"/>
  <c r="AY53" i="1"/>
  <c r="AZ52" i="1"/>
  <c r="AY52" i="1"/>
  <c r="BA52" i="1" s="1"/>
  <c r="BA51" i="1"/>
  <c r="AZ51" i="1"/>
  <c r="AY51" i="1"/>
  <c r="AZ50" i="1"/>
  <c r="AY50" i="1"/>
  <c r="BA50" i="1" s="1"/>
  <c r="AZ49" i="1"/>
  <c r="BA49" i="1" s="1"/>
  <c r="AY49" i="1"/>
  <c r="AZ48" i="1"/>
  <c r="AY48" i="1"/>
  <c r="BA48" i="1" s="1"/>
  <c r="AZ47" i="1"/>
  <c r="AY47" i="1"/>
  <c r="BA47" i="1" s="1"/>
  <c r="BA46" i="1"/>
  <c r="AZ46" i="1"/>
  <c r="AY46" i="1"/>
  <c r="AZ45" i="1"/>
  <c r="AY45" i="1"/>
  <c r="BA45" i="1" s="1"/>
  <c r="AZ44" i="1"/>
  <c r="AY44" i="1"/>
  <c r="BA44" i="1" s="1"/>
  <c r="BA43" i="1"/>
  <c r="AZ43" i="1"/>
  <c r="AY43" i="1"/>
  <c r="AZ42" i="1"/>
  <c r="AY42" i="1"/>
  <c r="BA42" i="1" s="1"/>
  <c r="AZ41" i="1"/>
  <c r="AY41" i="1"/>
  <c r="AZ40" i="1"/>
  <c r="AY40" i="1"/>
  <c r="BA40" i="1" s="1"/>
  <c r="AZ39" i="1"/>
  <c r="BA39" i="1" s="1"/>
  <c r="AY39" i="1"/>
  <c r="AX39" i="1"/>
  <c r="BB39" i="1" s="1"/>
  <c r="AZ38" i="1"/>
  <c r="BA38" i="1" s="1"/>
  <c r="AY38" i="1"/>
  <c r="AZ37" i="1"/>
  <c r="AY37" i="1"/>
  <c r="BA37" i="1" s="1"/>
  <c r="BA36" i="1"/>
  <c r="AZ36" i="1"/>
  <c r="AY36" i="1"/>
  <c r="AZ35" i="1"/>
  <c r="AY35" i="1"/>
  <c r="BA35" i="1" s="1"/>
  <c r="AZ34" i="1"/>
  <c r="AY34" i="1"/>
  <c r="BA34" i="1" s="1"/>
  <c r="AX34" i="1"/>
  <c r="BB34" i="1" s="1"/>
  <c r="AZ33" i="1"/>
  <c r="AY33" i="1"/>
  <c r="BA33" i="1" s="1"/>
  <c r="AZ32" i="1"/>
  <c r="BA32" i="1" s="1"/>
  <c r="AY32" i="1"/>
  <c r="AZ31" i="1"/>
  <c r="AY31" i="1"/>
  <c r="BA31" i="1" s="1"/>
  <c r="AZ30" i="1"/>
  <c r="AY30" i="1"/>
  <c r="BA30" i="1" s="1"/>
  <c r="AZ29" i="1"/>
  <c r="AY29" i="1"/>
  <c r="BA29" i="1" s="1"/>
  <c r="AZ28" i="1"/>
  <c r="AY28" i="1"/>
  <c r="BA28" i="1" s="1"/>
  <c r="AZ27" i="1"/>
  <c r="AY27" i="1"/>
  <c r="BA27" i="1" s="1"/>
  <c r="AZ26" i="1"/>
  <c r="AY26" i="1"/>
  <c r="BA26" i="1" s="1"/>
  <c r="AX26" i="1"/>
  <c r="AZ25" i="1"/>
  <c r="BA25" i="1" s="1"/>
  <c r="AY25" i="1"/>
  <c r="AZ24" i="1"/>
  <c r="AY24" i="1"/>
  <c r="BA24" i="1" s="1"/>
  <c r="BA23" i="1"/>
  <c r="AZ23" i="1"/>
  <c r="AY23" i="1"/>
  <c r="AZ22" i="1"/>
  <c r="AY22" i="1"/>
  <c r="BA22" i="1" s="1"/>
  <c r="AZ21" i="1"/>
  <c r="AY21" i="1"/>
  <c r="BA21" i="1" s="1"/>
  <c r="BA20" i="1"/>
  <c r="AZ20" i="1"/>
  <c r="AY20" i="1"/>
  <c r="AZ19" i="1"/>
  <c r="AY19" i="1"/>
  <c r="BA19" i="1" s="1"/>
  <c r="BA18" i="1"/>
  <c r="AZ18" i="1"/>
  <c r="AY18" i="1"/>
  <c r="AZ17" i="1"/>
  <c r="AY17" i="1"/>
  <c r="BA17" i="1" s="1"/>
  <c r="BA16" i="1"/>
  <c r="AZ16" i="1"/>
  <c r="AY16" i="1"/>
  <c r="AZ15" i="1"/>
  <c r="AY15" i="1"/>
  <c r="BA15" i="1" s="1"/>
  <c r="AZ14" i="1"/>
  <c r="AY14" i="1"/>
  <c r="AZ13" i="1"/>
  <c r="AY13" i="1"/>
  <c r="BA13" i="1" s="1"/>
  <c r="AZ12" i="1"/>
  <c r="AY12" i="1"/>
  <c r="BA12" i="1" s="1"/>
  <c r="AZ11" i="1"/>
  <c r="BA11" i="1" s="1"/>
  <c r="AY11" i="1"/>
  <c r="AZ10" i="1"/>
  <c r="AY10" i="1"/>
  <c r="BA10" i="1" s="1"/>
  <c r="AZ9" i="1"/>
  <c r="AY9" i="1"/>
  <c r="BA9" i="1" s="1"/>
  <c r="AZ8" i="1"/>
  <c r="BA8" i="1" s="1"/>
  <c r="AY8" i="1"/>
  <c r="AZ7" i="1"/>
  <c r="AY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BA6" i="1"/>
  <c r="AZ6" i="1"/>
  <c r="AY6" i="1"/>
  <c r="AZ5" i="1"/>
  <c r="AY5" i="1"/>
  <c r="BA5" i="1" s="1"/>
  <c r="A5" i="1"/>
  <c r="A6" i="1" s="1"/>
  <c r="AZ4" i="1"/>
  <c r="AY4" i="1"/>
  <c r="BA4" i="1" s="1"/>
  <c r="AE3" i="1"/>
  <c r="AX357" i="1" s="1"/>
  <c r="BB357" i="1" s="1"/>
  <c r="AC3" i="1"/>
  <c r="AX349" i="1" s="1"/>
  <c r="Y3" i="1"/>
  <c r="W3" i="1"/>
  <c r="AZ2" i="1"/>
  <c r="AY2" i="1"/>
  <c r="BA2" i="1" s="1"/>
  <c r="BB9" i="6" l="1"/>
  <c r="AY370" i="6"/>
  <c r="BC34" i="6"/>
  <c r="BC100" i="6"/>
  <c r="BC103" i="6"/>
  <c r="BC12" i="6"/>
  <c r="BC272" i="6"/>
  <c r="BC279" i="6"/>
  <c r="BC37" i="6"/>
  <c r="BC352" i="6"/>
  <c r="BA227" i="1"/>
  <c r="AX134" i="1"/>
  <c r="BB134" i="1" s="1"/>
  <c r="AX256" i="1"/>
  <c r="BB256" i="1" s="1"/>
  <c r="AX213" i="1"/>
  <c r="BB213" i="1" s="1"/>
  <c r="AX53" i="1"/>
  <c r="BB53" i="1" s="1"/>
  <c r="AX30" i="1"/>
  <c r="BB30" i="1" s="1"/>
  <c r="AX10" i="1"/>
  <c r="BB10" i="1" s="1"/>
  <c r="AX257" i="1"/>
  <c r="BB257" i="1" s="1"/>
  <c r="AX225" i="1"/>
  <c r="BB225" i="1" s="1"/>
  <c r="AX2" i="1"/>
  <c r="BB2" i="1" s="1"/>
  <c r="AX358" i="1"/>
  <c r="BB358" i="1" s="1"/>
  <c r="AX340" i="1"/>
  <c r="BB340" i="1" s="1"/>
  <c r="AX322" i="1"/>
  <c r="BB322" i="1" s="1"/>
  <c r="AX172" i="1"/>
  <c r="BB172" i="1" s="1"/>
  <c r="AX114" i="1"/>
  <c r="BB114" i="1" s="1"/>
  <c r="AX279" i="1"/>
  <c r="BB279" i="1" s="1"/>
  <c r="AX156" i="1"/>
  <c r="BB156" i="1" s="1"/>
  <c r="AX141" i="1"/>
  <c r="BB141" i="1" s="1"/>
  <c r="AX105" i="1"/>
  <c r="BB105" i="1" s="1"/>
  <c r="AX90" i="1"/>
  <c r="BB90" i="1" s="1"/>
  <c r="AX237" i="1"/>
  <c r="BB237" i="1" s="1"/>
  <c r="AX219" i="1"/>
  <c r="BB219" i="1" s="1"/>
  <c r="AX190" i="1"/>
  <c r="BB190" i="1" s="1"/>
  <c r="AX177" i="1"/>
  <c r="AX174" i="1"/>
  <c r="BB174" i="1" s="1"/>
  <c r="AX155" i="1"/>
  <c r="BB155" i="1" s="1"/>
  <c r="AX128" i="1"/>
  <c r="AX89" i="1"/>
  <c r="BB89" i="1" s="1"/>
  <c r="AX80" i="1"/>
  <c r="BB80" i="1" s="1"/>
  <c r="AX74" i="1"/>
  <c r="BB74" i="1" s="1"/>
  <c r="AX54" i="1"/>
  <c r="BB54" i="1" s="1"/>
  <c r="AX41" i="1"/>
  <c r="AX36" i="1"/>
  <c r="BB36" i="1" s="1"/>
  <c r="AX6" i="1"/>
  <c r="BB6" i="1" s="1"/>
  <c r="AX305" i="1"/>
  <c r="BB305" i="1" s="1"/>
  <c r="AX203" i="1"/>
  <c r="BB203" i="1" s="1"/>
  <c r="AX196" i="1"/>
  <c r="BB196" i="1" s="1"/>
  <c r="AX127" i="1"/>
  <c r="BB127" i="1" s="1"/>
  <c r="AX106" i="1"/>
  <c r="BB106" i="1" s="1"/>
  <c r="AX326" i="1"/>
  <c r="BB326" i="1" s="1"/>
  <c r="AX179" i="1"/>
  <c r="BB179" i="1" s="1"/>
  <c r="AX27" i="1"/>
  <c r="BB27" i="1" s="1"/>
  <c r="AX309" i="1"/>
  <c r="BB309" i="1" s="1"/>
  <c r="AX291" i="1"/>
  <c r="BB291" i="1" s="1"/>
  <c r="AX273" i="1"/>
  <c r="BB273" i="1" s="1"/>
  <c r="AX214" i="1"/>
  <c r="BB214" i="1" s="1"/>
  <c r="AX200" i="1"/>
  <c r="BB200" i="1" s="1"/>
  <c r="AX193" i="1"/>
  <c r="BB193" i="1" s="1"/>
  <c r="AX187" i="1"/>
  <c r="BB187" i="1" s="1"/>
  <c r="AX164" i="1"/>
  <c r="BB164" i="1" s="1"/>
  <c r="AX161" i="1"/>
  <c r="BB161" i="1" s="1"/>
  <c r="AX71" i="1"/>
  <c r="BB71" i="1" s="1"/>
  <c r="AX46" i="1"/>
  <c r="BB46" i="1" s="1"/>
  <c r="AX23" i="1"/>
  <c r="BB23" i="1" s="1"/>
  <c r="AX18" i="1"/>
  <c r="BB18" i="1" s="1"/>
  <c r="AX323" i="1"/>
  <c r="BB323" i="1" s="1"/>
  <c r="AX308" i="1"/>
  <c r="BB308" i="1" s="1"/>
  <c r="AX236" i="1"/>
  <c r="BB236" i="1" s="1"/>
  <c r="AX136" i="1"/>
  <c r="BB136" i="1" s="1"/>
  <c r="AX97" i="1"/>
  <c r="BB97" i="1" s="1"/>
  <c r="AX76" i="1"/>
  <c r="BB76" i="1" s="1"/>
  <c r="AX43" i="1"/>
  <c r="BB43" i="1" s="1"/>
  <c r="AX15" i="1"/>
  <c r="BB15" i="1" s="1"/>
  <c r="AX268" i="1"/>
  <c r="BB268" i="1" s="1"/>
  <c r="AX73" i="1"/>
  <c r="BB73" i="1" s="1"/>
  <c r="AX5" i="1"/>
  <c r="BB5" i="1" s="1"/>
  <c r="AX239" i="1"/>
  <c r="BB239" i="1" s="1"/>
  <c r="AX192" i="1"/>
  <c r="BB192" i="1" s="1"/>
  <c r="AX169" i="1"/>
  <c r="BB169" i="1" s="1"/>
  <c r="AX144" i="1"/>
  <c r="BB144" i="1" s="1"/>
  <c r="AX93" i="1"/>
  <c r="BB93" i="1" s="1"/>
  <c r="AX64" i="1"/>
  <c r="BB64" i="1" s="1"/>
  <c r="AX32" i="1"/>
  <c r="BB32" i="1" s="1"/>
  <c r="AX22" i="1"/>
  <c r="BB22" i="1" s="1"/>
  <c r="AX17" i="1"/>
  <c r="BB17" i="1" s="1"/>
  <c r="AX343" i="1"/>
  <c r="BB343" i="1" s="1"/>
  <c r="AX329" i="1"/>
  <c r="BB329" i="1" s="1"/>
  <c r="AX300" i="1"/>
  <c r="BB300" i="1" s="1"/>
  <c r="AX282" i="1"/>
  <c r="BB282" i="1" s="1"/>
  <c r="AX271" i="1"/>
  <c r="BB271" i="1" s="1"/>
  <c r="AX264" i="1"/>
  <c r="BB264" i="1" s="1"/>
  <c r="AX228" i="1"/>
  <c r="BB228" i="1" s="1"/>
  <c r="AX195" i="1"/>
  <c r="BB195" i="1" s="1"/>
  <c r="AX182" i="1"/>
  <c r="BB182" i="1" s="1"/>
  <c r="AX50" i="1"/>
  <c r="BB50" i="1" s="1"/>
  <c r="AX242" i="1"/>
  <c r="BB242" i="1" s="1"/>
  <c r="AX138" i="1"/>
  <c r="BB138" i="1" s="1"/>
  <c r="AX167" i="1"/>
  <c r="BB167" i="1" s="1"/>
  <c r="AX142" i="1"/>
  <c r="BB142" i="1" s="1"/>
  <c r="AX115" i="1"/>
  <c r="BB115" i="1" s="1"/>
  <c r="AX112" i="1"/>
  <c r="BB112" i="1" s="1"/>
  <c r="AX100" i="1"/>
  <c r="BB100" i="1" s="1"/>
  <c r="AX68" i="1"/>
  <c r="BB68" i="1" s="1"/>
  <c r="AX62" i="1"/>
  <c r="BB62" i="1" s="1"/>
  <c r="AX33" i="1"/>
  <c r="BB33" i="1" s="1"/>
  <c r="AX13" i="1"/>
  <c r="BB13" i="1" s="1"/>
  <c r="AX355" i="1"/>
  <c r="BB355" i="1" s="1"/>
  <c r="AX312" i="1"/>
  <c r="BB312" i="1" s="1"/>
  <c r="AX154" i="1"/>
  <c r="BB154" i="1" s="1"/>
  <c r="AX48" i="1"/>
  <c r="BB48" i="1" s="1"/>
  <c r="AX20" i="1"/>
  <c r="BB20" i="1" s="1"/>
  <c r="AX206" i="1"/>
  <c r="BB206" i="1" s="1"/>
  <c r="AX286" i="1"/>
  <c r="BB286" i="1" s="1"/>
  <c r="AX40" i="1"/>
  <c r="BB40" i="1" s="1"/>
  <c r="AX147" i="1"/>
  <c r="BB147" i="1" s="1"/>
  <c r="AX120" i="1"/>
  <c r="BB120" i="1" s="1"/>
  <c r="AX108" i="1"/>
  <c r="BB108" i="1" s="1"/>
  <c r="AX45" i="1"/>
  <c r="BB45" i="1" s="1"/>
  <c r="AX157" i="1"/>
  <c r="BB157" i="1" s="1"/>
  <c r="AX139" i="1"/>
  <c r="BB139" i="1" s="1"/>
  <c r="AX130" i="1"/>
  <c r="BB130" i="1" s="1"/>
  <c r="AX109" i="1"/>
  <c r="BB109" i="1" s="1"/>
  <c r="AX103" i="1"/>
  <c r="BB103" i="1" s="1"/>
  <c r="AX88" i="1"/>
  <c r="AX85" i="1"/>
  <c r="BB85" i="1" s="1"/>
  <c r="AX51" i="1"/>
  <c r="BB51" i="1" s="1"/>
  <c r="AX38" i="1"/>
  <c r="BB38" i="1" s="1"/>
  <c r="AX25" i="1"/>
  <c r="BB25" i="1" s="1"/>
  <c r="AX8" i="1"/>
  <c r="BB8" i="1" s="1"/>
  <c r="AX348" i="1"/>
  <c r="BB348" i="1" s="1"/>
  <c r="AX265" i="1"/>
  <c r="BB265" i="1" s="1"/>
  <c r="AX247" i="1"/>
  <c r="BB247" i="1" s="1"/>
  <c r="AX151" i="1"/>
  <c r="BB151" i="1" s="1"/>
  <c r="AX133" i="1"/>
  <c r="BB133" i="1" s="1"/>
  <c r="AX59" i="1"/>
  <c r="BB59" i="1" s="1"/>
  <c r="AX337" i="1"/>
  <c r="BB337" i="1" s="1"/>
  <c r="AX254" i="1"/>
  <c r="BB254" i="1" s="1"/>
  <c r="AX209" i="1"/>
  <c r="BB209" i="1" s="1"/>
  <c r="AX199" i="1"/>
  <c r="BB199" i="1" s="1"/>
  <c r="AX124" i="1"/>
  <c r="BB124" i="1" s="1"/>
  <c r="AX319" i="1"/>
  <c r="BB319" i="1" s="1"/>
  <c r="AX250" i="1"/>
  <c r="BB250" i="1" s="1"/>
  <c r="AX67" i="1"/>
  <c r="BB67" i="1" s="1"/>
  <c r="AX293" i="1"/>
  <c r="BB293" i="1" s="1"/>
  <c r="AX166" i="1"/>
  <c r="BB166" i="1" s="1"/>
  <c r="AX132" i="1"/>
  <c r="BB132" i="1" s="1"/>
  <c r="AX117" i="1"/>
  <c r="BB117" i="1" s="1"/>
  <c r="AX111" i="1"/>
  <c r="BB111" i="1" s="1"/>
  <c r="AX102" i="1"/>
  <c r="BB102" i="1" s="1"/>
  <c r="AX81" i="1"/>
  <c r="BB81" i="1" s="1"/>
  <c r="AX55" i="1"/>
  <c r="BB55" i="1" s="1"/>
  <c r="AX162" i="1"/>
  <c r="BB162" i="1" s="1"/>
  <c r="AX336" i="1"/>
  <c r="BB336" i="1" s="1"/>
  <c r="AX221" i="1"/>
  <c r="BB221" i="1" s="1"/>
  <c r="AX185" i="1"/>
  <c r="BB185" i="1" s="1"/>
  <c r="AX61" i="1"/>
  <c r="BB61" i="1" s="1"/>
  <c r="AX12" i="1"/>
  <c r="BB12" i="1" s="1"/>
  <c r="AX351" i="1"/>
  <c r="BB351" i="1" s="1"/>
  <c r="AX260" i="1"/>
  <c r="BB260" i="1" s="1"/>
  <c r="AX224" i="1"/>
  <c r="BB224" i="1" s="1"/>
  <c r="AX188" i="1"/>
  <c r="BB188" i="1" s="1"/>
  <c r="AX175" i="1"/>
  <c r="BB175" i="1" s="1"/>
  <c r="AX159" i="1"/>
  <c r="BB159" i="1" s="1"/>
  <c r="AX129" i="1"/>
  <c r="BB129" i="1" s="1"/>
  <c r="AX87" i="1"/>
  <c r="BB87" i="1" s="1"/>
  <c r="AX4" i="1"/>
  <c r="AX78" i="1"/>
  <c r="BB78" i="1" s="1"/>
  <c r="AX245" i="1"/>
  <c r="BB245" i="1" s="1"/>
  <c r="AX274" i="1"/>
  <c r="BB274" i="1" s="1"/>
  <c r="AX285" i="1"/>
  <c r="BB285" i="1" s="1"/>
  <c r="AX296" i="1"/>
  <c r="BB296" i="1" s="1"/>
  <c r="AX335" i="1"/>
  <c r="BB335" i="1" s="1"/>
  <c r="BB315" i="6"/>
  <c r="AX98" i="1"/>
  <c r="BB98" i="1" s="1"/>
  <c r="AX263" i="1"/>
  <c r="BB263" i="1" s="1"/>
  <c r="AX9" i="1"/>
  <c r="BB9" i="1" s="1"/>
  <c r="AX69" i="1"/>
  <c r="BB69" i="1" s="1"/>
  <c r="BB368" i="6"/>
  <c r="AY368" i="6"/>
  <c r="BA375" i="8"/>
  <c r="AY237" i="8"/>
  <c r="BC237" i="8" s="1"/>
  <c r="AY72" i="8"/>
  <c r="BC72" i="8" s="1"/>
  <c r="AY232" i="8"/>
  <c r="AY3" i="8"/>
  <c r="BA14" i="1"/>
  <c r="AX19" i="1"/>
  <c r="BB19" i="1" s="1"/>
  <c r="AX37" i="1"/>
  <c r="BB37" i="1" s="1"/>
  <c r="AX60" i="1"/>
  <c r="BB60" i="1" s="1"/>
  <c r="AX201" i="1"/>
  <c r="BB201" i="1" s="1"/>
  <c r="AX303" i="1"/>
  <c r="BB303" i="1" s="1"/>
  <c r="AX314" i="1"/>
  <c r="BB314" i="1" s="1"/>
  <c r="AX354" i="1"/>
  <c r="BB354" i="1" s="1"/>
  <c r="BC88" i="6"/>
  <c r="BB242" i="6"/>
  <c r="BC322" i="6"/>
  <c r="AX75" i="1"/>
  <c r="BB75" i="1" s="1"/>
  <c r="AX84" i="1"/>
  <c r="BB84" i="1" s="1"/>
  <c r="BC62" i="7"/>
  <c r="F370" i="2"/>
  <c r="AX47" i="1"/>
  <c r="BB47" i="1" s="1"/>
  <c r="AX66" i="1"/>
  <c r="BB66" i="1" s="1"/>
  <c r="AX110" i="1"/>
  <c r="BB110" i="1" s="1"/>
  <c r="AX231" i="1"/>
  <c r="BB231" i="1" s="1"/>
  <c r="AX253" i="1"/>
  <c r="BB253" i="1" s="1"/>
  <c r="BC3" i="6"/>
  <c r="AX24" i="1"/>
  <c r="BB24" i="1" s="1"/>
  <c r="AX137" i="1"/>
  <c r="BB137" i="1" s="1"/>
  <c r="AX259" i="1"/>
  <c r="BB259" i="1" s="1"/>
  <c r="BC73" i="6"/>
  <c r="BC136" i="6"/>
  <c r="BB26" i="1"/>
  <c r="AX29" i="1"/>
  <c r="BB29" i="1" s="1"/>
  <c r="AX52" i="1"/>
  <c r="BB52" i="1" s="1"/>
  <c r="AX95" i="1"/>
  <c r="BB95" i="1" s="1"/>
  <c r="BA137" i="1"/>
  <c r="BA259" i="1"/>
  <c r="AX299" i="1"/>
  <c r="BB299" i="1" s="1"/>
  <c r="BB73" i="6"/>
  <c r="BB136" i="6"/>
  <c r="AX302" i="1"/>
  <c r="BB302" i="1" s="1"/>
  <c r="AX352" i="1"/>
  <c r="BB352" i="1" s="1"/>
  <c r="BC110" i="6"/>
  <c r="BC245" i="6"/>
  <c r="BA88" i="1"/>
  <c r="BA118" i="1"/>
  <c r="BA145" i="1"/>
  <c r="AX180" i="1"/>
  <c r="BB180" i="1" s="1"/>
  <c r="BA183" i="1"/>
  <c r="AX210" i="1"/>
  <c r="BB210" i="1" s="1"/>
  <c r="AX222" i="1"/>
  <c r="BB222" i="1" s="1"/>
  <c r="AX230" i="1"/>
  <c r="BB230" i="1" s="1"/>
  <c r="AX233" i="1"/>
  <c r="BB233" i="1" s="1"/>
  <c r="AX244" i="1"/>
  <c r="BB244" i="1" s="1"/>
  <c r="AX251" i="1"/>
  <c r="BB251" i="1" s="1"/>
  <c r="BA262" i="1"/>
  <c r="AX280" i="1"/>
  <c r="BB280" i="1" s="1"/>
  <c r="AX287" i="1"/>
  <c r="BB287" i="1" s="1"/>
  <c r="AX294" i="1"/>
  <c r="BB294" i="1" s="1"/>
  <c r="AX334" i="1"/>
  <c r="BB334" i="1" s="1"/>
  <c r="AX345" i="1"/>
  <c r="BB345" i="1" s="1"/>
  <c r="BB110" i="6"/>
  <c r="BB115" i="6"/>
  <c r="BC115" i="6" s="1"/>
  <c r="BC123" i="6"/>
  <c r="BB204" i="7"/>
  <c r="BC204" i="7" s="1"/>
  <c r="AY191" i="8"/>
  <c r="BC191" i="8" s="1"/>
  <c r="AY379" i="8"/>
  <c r="BB379" i="8"/>
  <c r="F370" i="4"/>
  <c r="BC59" i="6"/>
  <c r="BC317" i="7"/>
  <c r="AX270" i="1"/>
  <c r="BB270" i="1" s="1"/>
  <c r="AX277" i="1"/>
  <c r="BB277" i="1" s="1"/>
  <c r="AX313" i="1"/>
  <c r="BB313" i="1" s="1"/>
  <c r="AX320" i="1"/>
  <c r="BB320" i="1" s="1"/>
  <c r="AX328" i="1"/>
  <c r="BB328" i="1" s="1"/>
  <c r="AX331" i="1"/>
  <c r="BB331" i="1" s="1"/>
  <c r="AX342" i="1"/>
  <c r="BB342" i="1" s="1"/>
  <c r="AX353" i="1"/>
  <c r="AX346" i="1"/>
  <c r="BB346" i="1" s="1"/>
  <c r="AX339" i="1"/>
  <c r="BB339" i="1" s="1"/>
  <c r="AX332" i="1"/>
  <c r="BB332" i="1" s="1"/>
  <c r="AX325" i="1"/>
  <c r="BB325" i="1" s="1"/>
  <c r="AX318" i="1"/>
  <c r="AX311" i="1"/>
  <c r="BB311" i="1" s="1"/>
  <c r="AX304" i="1"/>
  <c r="AX297" i="1"/>
  <c r="BB297" i="1" s="1"/>
  <c r="AX290" i="1"/>
  <c r="BB290" i="1" s="1"/>
  <c r="AX283" i="1"/>
  <c r="BB283" i="1" s="1"/>
  <c r="AX276" i="1"/>
  <c r="BB276" i="1" s="1"/>
  <c r="AX269" i="1"/>
  <c r="AX262" i="1"/>
  <c r="BB262" i="1" s="1"/>
  <c r="AX255" i="1"/>
  <c r="AX248" i="1"/>
  <c r="BB248" i="1" s="1"/>
  <c r="AX241" i="1"/>
  <c r="BB241" i="1" s="1"/>
  <c r="AX234" i="1"/>
  <c r="BB234" i="1" s="1"/>
  <c r="AX227" i="1"/>
  <c r="BB227" i="1" s="1"/>
  <c r="AX220" i="1"/>
  <c r="AX212" i="1"/>
  <c r="BB212" i="1" s="1"/>
  <c r="AX359" i="1"/>
  <c r="BB359" i="1" s="1"/>
  <c r="AX316" i="1"/>
  <c r="BB316" i="1" s="1"/>
  <c r="AX310" i="1"/>
  <c r="BB310" i="1" s="1"/>
  <c r="AX267" i="1"/>
  <c r="BB267" i="1" s="1"/>
  <c r="AX261" i="1"/>
  <c r="BB261" i="1" s="1"/>
  <c r="AX218" i="1"/>
  <c r="BB218" i="1" s="1"/>
  <c r="AX211" i="1"/>
  <c r="BB211" i="1" s="1"/>
  <c r="AX176" i="1"/>
  <c r="BB176" i="1" s="1"/>
  <c r="AX163" i="1"/>
  <c r="BB163" i="1" s="1"/>
  <c r="AX153" i="1"/>
  <c r="BB153" i="1" s="1"/>
  <c r="AX148" i="1"/>
  <c r="BB148" i="1" s="1"/>
  <c r="AX131" i="1"/>
  <c r="BB131" i="1" s="1"/>
  <c r="AX126" i="1"/>
  <c r="BB126" i="1" s="1"/>
  <c r="AX121" i="1"/>
  <c r="BB121" i="1" s="1"/>
  <c r="AX104" i="1"/>
  <c r="BB104" i="1" s="1"/>
  <c r="AX99" i="1"/>
  <c r="BB99" i="1" s="1"/>
  <c r="AX82" i="1"/>
  <c r="BB82" i="1" s="1"/>
  <c r="AX356" i="1"/>
  <c r="BB356" i="1" s="1"/>
  <c r="AX350" i="1"/>
  <c r="AX333" i="1"/>
  <c r="BB333" i="1" s="1"/>
  <c r="AX327" i="1"/>
  <c r="BB327" i="1" s="1"/>
  <c r="AX307" i="1"/>
  <c r="BB307" i="1" s="1"/>
  <c r="AX301" i="1"/>
  <c r="AX284" i="1"/>
  <c r="BB284" i="1" s="1"/>
  <c r="AX278" i="1"/>
  <c r="BB278" i="1" s="1"/>
  <c r="AX258" i="1"/>
  <c r="BB258" i="1" s="1"/>
  <c r="AX252" i="1"/>
  <c r="AX235" i="1"/>
  <c r="BB235" i="1" s="1"/>
  <c r="AX229" i="1"/>
  <c r="BB229" i="1" s="1"/>
  <c r="AX208" i="1"/>
  <c r="BB208" i="1" s="1"/>
  <c r="AX197" i="1"/>
  <c r="BB197" i="1" s="1"/>
  <c r="AX189" i="1"/>
  <c r="BB189" i="1" s="1"/>
  <c r="AX186" i="1"/>
  <c r="AX181" i="1"/>
  <c r="BB181" i="1" s="1"/>
  <c r="AX143" i="1"/>
  <c r="BB143" i="1" s="1"/>
  <c r="AX116" i="1"/>
  <c r="BB116" i="1" s="1"/>
  <c r="AX94" i="1"/>
  <c r="BB94" i="1" s="1"/>
  <c r="AX77" i="1"/>
  <c r="BB77" i="1" s="1"/>
  <c r="AX70" i="1"/>
  <c r="BB70" i="1" s="1"/>
  <c r="AX63" i="1"/>
  <c r="BB63" i="1" s="1"/>
  <c r="AX56" i="1"/>
  <c r="BB56" i="1" s="1"/>
  <c r="AX49" i="1"/>
  <c r="BB49" i="1" s="1"/>
  <c r="AX42" i="1"/>
  <c r="BB42" i="1" s="1"/>
  <c r="AX35" i="1"/>
  <c r="BB35" i="1" s="1"/>
  <c r="AX28" i="1"/>
  <c r="BB28" i="1" s="1"/>
  <c r="AX21" i="1"/>
  <c r="BB21" i="1" s="1"/>
  <c r="AX14" i="1"/>
  <c r="BB14" i="1" s="1"/>
  <c r="AX7" i="1"/>
  <c r="BB7" i="1" s="1"/>
  <c r="AX330" i="1"/>
  <c r="BB330" i="1" s="1"/>
  <c r="AX324" i="1"/>
  <c r="BB324" i="1" s="1"/>
  <c r="AX281" i="1"/>
  <c r="BB281" i="1" s="1"/>
  <c r="AX275" i="1"/>
  <c r="BB275" i="1" s="1"/>
  <c r="AX232" i="1"/>
  <c r="BB232" i="1" s="1"/>
  <c r="AX226" i="1"/>
  <c r="BB226" i="1" s="1"/>
  <c r="AX205" i="1"/>
  <c r="AX347" i="1"/>
  <c r="BB347" i="1" s="1"/>
  <c r="AX341" i="1"/>
  <c r="BB341" i="1" s="1"/>
  <c r="AX321" i="1"/>
  <c r="BB321" i="1" s="1"/>
  <c r="AX315" i="1"/>
  <c r="BB315" i="1" s="1"/>
  <c r="AX298" i="1"/>
  <c r="BB298" i="1" s="1"/>
  <c r="AX292" i="1"/>
  <c r="BB292" i="1" s="1"/>
  <c r="AX272" i="1"/>
  <c r="BB272" i="1" s="1"/>
  <c r="AX266" i="1"/>
  <c r="BB266" i="1" s="1"/>
  <c r="AX249" i="1"/>
  <c r="BB249" i="1" s="1"/>
  <c r="AX243" i="1"/>
  <c r="BB243" i="1" s="1"/>
  <c r="AX223" i="1"/>
  <c r="BB223" i="1" s="1"/>
  <c r="AX202" i="1"/>
  <c r="BB202" i="1" s="1"/>
  <c r="AX194" i="1"/>
  <c r="BB194" i="1" s="1"/>
  <c r="AX178" i="1"/>
  <c r="BB178" i="1" s="1"/>
  <c r="AX173" i="1"/>
  <c r="BB173" i="1" s="1"/>
  <c r="AX165" i="1"/>
  <c r="BB165" i="1" s="1"/>
  <c r="AX160" i="1"/>
  <c r="BB160" i="1" s="1"/>
  <c r="AX150" i="1"/>
  <c r="BB150" i="1" s="1"/>
  <c r="AX123" i="1"/>
  <c r="BB123" i="1" s="1"/>
  <c r="AX101" i="1"/>
  <c r="BB101" i="1" s="1"/>
  <c r="AX79" i="1"/>
  <c r="BB79" i="1" s="1"/>
  <c r="AX72" i="1"/>
  <c r="BB72" i="1" s="1"/>
  <c r="AX65" i="1"/>
  <c r="BB65" i="1" s="1"/>
  <c r="AX58" i="1"/>
  <c r="BB58" i="1" s="1"/>
  <c r="AX344" i="1"/>
  <c r="BB344" i="1" s="1"/>
  <c r="AX338" i="1"/>
  <c r="BB338" i="1" s="1"/>
  <c r="AX295" i="1"/>
  <c r="BB295" i="1" s="1"/>
  <c r="AX289" i="1"/>
  <c r="BB289" i="1" s="1"/>
  <c r="AX246" i="1"/>
  <c r="BB246" i="1" s="1"/>
  <c r="AX240" i="1"/>
  <c r="BB240" i="1" s="1"/>
  <c r="AX191" i="1"/>
  <c r="AX183" i="1"/>
  <c r="BB183" i="1" s="1"/>
  <c r="AX170" i="1"/>
  <c r="AX145" i="1"/>
  <c r="BB145" i="1" s="1"/>
  <c r="AX140" i="1"/>
  <c r="BB140" i="1" s="1"/>
  <c r="AX135" i="1"/>
  <c r="AX118" i="1"/>
  <c r="BB118" i="1" s="1"/>
  <c r="AX113" i="1"/>
  <c r="BB113" i="1" s="1"/>
  <c r="AX96" i="1"/>
  <c r="BB96" i="1" s="1"/>
  <c r="AX91" i="1"/>
  <c r="BB91" i="1" s="1"/>
  <c r="AX86" i="1"/>
  <c r="AX11" i="1"/>
  <c r="BB11" i="1" s="1"/>
  <c r="AX16" i="1"/>
  <c r="BB16" i="1" s="1"/>
  <c r="AX31" i="1"/>
  <c r="BB31" i="1" s="1"/>
  <c r="BA41" i="1"/>
  <c r="BA360" i="1" s="1"/>
  <c r="AX44" i="1"/>
  <c r="BB44" i="1" s="1"/>
  <c r="AX57" i="1"/>
  <c r="BB57" i="1" s="1"/>
  <c r="AX83" i="1"/>
  <c r="BB83" i="1" s="1"/>
  <c r="AX92" i="1"/>
  <c r="BB92" i="1" s="1"/>
  <c r="AX119" i="1"/>
  <c r="BB119" i="1" s="1"/>
  <c r="AX122" i="1"/>
  <c r="BB122" i="1" s="1"/>
  <c r="AX125" i="1"/>
  <c r="BB125" i="1" s="1"/>
  <c r="AX146" i="1"/>
  <c r="BB146" i="1" s="1"/>
  <c r="AX152" i="1"/>
  <c r="BB152" i="1" s="1"/>
  <c r="AX158" i="1"/>
  <c r="BB158" i="1" s="1"/>
  <c r="AX168" i="1"/>
  <c r="BB168" i="1" s="1"/>
  <c r="AX171" i="1"/>
  <c r="BB171" i="1" s="1"/>
  <c r="BA177" i="1"/>
  <c r="AX184" i="1"/>
  <c r="BB184" i="1" s="1"/>
  <c r="AX207" i="1"/>
  <c r="BB207" i="1" s="1"/>
  <c r="BA241" i="1"/>
  <c r="BA248" i="1"/>
  <c r="BA277" i="1"/>
  <c r="AX288" i="1"/>
  <c r="BB288" i="1" s="1"/>
  <c r="BA349" i="1"/>
  <c r="BB349" i="1" s="1"/>
  <c r="BC42" i="6"/>
  <c r="BC50" i="6"/>
  <c r="BB54" i="6"/>
  <c r="BC54" i="6" s="1"/>
  <c r="BB95" i="6"/>
  <c r="BC160" i="6"/>
  <c r="BC242" i="6"/>
  <c r="AZ367" i="7"/>
  <c r="BB4" i="7"/>
  <c r="BB367" i="7" s="1"/>
  <c r="BC128" i="7"/>
  <c r="BC269" i="7"/>
  <c r="BC279" i="7"/>
  <c r="AY339" i="8"/>
  <c r="AY334" i="8"/>
  <c r="BC334" i="8" s="1"/>
  <c r="AY326" i="8"/>
  <c r="BC326" i="8" s="1"/>
  <c r="AY321" i="8"/>
  <c r="BC321" i="8" s="1"/>
  <c r="AY290" i="8"/>
  <c r="BC290" i="8" s="1"/>
  <c r="AY285" i="8"/>
  <c r="BC285" i="8" s="1"/>
  <c r="AY277" i="8"/>
  <c r="BC277" i="8" s="1"/>
  <c r="AY272" i="8"/>
  <c r="BC272" i="8" s="1"/>
  <c r="AY357" i="8"/>
  <c r="BC357" i="8" s="1"/>
  <c r="AY344" i="8"/>
  <c r="BC344" i="8" s="1"/>
  <c r="AY331" i="8"/>
  <c r="BC331" i="8" s="1"/>
  <c r="AY308" i="8"/>
  <c r="BC308" i="8" s="1"/>
  <c r="AY295" i="8"/>
  <c r="BC295" i="8" s="1"/>
  <c r="AY282" i="8"/>
  <c r="BC282" i="8" s="1"/>
  <c r="AY259" i="8"/>
  <c r="BC259" i="8" s="1"/>
  <c r="AY246" i="8"/>
  <c r="BC246" i="8" s="1"/>
  <c r="AY233" i="8"/>
  <c r="BC233" i="8" s="1"/>
  <c r="AY210" i="8"/>
  <c r="BC210" i="8" s="1"/>
  <c r="AY197" i="8"/>
  <c r="BC197" i="8" s="1"/>
  <c r="AY184" i="8"/>
  <c r="BC184" i="8" s="1"/>
  <c r="AY161" i="8"/>
  <c r="BC161" i="8" s="1"/>
  <c r="AY148" i="8"/>
  <c r="BC148" i="8" s="1"/>
  <c r="AY135" i="8"/>
  <c r="BC135" i="8" s="1"/>
  <c r="AY130" i="8"/>
  <c r="AY113" i="8"/>
  <c r="BC113" i="8" s="1"/>
  <c r="AY108" i="8"/>
  <c r="BC108" i="8" s="1"/>
  <c r="AY91" i="8"/>
  <c r="BC91" i="8" s="1"/>
  <c r="AY86" i="8"/>
  <c r="BC86" i="8" s="1"/>
  <c r="AY81" i="8"/>
  <c r="AY74" i="8"/>
  <c r="BC74" i="8" s="1"/>
  <c r="AY67" i="8"/>
  <c r="BC67" i="8" s="1"/>
  <c r="AY362" i="8"/>
  <c r="BC362" i="8" s="1"/>
  <c r="AY354" i="8"/>
  <c r="AY349" i="8"/>
  <c r="BC349" i="8" s="1"/>
  <c r="AY318" i="8"/>
  <c r="BC318" i="8" s="1"/>
  <c r="AY313" i="8"/>
  <c r="BC313" i="8" s="1"/>
  <c r="AY305" i="8"/>
  <c r="AY300" i="8"/>
  <c r="BC300" i="8" s="1"/>
  <c r="AY269" i="8"/>
  <c r="BC269" i="8" s="1"/>
  <c r="AY264" i="8"/>
  <c r="BC264" i="8" s="1"/>
  <c r="AY256" i="8"/>
  <c r="AY251" i="8"/>
  <c r="BC251" i="8" s="1"/>
  <c r="AY220" i="8"/>
  <c r="BC220" i="8" s="1"/>
  <c r="AY215" i="8"/>
  <c r="BC215" i="8" s="1"/>
  <c r="AY207" i="8"/>
  <c r="AY202" i="8"/>
  <c r="BC202" i="8" s="1"/>
  <c r="AY171" i="8"/>
  <c r="AY166" i="8"/>
  <c r="BC166" i="8" s="1"/>
  <c r="AY158" i="8"/>
  <c r="AY153" i="8"/>
  <c r="BC153" i="8" s="1"/>
  <c r="AY125" i="8"/>
  <c r="BC125" i="8" s="1"/>
  <c r="AY103" i="8"/>
  <c r="BC103" i="8" s="1"/>
  <c r="AY359" i="8"/>
  <c r="BC359" i="8" s="1"/>
  <c r="AY336" i="8"/>
  <c r="BC336" i="8" s="1"/>
  <c r="AY323" i="8"/>
  <c r="BC323" i="8" s="1"/>
  <c r="AY310" i="8"/>
  <c r="BC310" i="8" s="1"/>
  <c r="AY287" i="8"/>
  <c r="BC287" i="8" s="1"/>
  <c r="AY274" i="8"/>
  <c r="BC274" i="8" s="1"/>
  <c r="AY261" i="8"/>
  <c r="BC261" i="8" s="1"/>
  <c r="AY238" i="8"/>
  <c r="BC238" i="8" s="1"/>
  <c r="AY225" i="8"/>
  <c r="BC225" i="8" s="1"/>
  <c r="AY212" i="8"/>
  <c r="BC212" i="8" s="1"/>
  <c r="AY189" i="8"/>
  <c r="BC189" i="8" s="1"/>
  <c r="AY176" i="8"/>
  <c r="BC176" i="8" s="1"/>
  <c r="AY163" i="8"/>
  <c r="BC163" i="8" s="1"/>
  <c r="AY346" i="8"/>
  <c r="BC346" i="8" s="1"/>
  <c r="AY341" i="8"/>
  <c r="BC341" i="8" s="1"/>
  <c r="AY333" i="8"/>
  <c r="BC333" i="8" s="1"/>
  <c r="AY328" i="8"/>
  <c r="BC328" i="8" s="1"/>
  <c r="AY297" i="8"/>
  <c r="BC297" i="8" s="1"/>
  <c r="AY292" i="8"/>
  <c r="BC292" i="8" s="1"/>
  <c r="AY284" i="8"/>
  <c r="BC284" i="8" s="1"/>
  <c r="AY279" i="8"/>
  <c r="BC279" i="8" s="1"/>
  <c r="AY248" i="8"/>
  <c r="BC248" i="8" s="1"/>
  <c r="AY243" i="8"/>
  <c r="BC243" i="8" s="1"/>
  <c r="AY235" i="8"/>
  <c r="BC235" i="8" s="1"/>
  <c r="AY230" i="8"/>
  <c r="BC230" i="8" s="1"/>
  <c r="AY199" i="8"/>
  <c r="AY194" i="8"/>
  <c r="BC194" i="8" s="1"/>
  <c r="AY186" i="8"/>
  <c r="BC186" i="8" s="1"/>
  <c r="AY181" i="8"/>
  <c r="BC181" i="8" s="1"/>
  <c r="AY150" i="8"/>
  <c r="BC150" i="8" s="1"/>
  <c r="AY145" i="8"/>
  <c r="BC145" i="8" s="1"/>
  <c r="AY137" i="8"/>
  <c r="BC137" i="8" s="1"/>
  <c r="AY132" i="8"/>
  <c r="BC132" i="8" s="1"/>
  <c r="AY110" i="8"/>
  <c r="BC110" i="8" s="1"/>
  <c r="AY268" i="8"/>
  <c r="BC268" i="8" s="1"/>
  <c r="AY265" i="8"/>
  <c r="BC265" i="8" s="1"/>
  <c r="AY262" i="8"/>
  <c r="BC262" i="8" s="1"/>
  <c r="AY249" i="8"/>
  <c r="BC249" i="8" s="1"/>
  <c r="AY224" i="8"/>
  <c r="BC224" i="8" s="1"/>
  <c r="AY205" i="8"/>
  <c r="BC205" i="8" s="1"/>
  <c r="AY180" i="8"/>
  <c r="BC180" i="8" s="1"/>
  <c r="AY170" i="8"/>
  <c r="BC170" i="8" s="1"/>
  <c r="AY127" i="8"/>
  <c r="BC127" i="8" s="1"/>
  <c r="AY107" i="8"/>
  <c r="BC107" i="8" s="1"/>
  <c r="AY83" i="8"/>
  <c r="BC83" i="8" s="1"/>
  <c r="AY73" i="8"/>
  <c r="BC73" i="8" s="1"/>
  <c r="AY61" i="8"/>
  <c r="AY54" i="8"/>
  <c r="BC54" i="8" s="1"/>
  <c r="AY47" i="8"/>
  <c r="BC47" i="8" s="1"/>
  <c r="AY40" i="8"/>
  <c r="BC40" i="8" s="1"/>
  <c r="AY33" i="8"/>
  <c r="BC33" i="8" s="1"/>
  <c r="AY26" i="8"/>
  <c r="BC26" i="8" s="1"/>
  <c r="AY19" i="8"/>
  <c r="BC19" i="8" s="1"/>
  <c r="AY12" i="8"/>
  <c r="BC12" i="8" s="1"/>
  <c r="AY5" i="8"/>
  <c r="BC5" i="8" s="1"/>
  <c r="AY324" i="8"/>
  <c r="BC324" i="8" s="1"/>
  <c r="AY298" i="8"/>
  <c r="AY291" i="8"/>
  <c r="AY288" i="8"/>
  <c r="BC288" i="8" s="1"/>
  <c r="AY255" i="8"/>
  <c r="AY214" i="8"/>
  <c r="BC214" i="8" s="1"/>
  <c r="AY167" i="8"/>
  <c r="BC167" i="8" s="1"/>
  <c r="AY164" i="8"/>
  <c r="BC164" i="8" s="1"/>
  <c r="AY139" i="8"/>
  <c r="BC139" i="8" s="1"/>
  <c r="AY136" i="8"/>
  <c r="BC136" i="8" s="1"/>
  <c r="AY133" i="8"/>
  <c r="BC133" i="8" s="1"/>
  <c r="AY124" i="8"/>
  <c r="BC124" i="8" s="1"/>
  <c r="AY104" i="8"/>
  <c r="BC104" i="8" s="1"/>
  <c r="AY88" i="8"/>
  <c r="BC88" i="8" s="1"/>
  <c r="AY68" i="8"/>
  <c r="BC68" i="8" s="1"/>
  <c r="AY317" i="8"/>
  <c r="BC317" i="8" s="1"/>
  <c r="AY314" i="8"/>
  <c r="BC314" i="8" s="1"/>
  <c r="AY311" i="8"/>
  <c r="AY281" i="8"/>
  <c r="BC281" i="8" s="1"/>
  <c r="AY278" i="8"/>
  <c r="BC278" i="8" s="1"/>
  <c r="AY271" i="8"/>
  <c r="BC271" i="8" s="1"/>
  <c r="AY258" i="8"/>
  <c r="BC258" i="8" s="1"/>
  <c r="AY252" i="8"/>
  <c r="BC252" i="8" s="1"/>
  <c r="AY242" i="8"/>
  <c r="BC242" i="8" s="1"/>
  <c r="AY217" i="8"/>
  <c r="BC217" i="8" s="1"/>
  <c r="AY211" i="8"/>
  <c r="BC211" i="8" s="1"/>
  <c r="AY208" i="8"/>
  <c r="BC208" i="8" s="1"/>
  <c r="AY195" i="8"/>
  <c r="BC195" i="8" s="1"/>
  <c r="AY192" i="8"/>
  <c r="BC192" i="8" s="1"/>
  <c r="AY173" i="8"/>
  <c r="BC173" i="8" s="1"/>
  <c r="AY151" i="8"/>
  <c r="BC151" i="8" s="1"/>
  <c r="AY121" i="8"/>
  <c r="BC121" i="8" s="1"/>
  <c r="AY96" i="8"/>
  <c r="BC96" i="8" s="1"/>
  <c r="AY80" i="8"/>
  <c r="BC80" i="8" s="1"/>
  <c r="AY63" i="8"/>
  <c r="BC63" i="8" s="1"/>
  <c r="AY56" i="8"/>
  <c r="BC56" i="8" s="1"/>
  <c r="AY49" i="8"/>
  <c r="BC49" i="8" s="1"/>
  <c r="AY42" i="8"/>
  <c r="BC42" i="8" s="1"/>
  <c r="AY35" i="8"/>
  <c r="BC35" i="8" s="1"/>
  <c r="AY28" i="8"/>
  <c r="BC28" i="8" s="1"/>
  <c r="AY21" i="8"/>
  <c r="BC21" i="8" s="1"/>
  <c r="AY14" i="8"/>
  <c r="BC14" i="8" s="1"/>
  <c r="AY7" i="8"/>
  <c r="BC7" i="8" s="1"/>
  <c r="AY347" i="8"/>
  <c r="AY340" i="8"/>
  <c r="AY337" i="8"/>
  <c r="BC337" i="8" s="1"/>
  <c r="AY304" i="8"/>
  <c r="BC304" i="8" s="1"/>
  <c r="AY301" i="8"/>
  <c r="BC301" i="8" s="1"/>
  <c r="AY294" i="8"/>
  <c r="BC294" i="8" s="1"/>
  <c r="AY245" i="8"/>
  <c r="BC245" i="8" s="1"/>
  <c r="AY239" i="8"/>
  <c r="BC239" i="8" s="1"/>
  <c r="AY198" i="8"/>
  <c r="BC198" i="8" s="1"/>
  <c r="AY157" i="8"/>
  <c r="BC157" i="8" s="1"/>
  <c r="AY101" i="8"/>
  <c r="BC101" i="8" s="1"/>
  <c r="AY93" i="8"/>
  <c r="BC93" i="8" s="1"/>
  <c r="AY75" i="8"/>
  <c r="BC75" i="8" s="1"/>
  <c r="AY70" i="8"/>
  <c r="BC70" i="8" s="1"/>
  <c r="AY366" i="8"/>
  <c r="BC366" i="8" s="1"/>
  <c r="AY363" i="8"/>
  <c r="BC363" i="8" s="1"/>
  <c r="AY360" i="8"/>
  <c r="BC360" i="8" s="1"/>
  <c r="AY330" i="8"/>
  <c r="BC330" i="8" s="1"/>
  <c r="AY327" i="8"/>
  <c r="BC327" i="8" s="1"/>
  <c r="AY320" i="8"/>
  <c r="BC320" i="8" s="1"/>
  <c r="AY307" i="8"/>
  <c r="BC307" i="8" s="1"/>
  <c r="AY236" i="8"/>
  <c r="BC236" i="8" s="1"/>
  <c r="AY226" i="8"/>
  <c r="BC226" i="8" s="1"/>
  <c r="AY204" i="8"/>
  <c r="BC204" i="8" s="1"/>
  <c r="AY201" i="8"/>
  <c r="BC201" i="8" s="1"/>
  <c r="AY179" i="8"/>
  <c r="BC179" i="8" s="1"/>
  <c r="AY160" i="8"/>
  <c r="BC160" i="8" s="1"/>
  <c r="AY154" i="8"/>
  <c r="BC154" i="8" s="1"/>
  <c r="AY144" i="8"/>
  <c r="BC144" i="8" s="1"/>
  <c r="AY129" i="8"/>
  <c r="BC129" i="8" s="1"/>
  <c r="AY118" i="8"/>
  <c r="BC118" i="8" s="1"/>
  <c r="AY90" i="8"/>
  <c r="BC90" i="8" s="1"/>
  <c r="AY85" i="8"/>
  <c r="BC85" i="8" s="1"/>
  <c r="AY65" i="8"/>
  <c r="BC65" i="8" s="1"/>
  <c r="AY58" i="8"/>
  <c r="BC58" i="8" s="1"/>
  <c r="AY51" i="8"/>
  <c r="BC51" i="8" s="1"/>
  <c r="AY44" i="8"/>
  <c r="BC44" i="8" s="1"/>
  <c r="AY37" i="8"/>
  <c r="BC37" i="8" s="1"/>
  <c r="AY30" i="8"/>
  <c r="BC30" i="8" s="1"/>
  <c r="AY23" i="8"/>
  <c r="BC23" i="8" s="1"/>
  <c r="AY16" i="8"/>
  <c r="BC16" i="8" s="1"/>
  <c r="AY9" i="8"/>
  <c r="BC9" i="8" s="1"/>
  <c r="AY358" i="8"/>
  <c r="BC358" i="8" s="1"/>
  <c r="AY275" i="8"/>
  <c r="BC275" i="8" s="1"/>
  <c r="AY216" i="8"/>
  <c r="BC216" i="8" s="1"/>
  <c r="AY162" i="8"/>
  <c r="BC162" i="8" s="1"/>
  <c r="AY140" i="8"/>
  <c r="BC140" i="8" s="1"/>
  <c r="AY97" i="8"/>
  <c r="BC97" i="8" s="1"/>
  <c r="AY94" i="8"/>
  <c r="BC94" i="8" s="1"/>
  <c r="AY78" i="8"/>
  <c r="BC78" i="8" s="1"/>
  <c r="AY53" i="8"/>
  <c r="BC53" i="8" s="1"/>
  <c r="AY11" i="8"/>
  <c r="BC11" i="8" s="1"/>
  <c r="AY338" i="8"/>
  <c r="BC338" i="8" s="1"/>
  <c r="AY303" i="8"/>
  <c r="BC303" i="8" s="1"/>
  <c r="AY299" i="8"/>
  <c r="BC299" i="8" s="1"/>
  <c r="AY283" i="8"/>
  <c r="AY254" i="8"/>
  <c r="BC254" i="8" s="1"/>
  <c r="AY111" i="8"/>
  <c r="BC111" i="8" s="1"/>
  <c r="AY62" i="8"/>
  <c r="BC62" i="8" s="1"/>
  <c r="AY59" i="8"/>
  <c r="AY32" i="8"/>
  <c r="BC32" i="8" s="1"/>
  <c r="AY8" i="8"/>
  <c r="BC8" i="8" s="1"/>
  <c r="AY350" i="8"/>
  <c r="BC350" i="8" s="1"/>
  <c r="AY266" i="8"/>
  <c r="BC266" i="8" s="1"/>
  <c r="AY250" i="8"/>
  <c r="BC250" i="8" s="1"/>
  <c r="AY227" i="8"/>
  <c r="AY223" i="8"/>
  <c r="BC223" i="8" s="1"/>
  <c r="AY219" i="8"/>
  <c r="BC219" i="8" s="1"/>
  <c r="AY200" i="8"/>
  <c r="BC200" i="8" s="1"/>
  <c r="AY196" i="8"/>
  <c r="BC196" i="8" s="1"/>
  <c r="AY174" i="8"/>
  <c r="BC174" i="8" s="1"/>
  <c r="AY165" i="8"/>
  <c r="BC165" i="8" s="1"/>
  <c r="AY143" i="8"/>
  <c r="AY128" i="8"/>
  <c r="BC128" i="8" s="1"/>
  <c r="AY117" i="8"/>
  <c r="BC117" i="8" s="1"/>
  <c r="AY114" i="8"/>
  <c r="BC114" i="8" s="1"/>
  <c r="AY71" i="8"/>
  <c r="BC71" i="8" s="1"/>
  <c r="AY50" i="8"/>
  <c r="BC50" i="8" s="1"/>
  <c r="AY41" i="8"/>
  <c r="BC41" i="8" s="1"/>
  <c r="AY38" i="8"/>
  <c r="BC38" i="8" s="1"/>
  <c r="AY20" i="8"/>
  <c r="BC20" i="8" s="1"/>
  <c r="AY17" i="8"/>
  <c r="BC17" i="8" s="1"/>
  <c r="AY361" i="8"/>
  <c r="BC361" i="8" s="1"/>
  <c r="AY342" i="8"/>
  <c r="BC342" i="8" s="1"/>
  <c r="AY322" i="8"/>
  <c r="BC322" i="8" s="1"/>
  <c r="AY286" i="8"/>
  <c r="BC286" i="8" s="1"/>
  <c r="AY270" i="8"/>
  <c r="BC270" i="8" s="1"/>
  <c r="AY231" i="8"/>
  <c r="BC231" i="8" s="1"/>
  <c r="AY185" i="8"/>
  <c r="BC185" i="8" s="1"/>
  <c r="AY177" i="8"/>
  <c r="BC177" i="8" s="1"/>
  <c r="AY169" i="8"/>
  <c r="BC169" i="8" s="1"/>
  <c r="AY87" i="8"/>
  <c r="AY77" i="8"/>
  <c r="BC77" i="8" s="1"/>
  <c r="AY29" i="8"/>
  <c r="BC29" i="8" s="1"/>
  <c r="BA374" i="8"/>
  <c r="AY365" i="8"/>
  <c r="BC365" i="8" s="1"/>
  <c r="AY302" i="8"/>
  <c r="BC302" i="8" s="1"/>
  <c r="AY146" i="8"/>
  <c r="BC146" i="8" s="1"/>
  <c r="AY131" i="8"/>
  <c r="BC131" i="8" s="1"/>
  <c r="AY120" i="8"/>
  <c r="BC120" i="8" s="1"/>
  <c r="AY84" i="8"/>
  <c r="BC84" i="8" s="1"/>
  <c r="AY253" i="8"/>
  <c r="BC253" i="8" s="1"/>
  <c r="AY244" i="8"/>
  <c r="BC244" i="8" s="1"/>
  <c r="AY203" i="8"/>
  <c r="BC203" i="8" s="1"/>
  <c r="AY187" i="8"/>
  <c r="BC187" i="8" s="1"/>
  <c r="AY172" i="8"/>
  <c r="BC172" i="8" s="1"/>
  <c r="AY149" i="8"/>
  <c r="BC149" i="8" s="1"/>
  <c r="AY123" i="8"/>
  <c r="BC123" i="8" s="1"/>
  <c r="AY76" i="8"/>
  <c r="BC76" i="8" s="1"/>
  <c r="AY60" i="8"/>
  <c r="BC60" i="8" s="1"/>
  <c r="AY57" i="8"/>
  <c r="BC57" i="8" s="1"/>
  <c r="AY13" i="8"/>
  <c r="BC13" i="8" s="1"/>
  <c r="AY364" i="8"/>
  <c r="BC364" i="8" s="1"/>
  <c r="AY190" i="8"/>
  <c r="BC190" i="8" s="1"/>
  <c r="AY64" i="8"/>
  <c r="BC64" i="8" s="1"/>
  <c r="AY31" i="8"/>
  <c r="AY24" i="8"/>
  <c r="BC24" i="8" s="1"/>
  <c r="AY351" i="8"/>
  <c r="BC351" i="8" s="1"/>
  <c r="AY332" i="8"/>
  <c r="BC332" i="8" s="1"/>
  <c r="AY309" i="8"/>
  <c r="BC309" i="8" s="1"/>
  <c r="AY276" i="8"/>
  <c r="BC276" i="8" s="1"/>
  <c r="AY267" i="8"/>
  <c r="BC267" i="8" s="1"/>
  <c r="AY221" i="8"/>
  <c r="BC221" i="8" s="1"/>
  <c r="AY193" i="8"/>
  <c r="BC193" i="8" s="1"/>
  <c r="AY115" i="8"/>
  <c r="AY102" i="8"/>
  <c r="BC102" i="8" s="1"/>
  <c r="AY98" i="8"/>
  <c r="BC98" i="8" s="1"/>
  <c r="AY355" i="8"/>
  <c r="BC355" i="8" s="1"/>
  <c r="AY257" i="8"/>
  <c r="BC257" i="8" s="1"/>
  <c r="AY234" i="8"/>
  <c r="BC234" i="8" s="1"/>
  <c r="AY119" i="8"/>
  <c r="BC119" i="8" s="1"/>
  <c r="AY106" i="8"/>
  <c r="BC106" i="8" s="1"/>
  <c r="AY79" i="8"/>
  <c r="BC79" i="8" s="1"/>
  <c r="AY27" i="8"/>
  <c r="BC27" i="8" s="1"/>
  <c r="AY345" i="8"/>
  <c r="BC345" i="8" s="1"/>
  <c r="AY229" i="8"/>
  <c r="BC229" i="8" s="1"/>
  <c r="AY126" i="8"/>
  <c r="BC126" i="8" s="1"/>
  <c r="AY122" i="8"/>
  <c r="BC122" i="8" s="1"/>
  <c r="AY52" i="8"/>
  <c r="BC52" i="8" s="1"/>
  <c r="AY343" i="8"/>
  <c r="BC343" i="8" s="1"/>
  <c r="AY209" i="8"/>
  <c r="BC209" i="8" s="1"/>
  <c r="AY36" i="8"/>
  <c r="BC36" i="8" s="1"/>
  <c r="AY348" i="8"/>
  <c r="BC348" i="8" s="1"/>
  <c r="AY159" i="8"/>
  <c r="BC159" i="8" s="1"/>
  <c r="AY134" i="8"/>
  <c r="BC134" i="8" s="1"/>
  <c r="AY100" i="8"/>
  <c r="BC100" i="8" s="1"/>
  <c r="AY95" i="8"/>
  <c r="AY39" i="8"/>
  <c r="BC39" i="8" s="1"/>
  <c r="AY18" i="8"/>
  <c r="BC18" i="8" s="1"/>
  <c r="AY213" i="8"/>
  <c r="BC213" i="8" s="1"/>
  <c r="AY168" i="8"/>
  <c r="BC168" i="8" s="1"/>
  <c r="AY105" i="8"/>
  <c r="BC105" i="8" s="1"/>
  <c r="AY69" i="8"/>
  <c r="BC69" i="8" s="1"/>
  <c r="AY43" i="8"/>
  <c r="BC43" i="8" s="1"/>
  <c r="AY22" i="8"/>
  <c r="BC22" i="8" s="1"/>
  <c r="AY312" i="8"/>
  <c r="BC312" i="8" s="1"/>
  <c r="AY260" i="8"/>
  <c r="BC260" i="8" s="1"/>
  <c r="AY178" i="8"/>
  <c r="BC178" i="8" s="1"/>
  <c r="AY138" i="8"/>
  <c r="BC138" i="8" s="1"/>
  <c r="AY55" i="8"/>
  <c r="BC55" i="8" s="1"/>
  <c r="AY4" i="8"/>
  <c r="BC4" i="8" s="1"/>
  <c r="AY356" i="8"/>
  <c r="BC356" i="8" s="1"/>
  <c r="AY352" i="8"/>
  <c r="BC352" i="8" s="1"/>
  <c r="AY228" i="8"/>
  <c r="BC228" i="8" s="1"/>
  <c r="AY218" i="8"/>
  <c r="BC218" i="8" s="1"/>
  <c r="AY188" i="8"/>
  <c r="BC188" i="8" s="1"/>
  <c r="AY109" i="8"/>
  <c r="AY99" i="8"/>
  <c r="BC99" i="8" s="1"/>
  <c r="AY296" i="8"/>
  <c r="BC296" i="8" s="1"/>
  <c r="AY175" i="8"/>
  <c r="BC175" i="8" s="1"/>
  <c r="AY240" i="8"/>
  <c r="BC240" i="8" s="1"/>
  <c r="AY116" i="8"/>
  <c r="AY46" i="8"/>
  <c r="BC46" i="8" s="1"/>
  <c r="AY280" i="8"/>
  <c r="BC280" i="8" s="1"/>
  <c r="AY263" i="8"/>
  <c r="BC263" i="8" s="1"/>
  <c r="AY289" i="8"/>
  <c r="BC289" i="8" s="1"/>
  <c r="AY206" i="8"/>
  <c r="AY147" i="8"/>
  <c r="BC147" i="8" s="1"/>
  <c r="AY142" i="8"/>
  <c r="BC142" i="8" s="1"/>
  <c r="AY45" i="8"/>
  <c r="BC45" i="8" s="1"/>
  <c r="AY155" i="8"/>
  <c r="BC155" i="8" s="1"/>
  <c r="AY316" i="8"/>
  <c r="BC316" i="8" s="1"/>
  <c r="AY293" i="8"/>
  <c r="BC293" i="8" s="1"/>
  <c r="AY183" i="8"/>
  <c r="AY92" i="8"/>
  <c r="AY66" i="8"/>
  <c r="BC66" i="8" s="1"/>
  <c r="AY82" i="8"/>
  <c r="BC82" i="8" s="1"/>
  <c r="AY15" i="8"/>
  <c r="BC15" i="8" s="1"/>
  <c r="AY10" i="8"/>
  <c r="BC10" i="8" s="1"/>
  <c r="AY325" i="8"/>
  <c r="BC325" i="8" s="1"/>
  <c r="AY25" i="8"/>
  <c r="BC25" i="8" s="1"/>
  <c r="AY315" i="8"/>
  <c r="BC315" i="8" s="1"/>
  <c r="AY182" i="8"/>
  <c r="BC182" i="8" s="1"/>
  <c r="AY34" i="8"/>
  <c r="AY141" i="8"/>
  <c r="BC141" i="8" s="1"/>
  <c r="AY6" i="8"/>
  <c r="BC6" i="8" s="1"/>
  <c r="AY273" i="8"/>
  <c r="BC273" i="8" s="1"/>
  <c r="AY152" i="8"/>
  <c r="BC152" i="8" s="1"/>
  <c r="AY112" i="8"/>
  <c r="AY319" i="8"/>
  <c r="BC319" i="8" s="1"/>
  <c r="AY241" i="8"/>
  <c r="BC241" i="8" s="1"/>
  <c r="AY247" i="8"/>
  <c r="BC247" i="8" s="1"/>
  <c r="AY156" i="8"/>
  <c r="BC156" i="8" s="1"/>
  <c r="AY89" i="8"/>
  <c r="BC89" i="8" s="1"/>
  <c r="AY306" i="8"/>
  <c r="BC306" i="8" s="1"/>
  <c r="AY335" i="8"/>
  <c r="BC335" i="8" s="1"/>
  <c r="AY329" i="8"/>
  <c r="BC329" i="8" s="1"/>
  <c r="AY353" i="8"/>
  <c r="BC353" i="8" s="1"/>
  <c r="AY48" i="8"/>
  <c r="BC48" i="8" s="1"/>
  <c r="AY13" i="6"/>
  <c r="BC13" i="6" s="1"/>
  <c r="AY28" i="6"/>
  <c r="BC28" i="6" s="1"/>
  <c r="AY44" i="6"/>
  <c r="BC44" i="6" s="1"/>
  <c r="BB51" i="6"/>
  <c r="BC51" i="6" s="1"/>
  <c r="AY56" i="6"/>
  <c r="BC56" i="6" s="1"/>
  <c r="AY67" i="6"/>
  <c r="BC67" i="6" s="1"/>
  <c r="AY98" i="6"/>
  <c r="BC98" i="6" s="1"/>
  <c r="BB145" i="6"/>
  <c r="BC145" i="6" s="1"/>
  <c r="AY153" i="6"/>
  <c r="BC153" i="6" s="1"/>
  <c r="AY161" i="6"/>
  <c r="BC161" i="6" s="1"/>
  <c r="AY183" i="6"/>
  <c r="BC183" i="6" s="1"/>
  <c r="AY212" i="6"/>
  <c r="AY217" i="6"/>
  <c r="BC217" i="6" s="1"/>
  <c r="AY251" i="6"/>
  <c r="BC251" i="6" s="1"/>
  <c r="AY273" i="6"/>
  <c r="BC273" i="6" s="1"/>
  <c r="AY343" i="7"/>
  <c r="BC343" i="7" s="1"/>
  <c r="BB101" i="7"/>
  <c r="BC101" i="7" s="1"/>
  <c r="BA86" i="1"/>
  <c r="BA135" i="1"/>
  <c r="BA170" i="1"/>
  <c r="BA191" i="1"/>
  <c r="BA220" i="1"/>
  <c r="BA269" i="1"/>
  <c r="BA318" i="1"/>
  <c r="BB98" i="6"/>
  <c r="BB161" i="6"/>
  <c r="AY174" i="6"/>
  <c r="BC174" i="6" s="1"/>
  <c r="AY187" i="6"/>
  <c r="BC187" i="6" s="1"/>
  <c r="BB212" i="6"/>
  <c r="AY239" i="6"/>
  <c r="BC239" i="6" s="1"/>
  <c r="AY288" i="6"/>
  <c r="BC288" i="6" s="1"/>
  <c r="AY325" i="6"/>
  <c r="BC325" i="6" s="1"/>
  <c r="AY199" i="7"/>
  <c r="BC199" i="7" s="1"/>
  <c r="AY12" i="7"/>
  <c r="BC12" i="7" s="1"/>
  <c r="AY221" i="7"/>
  <c r="BC221" i="7" s="1"/>
  <c r="AY129" i="7"/>
  <c r="BC129" i="7" s="1"/>
  <c r="AY73" i="7"/>
  <c r="BC73" i="7" s="1"/>
  <c r="AY16" i="7"/>
  <c r="BC16" i="7" s="1"/>
  <c r="AY65" i="7"/>
  <c r="BC65" i="7" s="1"/>
  <c r="AY181" i="7"/>
  <c r="BC181" i="7" s="1"/>
  <c r="AY38" i="7"/>
  <c r="BC38" i="7" s="1"/>
  <c r="AY7" i="7"/>
  <c r="AY355" i="7"/>
  <c r="BC355" i="7" s="1"/>
  <c r="AY310" i="7"/>
  <c r="BC310" i="7" s="1"/>
  <c r="AY305" i="7"/>
  <c r="BC305" i="7" s="1"/>
  <c r="AY50" i="7"/>
  <c r="BC50" i="7" s="1"/>
  <c r="AY97" i="7"/>
  <c r="BC97" i="7" s="1"/>
  <c r="AY212" i="7"/>
  <c r="BC212" i="7" s="1"/>
  <c r="BC25" i="6"/>
  <c r="BC94" i="6"/>
  <c r="BC113" i="6"/>
  <c r="AY256" i="6"/>
  <c r="BC256" i="6" s="1"/>
  <c r="AY283" i="6"/>
  <c r="AY292" i="6"/>
  <c r="AY331" i="6"/>
  <c r="BC331" i="6" s="1"/>
  <c r="AY341" i="6"/>
  <c r="AY366" i="7"/>
  <c r="BC366" i="7" s="1"/>
  <c r="BA128" i="1"/>
  <c r="BA205" i="1"/>
  <c r="BA255" i="1"/>
  <c r="BA304" i="1"/>
  <c r="BA353" i="1"/>
  <c r="AY6" i="6"/>
  <c r="BC6" i="6" s="1"/>
  <c r="AY29" i="6"/>
  <c r="BC29" i="6" s="1"/>
  <c r="AY79" i="6"/>
  <c r="BC79" i="6" s="1"/>
  <c r="AY166" i="6"/>
  <c r="AY260" i="6"/>
  <c r="BC260" i="6" s="1"/>
  <c r="BB292" i="6"/>
  <c r="AY185" i="7"/>
  <c r="BC185" i="7" s="1"/>
  <c r="BA186" i="1"/>
  <c r="BA252" i="1"/>
  <c r="BA301" i="1"/>
  <c r="BA350" i="1"/>
  <c r="AY354" i="6"/>
  <c r="BC354" i="6" s="1"/>
  <c r="AY347" i="6"/>
  <c r="BC347" i="6" s="1"/>
  <c r="AY340" i="6"/>
  <c r="BC340" i="6" s="1"/>
  <c r="AY333" i="6"/>
  <c r="BC333" i="6" s="1"/>
  <c r="AY326" i="6"/>
  <c r="BC326" i="6" s="1"/>
  <c r="AY319" i="6"/>
  <c r="BC319" i="6" s="1"/>
  <c r="AY312" i="6"/>
  <c r="BC312" i="6" s="1"/>
  <c r="AY305" i="6"/>
  <c r="BC305" i="6" s="1"/>
  <c r="AY298" i="6"/>
  <c r="BC298" i="6" s="1"/>
  <c r="AY291" i="6"/>
  <c r="BC291" i="6" s="1"/>
  <c r="AY356" i="6"/>
  <c r="BC356" i="6" s="1"/>
  <c r="AY349" i="6"/>
  <c r="BC349" i="6" s="1"/>
  <c r="AY342" i="6"/>
  <c r="BC342" i="6" s="1"/>
  <c r="AY335" i="6"/>
  <c r="BC335" i="6" s="1"/>
  <c r="AY328" i="6"/>
  <c r="BC328" i="6" s="1"/>
  <c r="AY321" i="6"/>
  <c r="BC321" i="6" s="1"/>
  <c r="AY314" i="6"/>
  <c r="BC314" i="6" s="1"/>
  <c r="AY307" i="6"/>
  <c r="BC307" i="6" s="1"/>
  <c r="AY300" i="6"/>
  <c r="BC300" i="6" s="1"/>
  <c r="AY293" i="6"/>
  <c r="BC293" i="6" s="1"/>
  <c r="AY358" i="6"/>
  <c r="BC358" i="6" s="1"/>
  <c r="AY351" i="6"/>
  <c r="BC351" i="6" s="1"/>
  <c r="AY344" i="6"/>
  <c r="BC344" i="6" s="1"/>
  <c r="AY337" i="6"/>
  <c r="BC337" i="6" s="1"/>
  <c r="AY330" i="6"/>
  <c r="BC330" i="6" s="1"/>
  <c r="AY323" i="6"/>
  <c r="BC323" i="6" s="1"/>
  <c r="AY316" i="6"/>
  <c r="BC316" i="6" s="1"/>
  <c r="AY309" i="6"/>
  <c r="BC309" i="6" s="1"/>
  <c r="AY302" i="6"/>
  <c r="BC302" i="6" s="1"/>
  <c r="AY295" i="6"/>
  <c r="BC295" i="6" s="1"/>
  <c r="AY315" i="6"/>
  <c r="BC315" i="6" s="1"/>
  <c r="AY275" i="6"/>
  <c r="BC275" i="6" s="1"/>
  <c r="AY270" i="6"/>
  <c r="BC270" i="6" s="1"/>
  <c r="AY262" i="6"/>
  <c r="AY257" i="6"/>
  <c r="BC257" i="6" s="1"/>
  <c r="AY226" i="6"/>
  <c r="BC226" i="6" s="1"/>
  <c r="AY221" i="6"/>
  <c r="BC221" i="6" s="1"/>
  <c r="AY213" i="6"/>
  <c r="AY208" i="6"/>
  <c r="BC208" i="6" s="1"/>
  <c r="AY177" i="6"/>
  <c r="BC177" i="6" s="1"/>
  <c r="AY172" i="6"/>
  <c r="BC172" i="6" s="1"/>
  <c r="AY152" i="6"/>
  <c r="BC152" i="6" s="1"/>
  <c r="AY130" i="6"/>
  <c r="BC130" i="6" s="1"/>
  <c r="AY339" i="6"/>
  <c r="AY327" i="6"/>
  <c r="BC327" i="6" s="1"/>
  <c r="AY324" i="6"/>
  <c r="BC324" i="6" s="1"/>
  <c r="AY280" i="6"/>
  <c r="BC280" i="6" s="1"/>
  <c r="AY267" i="6"/>
  <c r="BC267" i="6" s="1"/>
  <c r="AY244" i="6"/>
  <c r="BC244" i="6" s="1"/>
  <c r="AY231" i="6"/>
  <c r="BC231" i="6" s="1"/>
  <c r="AY218" i="6"/>
  <c r="BC218" i="6" s="1"/>
  <c r="AY195" i="6"/>
  <c r="BC195" i="6" s="1"/>
  <c r="AY182" i="6"/>
  <c r="BC182" i="6" s="1"/>
  <c r="AY169" i="6"/>
  <c r="BC169" i="6" s="1"/>
  <c r="AY164" i="6"/>
  <c r="AY147" i="6"/>
  <c r="BC147" i="6" s="1"/>
  <c r="AY142" i="6"/>
  <c r="BC142" i="6" s="1"/>
  <c r="AY125" i="6"/>
  <c r="BC125" i="6" s="1"/>
  <c r="AY336" i="6"/>
  <c r="BC336" i="6" s="1"/>
  <c r="AY290" i="6"/>
  <c r="BC290" i="6" s="1"/>
  <c r="AY285" i="6"/>
  <c r="BC285" i="6" s="1"/>
  <c r="AY254" i="6"/>
  <c r="BC254" i="6" s="1"/>
  <c r="AY249" i="6"/>
  <c r="BC249" i="6" s="1"/>
  <c r="AY241" i="6"/>
  <c r="BC241" i="6" s="1"/>
  <c r="AY236" i="6"/>
  <c r="BC236" i="6" s="1"/>
  <c r="AY205" i="6"/>
  <c r="BC205" i="6" s="1"/>
  <c r="AY348" i="6"/>
  <c r="BC348" i="6" s="1"/>
  <c r="AY345" i="6"/>
  <c r="BC345" i="6" s="1"/>
  <c r="AY311" i="6"/>
  <c r="AY299" i="6"/>
  <c r="BC299" i="6" s="1"/>
  <c r="AY296" i="6"/>
  <c r="BC296" i="6" s="1"/>
  <c r="AY357" i="6"/>
  <c r="BC357" i="6" s="1"/>
  <c r="AY308" i="6"/>
  <c r="BC308" i="6" s="1"/>
  <c r="AY282" i="6"/>
  <c r="BC282" i="6" s="1"/>
  <c r="AY277" i="6"/>
  <c r="BC277" i="6" s="1"/>
  <c r="AY269" i="6"/>
  <c r="BC269" i="6" s="1"/>
  <c r="AY264" i="6"/>
  <c r="BC264" i="6" s="1"/>
  <c r="BA369" i="6"/>
  <c r="AY332" i="6"/>
  <c r="BC332" i="6" s="1"/>
  <c r="AY310" i="6"/>
  <c r="BC310" i="6" s="1"/>
  <c r="AY274" i="6"/>
  <c r="BC274" i="6" s="1"/>
  <c r="AY268" i="6"/>
  <c r="BC268" i="6" s="1"/>
  <c r="AY265" i="6"/>
  <c r="BC265" i="6" s="1"/>
  <c r="AY235" i="6"/>
  <c r="BC235" i="6" s="1"/>
  <c r="AY229" i="6"/>
  <c r="BC229" i="6" s="1"/>
  <c r="AY214" i="6"/>
  <c r="BC214" i="6" s="1"/>
  <c r="AY199" i="6"/>
  <c r="AY191" i="6"/>
  <c r="BC191" i="6" s="1"/>
  <c r="AY168" i="6"/>
  <c r="BC168" i="6" s="1"/>
  <c r="AY138" i="6"/>
  <c r="BC138" i="6" s="1"/>
  <c r="AY117" i="6"/>
  <c r="BC117" i="6" s="1"/>
  <c r="AY95" i="6"/>
  <c r="BC95" i="6" s="1"/>
  <c r="AY68" i="6"/>
  <c r="BC68" i="6" s="1"/>
  <c r="AY46" i="6"/>
  <c r="BC46" i="6" s="1"/>
  <c r="AY19" i="6"/>
  <c r="BC19" i="6" s="1"/>
  <c r="AY359" i="6"/>
  <c r="BC359" i="6" s="1"/>
  <c r="AY317" i="6"/>
  <c r="BC317" i="6" s="1"/>
  <c r="AY306" i="6"/>
  <c r="BC306" i="6" s="1"/>
  <c r="AY287" i="6"/>
  <c r="BC287" i="6" s="1"/>
  <c r="AY284" i="6"/>
  <c r="BC284" i="6" s="1"/>
  <c r="AY271" i="6"/>
  <c r="BC271" i="6" s="1"/>
  <c r="AY261" i="6"/>
  <c r="BC261" i="6" s="1"/>
  <c r="AY255" i="6"/>
  <c r="AY188" i="6"/>
  <c r="BC188" i="6" s="1"/>
  <c r="AY165" i="6"/>
  <c r="BC165" i="6" s="1"/>
  <c r="AY157" i="6"/>
  <c r="AY127" i="6"/>
  <c r="BC127" i="6" s="1"/>
  <c r="AY112" i="6"/>
  <c r="BC112" i="6" s="1"/>
  <c r="AY107" i="6"/>
  <c r="BC107" i="6" s="1"/>
  <c r="AY90" i="6"/>
  <c r="BC90" i="6" s="1"/>
  <c r="AY85" i="6"/>
  <c r="BC85" i="6" s="1"/>
  <c r="AY80" i="6"/>
  <c r="BC80" i="6" s="1"/>
  <c r="AY63" i="6"/>
  <c r="BC63" i="6" s="1"/>
  <c r="AY58" i="6"/>
  <c r="BC58" i="6" s="1"/>
  <c r="AY41" i="6"/>
  <c r="BC41" i="6" s="1"/>
  <c r="AY36" i="6"/>
  <c r="BC36" i="6" s="1"/>
  <c r="AY31" i="6"/>
  <c r="AY14" i="6"/>
  <c r="BC14" i="6" s="1"/>
  <c r="AY9" i="6"/>
  <c r="BC9" i="6" s="1"/>
  <c r="AY355" i="6"/>
  <c r="BC355" i="6" s="1"/>
  <c r="AY313" i="6"/>
  <c r="BC313" i="6" s="1"/>
  <c r="AY294" i="6"/>
  <c r="BC294" i="6" s="1"/>
  <c r="AY246" i="6"/>
  <c r="BC246" i="6" s="1"/>
  <c r="AY225" i="6"/>
  <c r="BC225" i="6" s="1"/>
  <c r="AY196" i="6"/>
  <c r="BC196" i="6" s="1"/>
  <c r="AY185" i="6"/>
  <c r="BC185" i="6" s="1"/>
  <c r="AY176" i="6"/>
  <c r="BC176" i="6" s="1"/>
  <c r="AY154" i="6"/>
  <c r="BC154" i="6" s="1"/>
  <c r="AY146" i="6"/>
  <c r="BC146" i="6" s="1"/>
  <c r="AY143" i="6"/>
  <c r="AY102" i="6"/>
  <c r="BC102" i="6" s="1"/>
  <c r="AY75" i="6"/>
  <c r="BC75" i="6" s="1"/>
  <c r="AY53" i="6"/>
  <c r="BC53" i="6" s="1"/>
  <c r="AY26" i="6"/>
  <c r="BC26" i="6" s="1"/>
  <c r="AY4" i="6"/>
  <c r="BC4" i="6" s="1"/>
  <c r="AY343" i="6"/>
  <c r="BC343" i="6" s="1"/>
  <c r="AY258" i="6"/>
  <c r="BC258" i="6" s="1"/>
  <c r="AY252" i="6"/>
  <c r="BC252" i="6" s="1"/>
  <c r="AY243" i="6"/>
  <c r="BC243" i="6" s="1"/>
  <c r="AY210" i="6"/>
  <c r="BC210" i="6" s="1"/>
  <c r="AY207" i="6"/>
  <c r="BC207" i="6" s="1"/>
  <c r="AY204" i="6"/>
  <c r="BC204" i="6" s="1"/>
  <c r="AY179" i="6"/>
  <c r="AY162" i="6"/>
  <c r="BC162" i="6" s="1"/>
  <c r="AY151" i="6"/>
  <c r="BC151" i="6" s="1"/>
  <c r="AY135" i="6"/>
  <c r="BC135" i="6" s="1"/>
  <c r="AY124" i="6"/>
  <c r="BC124" i="6" s="1"/>
  <c r="AY119" i="6"/>
  <c r="BC119" i="6" s="1"/>
  <c r="AY114" i="6"/>
  <c r="BC114" i="6" s="1"/>
  <c r="AY97" i="6"/>
  <c r="BC97" i="6" s="1"/>
  <c r="AY92" i="6"/>
  <c r="BC92" i="6" s="1"/>
  <c r="AY87" i="6"/>
  <c r="AY70" i="6"/>
  <c r="BC70" i="6" s="1"/>
  <c r="AY65" i="6"/>
  <c r="BC65" i="6" s="1"/>
  <c r="AY48" i="6"/>
  <c r="BC48" i="6" s="1"/>
  <c r="AY43" i="6"/>
  <c r="BC43" i="6" s="1"/>
  <c r="AY38" i="6"/>
  <c r="AY21" i="6"/>
  <c r="BC21" i="6" s="1"/>
  <c r="AY16" i="6"/>
  <c r="BC16" i="6" s="1"/>
  <c r="AY320" i="6"/>
  <c r="BC320" i="6" s="1"/>
  <c r="AY301" i="6"/>
  <c r="BC301" i="6" s="1"/>
  <c r="AY297" i="6"/>
  <c r="BC297" i="6" s="1"/>
  <c r="AY240" i="6"/>
  <c r="BC240" i="6" s="1"/>
  <c r="AY237" i="6"/>
  <c r="BC237" i="6" s="1"/>
  <c r="AY234" i="6"/>
  <c r="AY228" i="6"/>
  <c r="BC228" i="6" s="1"/>
  <c r="AY222" i="6"/>
  <c r="BC222" i="6" s="1"/>
  <c r="AY219" i="6"/>
  <c r="BC219" i="6" s="1"/>
  <c r="AY201" i="6"/>
  <c r="BC201" i="6" s="1"/>
  <c r="AY193" i="6"/>
  <c r="BC193" i="6" s="1"/>
  <c r="AY173" i="6"/>
  <c r="BC173" i="6" s="1"/>
  <c r="AY170" i="6"/>
  <c r="BC170" i="6" s="1"/>
  <c r="AY159" i="6"/>
  <c r="BC159" i="6" s="1"/>
  <c r="AY132" i="6"/>
  <c r="BC132" i="6" s="1"/>
  <c r="AY129" i="6"/>
  <c r="AY109" i="6"/>
  <c r="BC109" i="6" s="1"/>
  <c r="AY82" i="6"/>
  <c r="BC82" i="6" s="1"/>
  <c r="AY60" i="6"/>
  <c r="BC60" i="6" s="1"/>
  <c r="AY33" i="6"/>
  <c r="BC33" i="6" s="1"/>
  <c r="AY11" i="6"/>
  <c r="BC11" i="6" s="1"/>
  <c r="AY266" i="6"/>
  <c r="BC266" i="6" s="1"/>
  <c r="AY233" i="6"/>
  <c r="BC233" i="6" s="1"/>
  <c r="AY211" i="6"/>
  <c r="BC211" i="6" s="1"/>
  <c r="AY200" i="6"/>
  <c r="BC200" i="6" s="1"/>
  <c r="AY158" i="6"/>
  <c r="BC158" i="6" s="1"/>
  <c r="AY155" i="6"/>
  <c r="BC155" i="6" s="1"/>
  <c r="AY148" i="6"/>
  <c r="BC148" i="6" s="1"/>
  <c r="AY128" i="6"/>
  <c r="BC128" i="6" s="1"/>
  <c r="AY121" i="6"/>
  <c r="BC121" i="6" s="1"/>
  <c r="AY8" i="6"/>
  <c r="BC8" i="6" s="1"/>
  <c r="AY5" i="6"/>
  <c r="BC5" i="6" s="1"/>
  <c r="AY338" i="6"/>
  <c r="BC338" i="6" s="1"/>
  <c r="AY334" i="6"/>
  <c r="AY189" i="6"/>
  <c r="BC189" i="6" s="1"/>
  <c r="AY175" i="6"/>
  <c r="BC175" i="6" s="1"/>
  <c r="AY131" i="6"/>
  <c r="BC131" i="6" s="1"/>
  <c r="AY118" i="6"/>
  <c r="BC118" i="6" s="1"/>
  <c r="AY99" i="6"/>
  <c r="BC99" i="6" s="1"/>
  <c r="AY96" i="6"/>
  <c r="BC96" i="6" s="1"/>
  <c r="AY93" i="6"/>
  <c r="BC93" i="6" s="1"/>
  <c r="AY52" i="6"/>
  <c r="BC52" i="6" s="1"/>
  <c r="AY30" i="6"/>
  <c r="BC30" i="6" s="1"/>
  <c r="AY24" i="6"/>
  <c r="BC24" i="6" s="1"/>
  <c r="AY329" i="6"/>
  <c r="BC329" i="6" s="1"/>
  <c r="AY286" i="6"/>
  <c r="BC286" i="6" s="1"/>
  <c r="AY203" i="6"/>
  <c r="BC203" i="6" s="1"/>
  <c r="AY186" i="6"/>
  <c r="BC186" i="6" s="1"/>
  <c r="AY171" i="6"/>
  <c r="AY141" i="6"/>
  <c r="BC141" i="6" s="1"/>
  <c r="AY134" i="6"/>
  <c r="BC134" i="6" s="1"/>
  <c r="AY111" i="6"/>
  <c r="BC111" i="6" s="1"/>
  <c r="AY108" i="6"/>
  <c r="BC108" i="6" s="1"/>
  <c r="AY105" i="6"/>
  <c r="BC105" i="6" s="1"/>
  <c r="AY77" i="6"/>
  <c r="BC77" i="6" s="1"/>
  <c r="AY74" i="6"/>
  <c r="BC74" i="6" s="1"/>
  <c r="AY55" i="6"/>
  <c r="BC55" i="6" s="1"/>
  <c r="AY49" i="6"/>
  <c r="BC49" i="6" s="1"/>
  <c r="AY27" i="6"/>
  <c r="BC27" i="6" s="1"/>
  <c r="AY346" i="6"/>
  <c r="BC346" i="6" s="1"/>
  <c r="AY303" i="6"/>
  <c r="BC303" i="6" s="1"/>
  <c r="AY250" i="6"/>
  <c r="BC250" i="6" s="1"/>
  <c r="AY247" i="6"/>
  <c r="BC247" i="6" s="1"/>
  <c r="AY206" i="6"/>
  <c r="AY192" i="6"/>
  <c r="BC192" i="6" s="1"/>
  <c r="AY178" i="6"/>
  <c r="AY144" i="6"/>
  <c r="AY71" i="6"/>
  <c r="BC71" i="6" s="1"/>
  <c r="AY17" i="6"/>
  <c r="BC17" i="6" s="1"/>
  <c r="AY350" i="6"/>
  <c r="BC350" i="6" s="1"/>
  <c r="AY278" i="6"/>
  <c r="BC278" i="6" s="1"/>
  <c r="AY167" i="6"/>
  <c r="BC167" i="6" s="1"/>
  <c r="AY137" i="6"/>
  <c r="BC137" i="6" s="1"/>
  <c r="AY89" i="6"/>
  <c r="BC89" i="6" s="1"/>
  <c r="AY86" i="6"/>
  <c r="BC86" i="6" s="1"/>
  <c r="AY83" i="6"/>
  <c r="BC83" i="6" s="1"/>
  <c r="AY61" i="6"/>
  <c r="BC61" i="6" s="1"/>
  <c r="AY45" i="6"/>
  <c r="AY23" i="6"/>
  <c r="BC23" i="6" s="1"/>
  <c r="AY18" i="6"/>
  <c r="BC18" i="6" s="1"/>
  <c r="AY22" i="6"/>
  <c r="BC22" i="6" s="1"/>
  <c r="AY72" i="6"/>
  <c r="BC72" i="6" s="1"/>
  <c r="AY76" i="6"/>
  <c r="BC76" i="6" s="1"/>
  <c r="AY91" i="6"/>
  <c r="BC91" i="6" s="1"/>
  <c r="AY150" i="6"/>
  <c r="BB166" i="6"/>
  <c r="AY180" i="6"/>
  <c r="BC180" i="6" s="1"/>
  <c r="AY209" i="6"/>
  <c r="BC209" i="6" s="1"/>
  <c r="AY223" i="6"/>
  <c r="BC223" i="6" s="1"/>
  <c r="AY248" i="6"/>
  <c r="BC248" i="6" s="1"/>
  <c r="AY318" i="6"/>
  <c r="BC318" i="6" s="1"/>
  <c r="BB326" i="6"/>
  <c r="AY35" i="7"/>
  <c r="BC35" i="7" s="1"/>
  <c r="AY79" i="7"/>
  <c r="BC79" i="7" s="1"/>
  <c r="BB185" i="7"/>
  <c r="BB101" i="6"/>
  <c r="BC101" i="6" s="1"/>
  <c r="BB150" i="6"/>
  <c r="BB341" i="6"/>
  <c r="BB375" i="7"/>
  <c r="AY375" i="7"/>
  <c r="AY295" i="7"/>
  <c r="BC295" i="7" s="1"/>
  <c r="AY346" i="7"/>
  <c r="BC346" i="7" s="1"/>
  <c r="AY351" i="7"/>
  <c r="BC351" i="7" s="1"/>
  <c r="BB7" i="7"/>
  <c r="AY225" i="7"/>
  <c r="BC225" i="7" s="1"/>
  <c r="AY291" i="7"/>
  <c r="BC291" i="7" s="1"/>
  <c r="BB17" i="6"/>
  <c r="BB360" i="6" s="1"/>
  <c r="BB144" i="6"/>
  <c r="BB178" i="6"/>
  <c r="BB206" i="6"/>
  <c r="AY283" i="7"/>
  <c r="BC283" i="7" s="1"/>
  <c r="AY288" i="7"/>
  <c r="BC288" i="7" s="1"/>
  <c r="BB24" i="6"/>
  <c r="BB30" i="6"/>
  <c r="BB52" i="6"/>
  <c r="BB262" i="6"/>
  <c r="BB334" i="6"/>
  <c r="AY303" i="7"/>
  <c r="BC303" i="7" s="1"/>
  <c r="AY239" i="7"/>
  <c r="BC239" i="7" s="1"/>
  <c r="AY156" i="7"/>
  <c r="BC156" i="7" s="1"/>
  <c r="AY153" i="7"/>
  <c r="BC153" i="7" s="1"/>
  <c r="AY150" i="7"/>
  <c r="BC150" i="7" s="1"/>
  <c r="AY123" i="7"/>
  <c r="BC123" i="7" s="1"/>
  <c r="AY119" i="7"/>
  <c r="BC119" i="7" s="1"/>
  <c r="AY45" i="7"/>
  <c r="BC45" i="7" s="1"/>
  <c r="AY358" i="7"/>
  <c r="BC358" i="7" s="1"/>
  <c r="AY273" i="7"/>
  <c r="BC273" i="7" s="1"/>
  <c r="AY234" i="7"/>
  <c r="BC234" i="7" s="1"/>
  <c r="AY160" i="7"/>
  <c r="BC160" i="7" s="1"/>
  <c r="AY104" i="7"/>
  <c r="AY85" i="7"/>
  <c r="BC85" i="7" s="1"/>
  <c r="AY60" i="7"/>
  <c r="AY298" i="7"/>
  <c r="BC298" i="7" s="1"/>
  <c r="AY206" i="7"/>
  <c r="BC206" i="7" s="1"/>
  <c r="AY107" i="7"/>
  <c r="BC107" i="7" s="1"/>
  <c r="AY63" i="7"/>
  <c r="BC63" i="7" s="1"/>
  <c r="AY330" i="7"/>
  <c r="BC330" i="7" s="1"/>
  <c r="AY242" i="7"/>
  <c r="BC242" i="7" s="1"/>
  <c r="AY172" i="7"/>
  <c r="BC172" i="7" s="1"/>
  <c r="AY168" i="7"/>
  <c r="BC168" i="7" s="1"/>
  <c r="AY141" i="7"/>
  <c r="BC141" i="7" s="1"/>
  <c r="AY126" i="7"/>
  <c r="BC126" i="7" s="1"/>
  <c r="AY122" i="7"/>
  <c r="BC122" i="7" s="1"/>
  <c r="AY13" i="7"/>
  <c r="BC13" i="7" s="1"/>
  <c r="AY6" i="7"/>
  <c r="BC6" i="7" s="1"/>
  <c r="AY198" i="7"/>
  <c r="BC198" i="7" s="1"/>
  <c r="AY92" i="7"/>
  <c r="BC92" i="7" s="1"/>
  <c r="AY70" i="7"/>
  <c r="BC70" i="7" s="1"/>
  <c r="AY48" i="7"/>
  <c r="BC48" i="7" s="1"/>
  <c r="AY25" i="7"/>
  <c r="BC25" i="7" s="1"/>
  <c r="AY4" i="7"/>
  <c r="BC4" i="7" s="1"/>
  <c r="BB26" i="7"/>
  <c r="AY87" i="7"/>
  <c r="BC87" i="7" s="1"/>
  <c r="AY116" i="7"/>
  <c r="BC116" i="7" s="1"/>
  <c r="AY151" i="7"/>
  <c r="BC151" i="7" s="1"/>
  <c r="AY165" i="7"/>
  <c r="BC165" i="7" s="1"/>
  <c r="BB235" i="7"/>
  <c r="AY301" i="7"/>
  <c r="BC301" i="7" s="1"/>
  <c r="BB45" i="6"/>
  <c r="BB94" i="6"/>
  <c r="BB283" i="6"/>
  <c r="BB221" i="7"/>
  <c r="BB129" i="6"/>
  <c r="BB213" i="6"/>
  <c r="BB234" i="6"/>
  <c r="BB38" i="6"/>
  <c r="BB87" i="6"/>
  <c r="BB179" i="6"/>
  <c r="BB145" i="7"/>
  <c r="BB330" i="7"/>
  <c r="BC369" i="6"/>
  <c r="AY363" i="6"/>
  <c r="BB31" i="6"/>
  <c r="BB80" i="6"/>
  <c r="BB157" i="6"/>
  <c r="BB255" i="6"/>
  <c r="BB60" i="7"/>
  <c r="BB104" i="7"/>
  <c r="BB61" i="8"/>
  <c r="BB92" i="8"/>
  <c r="BB376" i="7"/>
  <c r="AY11" i="7"/>
  <c r="BC11" i="7" s="1"/>
  <c r="AY67" i="7"/>
  <c r="BC67" i="7" s="1"/>
  <c r="AY170" i="7"/>
  <c r="BC170" i="7" s="1"/>
  <c r="AY183" i="7"/>
  <c r="BC183" i="7" s="1"/>
  <c r="AY186" i="7"/>
  <c r="BC186" i="7" s="1"/>
  <c r="AY219" i="7"/>
  <c r="BC219" i="7" s="1"/>
  <c r="AY254" i="7"/>
  <c r="BC254" i="7" s="1"/>
  <c r="AY300" i="7"/>
  <c r="BC300" i="7" s="1"/>
  <c r="AY311" i="7"/>
  <c r="BC311" i="7" s="1"/>
  <c r="AY377" i="7"/>
  <c r="BB377" i="7"/>
  <c r="AY14" i="7"/>
  <c r="BC14" i="7" s="1"/>
  <c r="AY52" i="7"/>
  <c r="BC52" i="7" s="1"/>
  <c r="AY55" i="7"/>
  <c r="BC55" i="7" s="1"/>
  <c r="AY136" i="7"/>
  <c r="BC136" i="7" s="1"/>
  <c r="AY139" i="7"/>
  <c r="BC139" i="7" s="1"/>
  <c r="AY216" i="7"/>
  <c r="BC216" i="7" s="1"/>
  <c r="AY223" i="7"/>
  <c r="BC223" i="7" s="1"/>
  <c r="AY247" i="7"/>
  <c r="BC247" i="7" s="1"/>
  <c r="AY263" i="7"/>
  <c r="BC263" i="7" s="1"/>
  <c r="AY308" i="7"/>
  <c r="BC308" i="7" s="1"/>
  <c r="AY5" i="7"/>
  <c r="BC5" i="7" s="1"/>
  <c r="BB14" i="7"/>
  <c r="AY30" i="7"/>
  <c r="BC30" i="7" s="1"/>
  <c r="AY36" i="7"/>
  <c r="BC36" i="7" s="1"/>
  <c r="AY74" i="7"/>
  <c r="BC74" i="7" s="1"/>
  <c r="AY77" i="7"/>
  <c r="BC77" i="7" s="1"/>
  <c r="AY99" i="7"/>
  <c r="BC99" i="7" s="1"/>
  <c r="AY111" i="7"/>
  <c r="BC111" i="7" s="1"/>
  <c r="AY114" i="7"/>
  <c r="BC114" i="7" s="1"/>
  <c r="AY133" i="7"/>
  <c r="BC133" i="7" s="1"/>
  <c r="AY177" i="7"/>
  <c r="BC177" i="7" s="1"/>
  <c r="AY190" i="7"/>
  <c r="BC190" i="7" s="1"/>
  <c r="AY193" i="7"/>
  <c r="BC193" i="7" s="1"/>
  <c r="AY233" i="7"/>
  <c r="BC233" i="7" s="1"/>
  <c r="AY237" i="7"/>
  <c r="BC237" i="7" s="1"/>
  <c r="AY251" i="7"/>
  <c r="BC251" i="7" s="1"/>
  <c r="AY286" i="7"/>
  <c r="BC286" i="7" s="1"/>
  <c r="BB327" i="7"/>
  <c r="AY367" i="6"/>
  <c r="AY21" i="7"/>
  <c r="BC21" i="7" s="1"/>
  <c r="AY24" i="7"/>
  <c r="BC24" i="7" s="1"/>
  <c r="AY43" i="7"/>
  <c r="BC43" i="7" s="1"/>
  <c r="AY46" i="7"/>
  <c r="BC46" i="7" s="1"/>
  <c r="AY58" i="7"/>
  <c r="BC58" i="7" s="1"/>
  <c r="AY80" i="7"/>
  <c r="BC80" i="7" s="1"/>
  <c r="AY102" i="7"/>
  <c r="BC102" i="7" s="1"/>
  <c r="AY143" i="7"/>
  <c r="BC143" i="7" s="1"/>
  <c r="AY146" i="7"/>
  <c r="BC146" i="7" s="1"/>
  <c r="AY155" i="7"/>
  <c r="BC155" i="7" s="1"/>
  <c r="AY158" i="7"/>
  <c r="BC158" i="7" s="1"/>
  <c r="AY230" i="7"/>
  <c r="BC230" i="7" s="1"/>
  <c r="AY323" i="7"/>
  <c r="BC323" i="7" s="1"/>
  <c r="BB164" i="6"/>
  <c r="AY18" i="7"/>
  <c r="BC18" i="7" s="1"/>
  <c r="BB80" i="7"/>
  <c r="BB102" i="7"/>
  <c r="AY121" i="7"/>
  <c r="BC121" i="7" s="1"/>
  <c r="AY161" i="7"/>
  <c r="BC161" i="7" s="1"/>
  <c r="AY220" i="7"/>
  <c r="BC220" i="7" s="1"/>
  <c r="AY227" i="7"/>
  <c r="BC227" i="7" s="1"/>
  <c r="BB116" i="8"/>
  <c r="AY361" i="7"/>
  <c r="BC361" i="7" s="1"/>
  <c r="AY354" i="7"/>
  <c r="BC354" i="7" s="1"/>
  <c r="AY347" i="7"/>
  <c r="BC347" i="7" s="1"/>
  <c r="AY340" i="7"/>
  <c r="BC340" i="7" s="1"/>
  <c r="AY333" i="7"/>
  <c r="BC333" i="7" s="1"/>
  <c r="AY363" i="7"/>
  <c r="BC363" i="7" s="1"/>
  <c r="AY356" i="7"/>
  <c r="BC356" i="7" s="1"/>
  <c r="AY349" i="7"/>
  <c r="BC349" i="7" s="1"/>
  <c r="BA374" i="7"/>
  <c r="AY362" i="7"/>
  <c r="BC362" i="7" s="1"/>
  <c r="AY359" i="7"/>
  <c r="BC359" i="7" s="1"/>
  <c r="AY344" i="7"/>
  <c r="BC344" i="7" s="1"/>
  <c r="AY327" i="7"/>
  <c r="BC327" i="7" s="1"/>
  <c r="AY320" i="7"/>
  <c r="BC320" i="7" s="1"/>
  <c r="AY313" i="7"/>
  <c r="BC313" i="7" s="1"/>
  <c r="AY306" i="7"/>
  <c r="BC306" i="7" s="1"/>
  <c r="AY299" i="7"/>
  <c r="BC299" i="7" s="1"/>
  <c r="AY292" i="7"/>
  <c r="BC292" i="7" s="1"/>
  <c r="AY285" i="7"/>
  <c r="BC285" i="7" s="1"/>
  <c r="AY278" i="7"/>
  <c r="BC278" i="7" s="1"/>
  <c r="AY271" i="7"/>
  <c r="BC271" i="7" s="1"/>
  <c r="AY264" i="7"/>
  <c r="BC264" i="7" s="1"/>
  <c r="AY257" i="7"/>
  <c r="BC257" i="7" s="1"/>
  <c r="AY250" i="7"/>
  <c r="BC250" i="7" s="1"/>
  <c r="AY243" i="7"/>
  <c r="BC243" i="7" s="1"/>
  <c r="AY364" i="7"/>
  <c r="BC364" i="7" s="1"/>
  <c r="AY329" i="7"/>
  <c r="BC329" i="7" s="1"/>
  <c r="AY324" i="7"/>
  <c r="BC324" i="7" s="1"/>
  <c r="AY307" i="7"/>
  <c r="BC307" i="7" s="1"/>
  <c r="AY302" i="7"/>
  <c r="BC302" i="7" s="1"/>
  <c r="AY280" i="7"/>
  <c r="BC280" i="7" s="1"/>
  <c r="AY275" i="7"/>
  <c r="BC275" i="7" s="1"/>
  <c r="AY258" i="7"/>
  <c r="BC258" i="7" s="1"/>
  <c r="AY253" i="7"/>
  <c r="BC253" i="7" s="1"/>
  <c r="AY236" i="7"/>
  <c r="BC236" i="7" s="1"/>
  <c r="AY229" i="7"/>
  <c r="BC229" i="7" s="1"/>
  <c r="AY222" i="7"/>
  <c r="BC222" i="7" s="1"/>
  <c r="AY215" i="7"/>
  <c r="BC215" i="7" s="1"/>
  <c r="AY208" i="7"/>
  <c r="BC208" i="7" s="1"/>
  <c r="AY201" i="7"/>
  <c r="BC201" i="7" s="1"/>
  <c r="AY194" i="7"/>
  <c r="BC194" i="7" s="1"/>
  <c r="AY187" i="7"/>
  <c r="BC187" i="7" s="1"/>
  <c r="AY180" i="7"/>
  <c r="BC180" i="7" s="1"/>
  <c r="AY173" i="7"/>
  <c r="BC173" i="7" s="1"/>
  <c r="AY166" i="7"/>
  <c r="BC166" i="7" s="1"/>
  <c r="AY159" i="7"/>
  <c r="BC159" i="7" s="1"/>
  <c r="AY152" i="7"/>
  <c r="BC152" i="7" s="1"/>
  <c r="AY145" i="7"/>
  <c r="BC145" i="7" s="1"/>
  <c r="AY138" i="7"/>
  <c r="BC138" i="7" s="1"/>
  <c r="AY131" i="7"/>
  <c r="BC131" i="7" s="1"/>
  <c r="AY124" i="7"/>
  <c r="BC124" i="7" s="1"/>
  <c r="AY117" i="7"/>
  <c r="BC117" i="7" s="1"/>
  <c r="AY110" i="7"/>
  <c r="BC110" i="7" s="1"/>
  <c r="AY103" i="7"/>
  <c r="BC103" i="7" s="1"/>
  <c r="AY96" i="7"/>
  <c r="BC96" i="7" s="1"/>
  <c r="AY89" i="7"/>
  <c r="BC89" i="7" s="1"/>
  <c r="AY82" i="7"/>
  <c r="BC82" i="7" s="1"/>
  <c r="AY75" i="7"/>
  <c r="BC75" i="7" s="1"/>
  <c r="AY68" i="7"/>
  <c r="BC68" i="7" s="1"/>
  <c r="AY61" i="7"/>
  <c r="BC61" i="7" s="1"/>
  <c r="AY54" i="7"/>
  <c r="BC54" i="7" s="1"/>
  <c r="AY47" i="7"/>
  <c r="BC47" i="7" s="1"/>
  <c r="AY40" i="7"/>
  <c r="BC40" i="7" s="1"/>
  <c r="AY33" i="7"/>
  <c r="BC33" i="7" s="1"/>
  <c r="AY26" i="7"/>
  <c r="AY19" i="7"/>
  <c r="BC19" i="7" s="1"/>
  <c r="AY360" i="7"/>
  <c r="AY357" i="7"/>
  <c r="BC357" i="7" s="1"/>
  <c r="AY339" i="7"/>
  <c r="BC339" i="7" s="1"/>
  <c r="AY334" i="7"/>
  <c r="BC334" i="7" s="1"/>
  <c r="AY319" i="7"/>
  <c r="BC319" i="7" s="1"/>
  <c r="AY297" i="7"/>
  <c r="BC297" i="7" s="1"/>
  <c r="AY270" i="7"/>
  <c r="BC270" i="7" s="1"/>
  <c r="AY248" i="7"/>
  <c r="BC248" i="7" s="1"/>
  <c r="AY314" i="7"/>
  <c r="BC314" i="7" s="1"/>
  <c r="AY309" i="7"/>
  <c r="BC309" i="7" s="1"/>
  <c r="AY287" i="7"/>
  <c r="BC287" i="7" s="1"/>
  <c r="AY282" i="7"/>
  <c r="BC282" i="7" s="1"/>
  <c r="AY265" i="7"/>
  <c r="BC265" i="7" s="1"/>
  <c r="AY260" i="7"/>
  <c r="BC260" i="7" s="1"/>
  <c r="AY238" i="7"/>
  <c r="BC238" i="7" s="1"/>
  <c r="AY231" i="7"/>
  <c r="BC231" i="7" s="1"/>
  <c r="AY224" i="7"/>
  <c r="BC224" i="7" s="1"/>
  <c r="AY217" i="7"/>
  <c r="BC217" i="7" s="1"/>
  <c r="AY210" i="7"/>
  <c r="BC210" i="7" s="1"/>
  <c r="AY203" i="7"/>
  <c r="BC203" i="7" s="1"/>
  <c r="AY196" i="7"/>
  <c r="BC196" i="7" s="1"/>
  <c r="AY189" i="7"/>
  <c r="BC189" i="7" s="1"/>
  <c r="AY182" i="7"/>
  <c r="BC182" i="7" s="1"/>
  <c r="AY175" i="7"/>
  <c r="BC175" i="7" s="1"/>
  <c r="AY353" i="7"/>
  <c r="AY350" i="7"/>
  <c r="BC350" i="7" s="1"/>
  <c r="AY336" i="7"/>
  <c r="BC336" i="7" s="1"/>
  <c r="AY331" i="7"/>
  <c r="BC331" i="7" s="1"/>
  <c r="AY326" i="7"/>
  <c r="BC326" i="7" s="1"/>
  <c r="AY304" i="7"/>
  <c r="BC304" i="7" s="1"/>
  <c r="AY277" i="7"/>
  <c r="BC277" i="7" s="1"/>
  <c r="AY255" i="7"/>
  <c r="BC255" i="7" s="1"/>
  <c r="AY341" i="7"/>
  <c r="BC341" i="7" s="1"/>
  <c r="AY321" i="7"/>
  <c r="BC321" i="7" s="1"/>
  <c r="AY316" i="7"/>
  <c r="BC316" i="7" s="1"/>
  <c r="AY294" i="7"/>
  <c r="BC294" i="7" s="1"/>
  <c r="AY289" i="7"/>
  <c r="BC289" i="7" s="1"/>
  <c r="AY272" i="7"/>
  <c r="BC272" i="7" s="1"/>
  <c r="AY267" i="7"/>
  <c r="BC267" i="7" s="1"/>
  <c r="AY245" i="7"/>
  <c r="BC245" i="7" s="1"/>
  <c r="AY29" i="7"/>
  <c r="BC29" i="7" s="1"/>
  <c r="AY34" i="7"/>
  <c r="BC34" i="7" s="1"/>
  <c r="AY51" i="7"/>
  <c r="BC51" i="7" s="1"/>
  <c r="AY56" i="7"/>
  <c r="BC56" i="7" s="1"/>
  <c r="AY78" i="7"/>
  <c r="BC78" i="7" s="1"/>
  <c r="AY83" i="7"/>
  <c r="BC83" i="7" s="1"/>
  <c r="AY100" i="7"/>
  <c r="BC100" i="7" s="1"/>
  <c r="AY105" i="7"/>
  <c r="BC105" i="7" s="1"/>
  <c r="AY127" i="7"/>
  <c r="BC127" i="7" s="1"/>
  <c r="AY132" i="7"/>
  <c r="BC132" i="7" s="1"/>
  <c r="AY149" i="7"/>
  <c r="BC149" i="7" s="1"/>
  <c r="AY154" i="7"/>
  <c r="BC154" i="7" s="1"/>
  <c r="AY202" i="7"/>
  <c r="BC202" i="7" s="1"/>
  <c r="AY207" i="7"/>
  <c r="BC207" i="7" s="1"/>
  <c r="AY240" i="7"/>
  <c r="BC240" i="7" s="1"/>
  <c r="AY246" i="7"/>
  <c r="BC246" i="7" s="1"/>
  <c r="AY249" i="7"/>
  <c r="BC249" i="7" s="1"/>
  <c r="AY290" i="7"/>
  <c r="BC290" i="7" s="1"/>
  <c r="AY293" i="7"/>
  <c r="BC293" i="7" s="1"/>
  <c r="BB183" i="8"/>
  <c r="AY3" i="7"/>
  <c r="AY10" i="7"/>
  <c r="BC10" i="7" s="1"/>
  <c r="AY17" i="7"/>
  <c r="BC17" i="7" s="1"/>
  <c r="AY39" i="7"/>
  <c r="BC39" i="7" s="1"/>
  <c r="AY66" i="7"/>
  <c r="BC66" i="7" s="1"/>
  <c r="AY88" i="7"/>
  <c r="BC88" i="7" s="1"/>
  <c r="AY115" i="7"/>
  <c r="BC115" i="7" s="1"/>
  <c r="AY137" i="7"/>
  <c r="BC137" i="7" s="1"/>
  <c r="AY164" i="7"/>
  <c r="BC164" i="7" s="1"/>
  <c r="AY184" i="7"/>
  <c r="BC184" i="7" s="1"/>
  <c r="AY197" i="7"/>
  <c r="BC197" i="7" s="1"/>
  <c r="AY226" i="7"/>
  <c r="BC226" i="7" s="1"/>
  <c r="AY252" i="7"/>
  <c r="BC252" i="7" s="1"/>
  <c r="AY268" i="7"/>
  <c r="BC268" i="7" s="1"/>
  <c r="AY274" i="7"/>
  <c r="BC274" i="7" s="1"/>
  <c r="AY312" i="7"/>
  <c r="BC312" i="7" s="1"/>
  <c r="AY315" i="7"/>
  <c r="BC315" i="7" s="1"/>
  <c r="AY318" i="7"/>
  <c r="AY22" i="7"/>
  <c r="BC22" i="7" s="1"/>
  <c r="AY27" i="7"/>
  <c r="BC27" i="7" s="1"/>
  <c r="AY44" i="7"/>
  <c r="BC44" i="7" s="1"/>
  <c r="AY49" i="7"/>
  <c r="BC49" i="7" s="1"/>
  <c r="AY71" i="7"/>
  <c r="BC71" i="7" s="1"/>
  <c r="AY76" i="7"/>
  <c r="BC76" i="7" s="1"/>
  <c r="AY93" i="7"/>
  <c r="BC93" i="7" s="1"/>
  <c r="AY98" i="7"/>
  <c r="BC98" i="7" s="1"/>
  <c r="AY120" i="7"/>
  <c r="BC120" i="7" s="1"/>
  <c r="AY125" i="7"/>
  <c r="BC125" i="7" s="1"/>
  <c r="AY142" i="7"/>
  <c r="BC142" i="7" s="1"/>
  <c r="AY147" i="7"/>
  <c r="BC147" i="7" s="1"/>
  <c r="AY169" i="7"/>
  <c r="BC169" i="7" s="1"/>
  <c r="AY174" i="7"/>
  <c r="BC174" i="7" s="1"/>
  <c r="AY179" i="7"/>
  <c r="BC179" i="7" s="1"/>
  <c r="AY192" i="7"/>
  <c r="BC192" i="7" s="1"/>
  <c r="AY232" i="7"/>
  <c r="BC232" i="7" s="1"/>
  <c r="AY259" i="7"/>
  <c r="BC259" i="7" s="1"/>
  <c r="AY262" i="7"/>
  <c r="BC262" i="7" s="1"/>
  <c r="AY281" i="7"/>
  <c r="BC281" i="7" s="1"/>
  <c r="AY284" i="7"/>
  <c r="BC284" i="7" s="1"/>
  <c r="AY296" i="7"/>
  <c r="BC296" i="7" s="1"/>
  <c r="BB318" i="7"/>
  <c r="AY338" i="7"/>
  <c r="BC338" i="7" s="1"/>
  <c r="AY348" i="7"/>
  <c r="BC348" i="7" s="1"/>
  <c r="AY352" i="7"/>
  <c r="BC352" i="7" s="1"/>
  <c r="AY365" i="7"/>
  <c r="BC365" i="7" s="1"/>
  <c r="BA367" i="7"/>
  <c r="AY8" i="7"/>
  <c r="BC8" i="7" s="1"/>
  <c r="AY15" i="7"/>
  <c r="BC15" i="7" s="1"/>
  <c r="AY32" i="7"/>
  <c r="BC32" i="7" s="1"/>
  <c r="AY59" i="7"/>
  <c r="BC59" i="7" s="1"/>
  <c r="AY81" i="7"/>
  <c r="BC81" i="7" s="1"/>
  <c r="AY108" i="7"/>
  <c r="BC108" i="7" s="1"/>
  <c r="AY130" i="7"/>
  <c r="BC130" i="7" s="1"/>
  <c r="AY157" i="7"/>
  <c r="BC157" i="7" s="1"/>
  <c r="AY205" i="7"/>
  <c r="BC205" i="7" s="1"/>
  <c r="AY218" i="7"/>
  <c r="BC218" i="7" s="1"/>
  <c r="AY241" i="7"/>
  <c r="BC241" i="7" s="1"/>
  <c r="AY256" i="7"/>
  <c r="BC256" i="7" s="1"/>
  <c r="AY325" i="7"/>
  <c r="BC325" i="7" s="1"/>
  <c r="AY328" i="7"/>
  <c r="BC328" i="7" s="1"/>
  <c r="AY335" i="7"/>
  <c r="BC335" i="7" s="1"/>
  <c r="AY345" i="7"/>
  <c r="BC345" i="7" s="1"/>
  <c r="AY370" i="7"/>
  <c r="BC376" i="7"/>
  <c r="AY376" i="7" s="1"/>
  <c r="AY384" i="7" s="1"/>
  <c r="AY400" i="7" s="1"/>
  <c r="AY20" i="7"/>
  <c r="BC20" i="7" s="1"/>
  <c r="AY37" i="7"/>
  <c r="BC37" i="7" s="1"/>
  <c r="AY42" i="7"/>
  <c r="BC42" i="7" s="1"/>
  <c r="AY64" i="7"/>
  <c r="BC64" i="7" s="1"/>
  <c r="AY69" i="7"/>
  <c r="BC69" i="7" s="1"/>
  <c r="AY86" i="7"/>
  <c r="BC86" i="7" s="1"/>
  <c r="AY91" i="7"/>
  <c r="BC91" i="7" s="1"/>
  <c r="AY113" i="7"/>
  <c r="BC113" i="7" s="1"/>
  <c r="AY118" i="7"/>
  <c r="BC118" i="7" s="1"/>
  <c r="AY135" i="7"/>
  <c r="BC135" i="7" s="1"/>
  <c r="AY140" i="7"/>
  <c r="BC140" i="7" s="1"/>
  <c r="AY162" i="7"/>
  <c r="BC162" i="7" s="1"/>
  <c r="AY167" i="7"/>
  <c r="BC167" i="7" s="1"/>
  <c r="AY195" i="7"/>
  <c r="BC195" i="7" s="1"/>
  <c r="AY200" i="7"/>
  <c r="BC200" i="7" s="1"/>
  <c r="AY213" i="7"/>
  <c r="BC213" i="7" s="1"/>
  <c r="AY235" i="7"/>
  <c r="BC235" i="7" s="1"/>
  <c r="AY244" i="7"/>
  <c r="BC244" i="7" s="1"/>
  <c r="AY322" i="7"/>
  <c r="BC322" i="7" s="1"/>
  <c r="AY332" i="7"/>
  <c r="BC332" i="7" s="1"/>
  <c r="AY342" i="7"/>
  <c r="BC342" i="7" s="1"/>
  <c r="BB34" i="8"/>
  <c r="BB206" i="8"/>
  <c r="BA418" i="8"/>
  <c r="BB353" i="7"/>
  <c r="BB360" i="7"/>
  <c r="BB31" i="8"/>
  <c r="BB367" i="8" s="1"/>
  <c r="AZ419" i="8"/>
  <c r="AZ423" i="8" s="1"/>
  <c r="AZ425" i="8" s="1"/>
  <c r="BB81" i="8"/>
  <c r="BB95" i="8"/>
  <c r="BB109" i="8"/>
  <c r="BB112" i="8"/>
  <c r="BB232" i="8"/>
  <c r="BB377" i="8"/>
  <c r="AY377" i="8"/>
  <c r="AY409" i="8"/>
  <c r="AZ420" i="8"/>
  <c r="BB340" i="8"/>
  <c r="BB347" i="8"/>
  <c r="BA421" i="8"/>
  <c r="AZ421" i="8"/>
  <c r="BB130" i="8"/>
  <c r="BB291" i="8"/>
  <c r="BB298" i="8"/>
  <c r="AZ404" i="8"/>
  <c r="AY410" i="8" s="1"/>
  <c r="BC374" i="8"/>
  <c r="BA419" i="8" s="1"/>
  <c r="BA404" i="8"/>
  <c r="BA403" i="8"/>
  <c r="BB158" i="8"/>
  <c r="BB207" i="8"/>
  <c r="BB256" i="8"/>
  <c r="BB305" i="8"/>
  <c r="BB354" i="8"/>
  <c r="BC129" i="6" l="1"/>
  <c r="BC166" i="6"/>
  <c r="BC227" i="8"/>
  <c r="AZ395" i="8"/>
  <c r="BC171" i="6"/>
  <c r="AZ385" i="6"/>
  <c r="BC353" i="7"/>
  <c r="BC150" i="6"/>
  <c r="BC262" i="6"/>
  <c r="BC206" i="8"/>
  <c r="AZ393" i="8"/>
  <c r="BC171" i="8"/>
  <c r="BC354" i="8"/>
  <c r="AZ387" i="6"/>
  <c r="AZ390" i="8"/>
  <c r="BC87" i="8"/>
  <c r="BB301" i="1"/>
  <c r="BB177" i="1"/>
  <c r="AZ384" i="6"/>
  <c r="BC143" i="6"/>
  <c r="BC95" i="8"/>
  <c r="BC207" i="8"/>
  <c r="BB255" i="1"/>
  <c r="BB353" i="1"/>
  <c r="AZ381" i="6"/>
  <c r="BA423" i="8"/>
  <c r="BA425" i="8" s="1"/>
  <c r="BC318" i="7"/>
  <c r="BC38" i="6"/>
  <c r="BC179" i="6"/>
  <c r="AZ386" i="6"/>
  <c r="BC199" i="6"/>
  <c r="BB135" i="1"/>
  <c r="AZ383" i="6"/>
  <c r="BC144" i="6"/>
  <c r="BC339" i="6"/>
  <c r="AZ391" i="6"/>
  <c r="BC61" i="8"/>
  <c r="BC81" i="8"/>
  <c r="AZ399" i="8"/>
  <c r="BC339" i="8"/>
  <c r="BB269" i="1"/>
  <c r="AY367" i="8"/>
  <c r="AY369" i="8" s="1"/>
  <c r="AZ387" i="8"/>
  <c r="BC3" i="8"/>
  <c r="AZ388" i="6"/>
  <c r="BC255" i="6"/>
  <c r="AY412" i="8"/>
  <c r="BC178" i="6"/>
  <c r="BC116" i="8"/>
  <c r="AZ388" i="8"/>
  <c r="BC31" i="8"/>
  <c r="AZ389" i="8"/>
  <c r="BC59" i="8"/>
  <c r="AZ396" i="8"/>
  <c r="BC255" i="8"/>
  <c r="BB186" i="1"/>
  <c r="BB350" i="1"/>
  <c r="BC232" i="8"/>
  <c r="AY367" i="7"/>
  <c r="AY369" i="7" s="1"/>
  <c r="BC3" i="7"/>
  <c r="BC112" i="8"/>
  <c r="BC92" i="8"/>
  <c r="AZ392" i="8"/>
  <c r="BC143" i="8"/>
  <c r="AZ398" i="8"/>
  <c r="BC311" i="8"/>
  <c r="BC256" i="8"/>
  <c r="BB170" i="1"/>
  <c r="AZ380" i="6"/>
  <c r="BC31" i="6"/>
  <c r="BC60" i="7"/>
  <c r="BC45" i="6"/>
  <c r="BC206" i="6"/>
  <c r="BC311" i="6"/>
  <c r="AZ390" i="6"/>
  <c r="BC164" i="6"/>
  <c r="BC183" i="8"/>
  <c r="BC340" i="8"/>
  <c r="BC291" i="8"/>
  <c r="BB41" i="1"/>
  <c r="BC347" i="8"/>
  <c r="BC298" i="8"/>
  <c r="BB191" i="1"/>
  <c r="AZ379" i="6"/>
  <c r="AY375" i="8"/>
  <c r="BB375" i="8"/>
  <c r="AZ382" i="6"/>
  <c r="BC87" i="6"/>
  <c r="BC104" i="7"/>
  <c r="BC334" i="6"/>
  <c r="BC234" i="6"/>
  <c r="BC341" i="6"/>
  <c r="BC7" i="7"/>
  <c r="AZ397" i="8"/>
  <c r="BC283" i="8"/>
  <c r="BC130" i="8"/>
  <c r="BB304" i="1"/>
  <c r="AX360" i="1"/>
  <c r="BB4" i="1"/>
  <c r="BB88" i="1"/>
  <c r="BC109" i="8"/>
  <c r="AZ391" i="8"/>
  <c r="BC115" i="8"/>
  <c r="BC305" i="8"/>
  <c r="AY360" i="6"/>
  <c r="AY362" i="6" s="1"/>
  <c r="BC360" i="7"/>
  <c r="BC213" i="6"/>
  <c r="BA420" i="8"/>
  <c r="BC292" i="6"/>
  <c r="BC34" i="8"/>
  <c r="BC199" i="8"/>
  <c r="AZ394" i="8"/>
  <c r="BB205" i="1"/>
  <c r="BB252" i="1"/>
  <c r="BB220" i="1"/>
  <c r="BB318" i="1"/>
  <c r="BC26" i="7"/>
  <c r="AY374" i="7"/>
  <c r="BB374" i="7"/>
  <c r="BC157" i="6"/>
  <c r="BB369" i="6"/>
  <c r="AY369" i="6"/>
  <c r="BC283" i="6"/>
  <c r="AZ389" i="6"/>
  <c r="BC212" i="6"/>
  <c r="BB374" i="8"/>
  <c r="AY374" i="8"/>
  <c r="BC158" i="8"/>
  <c r="BB86" i="1"/>
  <c r="BB128" i="1"/>
  <c r="AY371" i="8" l="1"/>
  <c r="AY381" i="8"/>
  <c r="AY382" i="8" s="1"/>
  <c r="AY364" i="6"/>
  <c r="AY373" i="6"/>
  <c r="AY374" i="6" s="1"/>
  <c r="AY371" i="7"/>
  <c r="AY382" i="7"/>
  <c r="AY38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tc={76c6f217-99dd-407b-b8d0-560bfa0de024}</author>
    <author>tc={137a5e6f-0f63-4442-8404-aec9e96b747f}</author>
    <author>tc={5768fa51-f15d-41e7-b4c3-316210b89587}</author>
    <author>tc={4781dd8c-3b46-4869-bf20-39b6d5580a68}</author>
    <author>tc={fa1a929e-2bb8-4db0-bd98-bf630f620d50}</author>
    <author>tc={538b4075-353b-4c01-91cb-a3e1d3b498cb}</author>
    <author>tc={6f6d58ef-6b8e-455e-8420-0d9756043f5e}</author>
    <author/>
    <author>tc={01799167-beab-40f1-afa3-f4b7fdd2635a}</author>
    <author>tc={8562c495-4709-4ffa-864c-440ac9a52339}</author>
    <author>tc={b7b090f0-eac9-4457-8ba0-a4ff6714a29a}</author>
    <author>tc={2f0d6452-7823-4c33-aeb0-52647eda1405}</author>
    <author>tc={389683f5-7857-480d-b50f-aa2101e525a0}</author>
    <author>tc={da17934b-1dbe-422e-bb9c-ef568fc854a2}</author>
    <author>tc={18ef0611-f0ad-4263-8f76-aa1b94d3cae6}</author>
    <author>tc={8a3ad5b4-09c7-4b0e-91b3-5a847192e0d0}</author>
    <author>tc={dc23e9d3-d6c6-4406-8fc2-65f04742ff25}</author>
    <author>tc={a5d2f912-0c2b-4356-81fa-045699089fe4}</author>
    <author>tc={0d725e2b-d99f-4da0-8937-d748d8ef3082}</author>
    <author>tc={73045ee2-7db6-49b0-8952-bd3fad60be05}</author>
    <author>tc={dddc29d6-6778-4e5e-9b7a-5fa3a7f56afe}</author>
    <author>tc={c770e4da-5883-48c3-ac19-c7d36b4f01ed}</author>
    <author>tc={e330c836-ca66-4b75-8866-cd1cf400ba84}</author>
    <author>tc={a4cd1270-0500-44d6-b5e0-e21372ed1d6b}</author>
    <author>tc={dbd5ee08-d076-46b5-8649-c008b3fc9aa3}</author>
    <author>tc={546b9528-de6e-4820-841b-a11d23a0e0e7}</author>
    <author>tc={686f029e-1a0a-4050-9d69-19cb1716584c}</author>
    <author>tc={0ca7975c-2a3e-4ae2-a01d-673c1dd31e63}</author>
  </authors>
  <commentList>
    <comment ref="X33" authorId="0" shapeId="0" xr:uid="{76C6F217-99DD-407B-B8D0-560BFA0DE024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Counts raised by Sunny</t>
      </text>
    </comment>
    <comment ref="X46" authorId="1" shapeId="0" xr:uid="{137A5E6F-0F63-4442-8404-AEC9E96B747F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 from Sunny 1/29</t>
      </text>
    </comment>
    <comment ref="X48" authorId="2" shapeId="0" xr:uid="{5768FA51-F15D-41E7-B4C3-316210B89587}">
      <text>
        <t>[Threaded comment]
Your version of Excel allows you to read this threaded comment; however, any edits to it will get removed if the file is opened in a newer version of Excel. Learn more: https://go.microsoft.com/fwlink/?linkid=870924
Comment:
    2 Lunches from 2-11 to 2-21 approved by Sunny.
Reply:
    2/2 additional info on counts provided by Sunny via Email</t>
      </text>
    </comment>
    <comment ref="X53" authorId="3" shapeId="0" xr:uid="{4781DD8C-3B46-4869-BF20-39B6D5580A6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Counts provided by Sunny 2/16</t>
      </text>
    </comment>
    <comment ref="X60" authorId="4" shapeId="0" xr:uid="{FA1A929E-2BB8-4DB0-BD98-BF630F620D50}">
      <text>
        <t>[Threaded comment]
Your version of Excel allows you to read this threaded comment; however, any edits to it will get removed if the file is opened in a newer version of Excel. Learn more: https://go.microsoft.com/fwlink/?linkid=870924
Comment:
    Sunny updated counts by email on 2/16
Reply:
    170 Lunch1 and L2 @ Pav Only</t>
      </text>
    </comment>
    <comment ref="X61" authorId="5" shapeId="0" xr:uid="{538B4075-353B-4C01-91CB-A3E1D3B498CB}">
      <text>
        <t>[Threaded comment]
Your version of Excel allows you to read this threaded comment; however, any edits to it will get removed if the file is opened in a newer version of Excel. Learn more: https://go.microsoft.com/fwlink/?linkid=870924
Comment:
    120 Pav 120 Staff 1st and 2nd Lunch</t>
      </text>
    </comment>
    <comment ref="X62" authorId="6" shapeId="0" xr:uid="{6F6D58EF-6B8E-455E-8420-0D9756043F5E}">
      <text>
        <t>[Threaded comment]
Your version of Excel allows you to read this threaded comment; however, any edits to it will get removed if the file is opened in a newer version of Excel. Learn more: https://go.microsoft.com/fwlink/?linkid=870924
Comment:
    Split 125 Staff and 155 pavilion confirmed by sunny by email on 2/17 -50pp by Al</t>
      </text>
    </comment>
    <comment ref="X67" authorId="7" shapeId="0" xr:uid="{00000000-0006-0000-0000-000003000000}">
      <text>
        <r>
          <rPr>
            <sz val="10"/>
            <color rgb="FF000000"/>
            <rFont val="Arial"/>
            <scheme val="minor"/>
          </rPr>
          <t>Lowered by 5 from Sunny</t>
        </r>
      </text>
    </comment>
    <comment ref="X71" authorId="8" shapeId="0" xr:uid="{01799167-BEAB-40F1-AFA3-F4B7FDD2635A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by 5 by Sunny</t>
      </text>
    </comment>
    <comment ref="X74" authorId="7" shapeId="0" xr:uid="{00000000-0006-0000-0000-000005000000}">
      <text>
        <r>
          <rPr>
            <sz val="10"/>
            <color rgb="FF000000"/>
            <rFont val="Arial"/>
            <scheme val="minor"/>
          </rPr>
          <t>Increased by 5 to 125 and 160 by Sunny on an email .</t>
        </r>
      </text>
    </comment>
    <comment ref="X76" authorId="7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Counts chaned by sunny 3/10.
</t>
        </r>
      </text>
    </comment>
    <comment ref="F81" authorId="9" shapeId="0" xr:uid="{8562C495-4709-4FFA-864C-440AC9A52339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Counts increase by 30 from Erik on 2/12. From 3/16 to 3/20 Breakfast and Lunch
Reply:
    previous info canceled by JoeC. 110 total from here on.</t>
      </text>
    </comment>
    <comment ref="X83" authorId="10" shapeId="0" xr:uid="{B7B090F0-EAC9-4457-8BA0-A4FF6714A29A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 3/18</t>
      </text>
    </comment>
    <comment ref="X88" authorId="7" shapeId="0" xr:uid="{00000000-0006-0000-0000-000001000000}">
      <text>
        <r>
          <rPr>
            <sz val="10"/>
            <color rgb="FF000000"/>
            <rFont val="Arial"/>
            <scheme val="minor"/>
          </rPr>
          <t>Need to update for Road Sandwiches</t>
        </r>
      </text>
    </comment>
    <comment ref="X90" authorId="11" shapeId="0" xr:uid="{2F0D6452-7823-4C33-AEB0-52647EDA1405}">
      <text>
        <t>[Threaded comment]
Your version of Excel allows you to read this threaded comment; however, any edits to it will get removed if the file is opened in a newer version of Excel. Learn more: https://go.microsoft.com/fwlink/?linkid=870924
Comment:
    Lowered by 5 in each room 3/24</t>
      </text>
    </comment>
    <comment ref="V93" authorId="12" shapeId="0" xr:uid="{389683F5-7857-480D-B50F-AA2101E525A0}">
      <text>
        <t>[Threaded comment]
Your version of Excel allows you to read this threaded comment; however, any edits to it will get removed if the file is opened in a newer version of Excel. Learn more: https://go.microsoft.com/fwlink/?linkid=870924
Comment:
    55 Staff 145 Pav
Reply:
    last update 3/24</t>
      </text>
    </comment>
    <comment ref="X93" authorId="13" shapeId="0" xr:uid="{DA17934B-1DBE-422E-BB9C-EF568FC854A2}">
      <text>
        <t>[Threaded comment]
Your version of Excel allows you to read this threaded comment; however, any edits to it will get removed if the file is opened in a newer version of Excel. Learn more: https://go.microsoft.com/fwlink/?linkid=870924
Comment:
    55 Staff 100 Pav To-Go meals</t>
      </text>
    </comment>
    <comment ref="X97" authorId="14" shapeId="0" xr:uid="{18EF0611-F0AD-4263-8F76-AA1B94D3CAE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Staring Camp info emailed by sunny awaiting confirmation 125 Counts.
Reply:
    120 confirmed</t>
      </text>
    </comment>
    <comment ref="X118" authorId="7" shapeId="0" xr:uid="{00000000-0006-0000-0000-000002000000}">
      <text>
        <r>
          <rPr>
            <sz val="10"/>
            <color rgb="FF000000"/>
            <rFont val="Arial"/>
            <scheme val="minor"/>
          </rPr>
          <t>3 night games on a row.</t>
        </r>
      </text>
    </comment>
    <comment ref="X121" authorId="15" shapeId="0" xr:uid="{8A3AD5B4-09C7-4B0E-91B3-5A847192E0D0}">
      <text>
        <t>[Threaded comment]
Your version of Excel allows you to read this threaded comment; however, any edits to it will get removed if the file is opened in a newer version of Excel. Learn more: https://go.microsoft.com/fwlink/?linkid=870924
Comment:
    190$ miss food/beverage charge(2 attendants for 2.5hrs at 26$ per hr and 2ea Caesar salads at 30$ each)</t>
      </text>
    </comment>
    <comment ref="X123" authorId="16" shapeId="0" xr:uid="{DC23E9D3-D6C6-4406-8FC2-65F04742FF2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Away game to home.</t>
      </text>
    </comment>
    <comment ref="AF138" authorId="17" shapeId="0" xr:uid="{A5D2F912-0C2B-4356-81FA-045699089FE4}">
      <text>
        <t>[Threaded comment]
Your version of Excel allows you to read this threaded comment; however, any edits to it will get removed if the file is opened in a newer version of Excel. Learn more: https://go.microsoft.com/fwlink/?linkid=870924
Comment:
    Game ended 3:10pm. 90mts shot down time after the game brough service to an extra 70mts of labor over the standard 3 hours of service for 2 workers. 4hrs and 10mts total lunch service.
We were also asked yesterday 5.11 by Ariana to send 10 lunch meals w breakfast at 6am(kitchen sell time) that will sit on the hot box until rehab gets out, between 10:30am and 12:30pm when lunch is served. I spoke to Ariana and informed her that this is a 6 to 7 hour time for the lunches to be out of the kitchen and in the hot box and that this is a risk for spoilage. She said its ok, she does not mind. This is to be done every 12pm home game with extended hours.</t>
      </text>
    </comment>
    <comment ref="AF144" authorId="18" shapeId="0" xr:uid="{0D725E2B-D99F-4DA0-8937-D748D8EF3082}">
      <text>
        <t>[Threaded comment]
Your version of Excel allows you to read this threaded comment; however, any edits to it will get removed if the file is opened in a newer version of Excel. Learn more: https://go.microsoft.com/fwlink/?linkid=870924
Comment:
    Game ended 3pm. 90mts shot down time after the game brough service to an extra 45mts over the 3 hours of service for 2 workers. 3hrs and 45mts total lunch time.</t>
      </text>
    </comment>
    <comment ref="AF147" authorId="19" shapeId="0" xr:uid="{73045EE2-7DB6-49B0-8952-BD3FAD60BE05}">
      <text>
        <t>[Threaded comment]
Your version of Excel allows you to read this threaded comment; however, any edits to it will get removed if the file is opened in a newer version of Excel. Learn more: https://go.microsoft.com/fwlink/?linkid=870924
Comment:
    Game ended 2:45pm. 90mts shot down time after the game brough service to an extra 30mts over the 3 hours of service for 2 workers. 3hrs and 30mts total lunch time.</t>
      </text>
    </comment>
    <comment ref="X153" authorId="20" shapeId="0" xr:uid="{DDDC29D6-6778-4E5E-9B7A-5FA3A7F5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Everyone off today</t>
      </text>
    </comment>
    <comment ref="E162" authorId="21" shapeId="0" xr:uid="{C770E4DA-5883-48C3-AC19-C7D36B4F01E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start. Extend lunch was cancelled by Sunny.</t>
      </text>
    </comment>
    <comment ref="E195" authorId="22" shapeId="0" xr:uid="{E330C836-CA66-4B75-8866-CD1CF400BA84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Service Cancelled for today. Day Off.</t>
      </text>
    </comment>
    <comment ref="E204" authorId="23" shapeId="0" xr:uid="{A4CD1270-0500-44D6-B5E0-E21372ED1D6B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Salad bar canceled by Sunny for the day but still had the 3 hr gap between services, therefore the charge.</t>
      </text>
    </comment>
    <comment ref="E208" authorId="24" shapeId="0" xr:uid="{DBD5EE08-D076-46B5-8649-C008B3FC9AA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by Sunny from a 6pm game on 6.1</t>
      </text>
    </comment>
    <comment ref="E210" authorId="25" shapeId="0" xr:uid="{546B9528-DE6E-4820-841B-A11D23A0E0E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a 12pm game</t>
      </text>
    </comment>
    <comment ref="X225" authorId="26" shapeId="0" xr:uid="{686F029E-1A0A-4050-9D69-19CB1716584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Sandwiches</t>
      </text>
    </comment>
    <comment ref="V229" authorId="27" shapeId="0" xr:uid="{0CA7975C-2A3E-4AE2-A01D-673C1DD31E6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by 5 per Sunny</t>
      </text>
    </comment>
  </commentList>
</comments>
</file>

<file path=xl/sharedStrings.xml><?xml version="1.0" encoding="utf-8"?>
<sst xmlns="http://schemas.openxmlformats.org/spreadsheetml/2006/main" count="6150" uniqueCount="172">
  <si>
    <t>Charlotte County Boys &amp; Girls Club</t>
  </si>
  <si>
    <t>Day</t>
  </si>
  <si>
    <t>Date</t>
  </si>
  <si>
    <t>Period</t>
  </si>
  <si>
    <t>Lunch</t>
  </si>
  <si>
    <t>Total Revenue</t>
  </si>
  <si>
    <t>Holiday</t>
  </si>
  <si>
    <t>Mon</t>
  </si>
  <si>
    <t>Christmas</t>
  </si>
  <si>
    <t>Tue</t>
  </si>
  <si>
    <t>Wed</t>
  </si>
  <si>
    <t>Thurs</t>
  </si>
  <si>
    <t>Fri</t>
  </si>
  <si>
    <t>Sat</t>
  </si>
  <si>
    <t>Sun</t>
  </si>
  <si>
    <t>Off</t>
  </si>
  <si>
    <t>Presidents day</t>
  </si>
  <si>
    <t>Spring Break</t>
  </si>
  <si>
    <t>Tampa Bay Rays @ Port Charlotte, FL</t>
  </si>
  <si>
    <t>MLB</t>
  </si>
  <si>
    <t>Minor</t>
  </si>
  <si>
    <t>Other</t>
  </si>
  <si>
    <t>Week</t>
  </si>
  <si>
    <t>Camp Name</t>
  </si>
  <si>
    <t>Breakfast</t>
  </si>
  <si>
    <t>Breakfast - Pavilion</t>
  </si>
  <si>
    <t>Lunch - Pavilion</t>
  </si>
  <si>
    <t>Breakfast - Dining Room</t>
  </si>
  <si>
    <t>Lunch - Dining Room</t>
  </si>
  <si>
    <t>Blank</t>
  </si>
  <si>
    <t xml:space="preserve">Total </t>
  </si>
  <si>
    <t>Week 1</t>
  </si>
  <si>
    <t>OFF</t>
  </si>
  <si>
    <t>Good Friday</t>
  </si>
  <si>
    <t>Week 2</t>
  </si>
  <si>
    <t>Week 3</t>
  </si>
  <si>
    <t>Week 4</t>
  </si>
  <si>
    <t>Camps</t>
  </si>
  <si>
    <t>ST</t>
  </si>
  <si>
    <t>Labor Day</t>
  </si>
  <si>
    <t xml:space="preserve">Major League </t>
  </si>
  <si>
    <t>Minor League</t>
  </si>
  <si>
    <t>TOTALS</t>
  </si>
  <si>
    <t>Bridge/C</t>
  </si>
  <si>
    <t>off</t>
  </si>
  <si>
    <t>Extended</t>
  </si>
  <si>
    <t>Thanksgiving</t>
  </si>
  <si>
    <t>Dinner</t>
  </si>
  <si>
    <t>Extra Protein - Chicken/Pork</t>
  </si>
  <si>
    <t>Extra Protein - Beef/Seafood</t>
  </si>
  <si>
    <t>MLB - Extra MTO - Sm</t>
  </si>
  <si>
    <t>MLB - Extra MTO - Med</t>
  </si>
  <si>
    <t>MLB - Extra MTO - Lrg</t>
  </si>
  <si>
    <t xml:space="preserve">Breakfast - MiLB </t>
  </si>
  <si>
    <t xml:space="preserve">Lunch - MiLB </t>
  </si>
  <si>
    <t xml:space="preserve">Road Sandwiches - MiLB </t>
  </si>
  <si>
    <t>AFTER HOURS MEALS</t>
  </si>
  <si>
    <t>Extended Day labor</t>
  </si>
  <si>
    <t>Total Meals</t>
  </si>
  <si>
    <t>Total Extras</t>
  </si>
  <si>
    <t>Total Charged Items</t>
  </si>
  <si>
    <t>Average $/Item</t>
  </si>
  <si>
    <t>Thu</t>
  </si>
  <si>
    <t>SUM</t>
  </si>
  <si>
    <t>FCL</t>
  </si>
  <si>
    <t>Constants</t>
  </si>
  <si>
    <t>Vendors</t>
  </si>
  <si>
    <t>Method of Payment</t>
  </si>
  <si>
    <t>Bridge</t>
  </si>
  <si>
    <t>CPI Application</t>
  </si>
  <si>
    <t>Sysco</t>
  </si>
  <si>
    <t>Invoice - Terms</t>
  </si>
  <si>
    <t>GFS</t>
  </si>
  <si>
    <t>Credit Card - Amex</t>
  </si>
  <si>
    <t>Cheney Bros</t>
  </si>
  <si>
    <t>COD</t>
  </si>
  <si>
    <t>Shamrock</t>
  </si>
  <si>
    <t>Peddlers Son</t>
  </si>
  <si>
    <t>Ben E Keith</t>
  </si>
  <si>
    <t>What Chefs Want</t>
  </si>
  <si>
    <t>Piazza Produce</t>
  </si>
  <si>
    <t>Fortune</t>
  </si>
  <si>
    <t>Performance</t>
  </si>
  <si>
    <t>TGF</t>
  </si>
  <si>
    <t>Vio</t>
  </si>
  <si>
    <t>Cozzini</t>
  </si>
  <si>
    <t>Alsco</t>
  </si>
  <si>
    <t>Amazon</t>
  </si>
  <si>
    <t>Restaurant Depot</t>
  </si>
  <si>
    <t>Grocery Store Run</t>
  </si>
  <si>
    <t>Rehab</t>
  </si>
  <si>
    <t>.</t>
  </si>
  <si>
    <t>Umpire Meal</t>
  </si>
  <si>
    <t>Breakfast - MiLB ST</t>
  </si>
  <si>
    <t>Lunch - MiLB ST</t>
  </si>
  <si>
    <t>Total Price</t>
  </si>
  <si>
    <t>FCL/A/12pm</t>
  </si>
  <si>
    <t>FCL/H/12pm</t>
  </si>
  <si>
    <t>FCL/C</t>
  </si>
  <si>
    <t>FCL/A/6pm</t>
  </si>
  <si>
    <t>FCLH/12pm</t>
  </si>
  <si>
    <t>FCL/A/10am</t>
  </si>
  <si>
    <t>FCLH/Camp</t>
  </si>
  <si>
    <t>FCLH/10Am</t>
  </si>
  <si>
    <t>FCL/H/6pm</t>
  </si>
  <si>
    <t>FCL/A/6Pm</t>
  </si>
  <si>
    <t>FCL/H12pm</t>
  </si>
  <si>
    <t>FCL/A/10Am</t>
  </si>
  <si>
    <t>FCL/H/11Am</t>
  </si>
  <si>
    <t>FCL/H/6Pm</t>
  </si>
  <si>
    <t>FCL/A/12Pm</t>
  </si>
  <si>
    <t>FCL/H/12Pm</t>
  </si>
  <si>
    <t>Bridge/H</t>
  </si>
  <si>
    <t>Bridge/A</t>
  </si>
  <si>
    <t>Bridge/</t>
  </si>
  <si>
    <t>Bridge/Trop</t>
  </si>
  <si>
    <t>BridgeA</t>
  </si>
  <si>
    <t>Proposed Increase</t>
  </si>
  <si>
    <t>Service Fee - MiLB Only</t>
  </si>
  <si>
    <t>Total Investment</t>
  </si>
  <si>
    <t>Tax Rate</t>
  </si>
  <si>
    <t>Serivce Fee Investment</t>
  </si>
  <si>
    <t>Post-Service Fee Investment</t>
  </si>
  <si>
    <t>Investment</t>
  </si>
  <si>
    <t>Service</t>
  </si>
  <si>
    <t>Price</t>
  </si>
  <si>
    <t>Price Post Fee</t>
  </si>
  <si>
    <t>Quantity</t>
  </si>
  <si>
    <t>MLB - Breakfast</t>
  </si>
  <si>
    <t>MLB - Lunch/Dinner</t>
  </si>
  <si>
    <t>MiLB - Breakfast</t>
  </si>
  <si>
    <t>MiLB - Lunch/Dinner</t>
  </si>
  <si>
    <t>MiLB - Dinner</t>
  </si>
  <si>
    <t>Estimated Tax on Total Investment</t>
  </si>
  <si>
    <t>Total Investment + Estimated Tax</t>
  </si>
  <si>
    <t>Breakdown Per Period:</t>
  </si>
  <si>
    <t>MiLB</t>
  </si>
  <si>
    <t>Increase for non-ST Breakfasts</t>
  </si>
  <si>
    <t>Number of services this applies to</t>
  </si>
  <si>
    <t>Sum of total additional $$</t>
  </si>
  <si>
    <t>Total MiLB meals we can apply this to</t>
  </si>
  <si>
    <t>Increase applied to all MiLB services</t>
  </si>
  <si>
    <t>Breakfast MiLB</t>
  </si>
  <si>
    <t>Lunch MiLB</t>
  </si>
  <si>
    <t>CPI  June Adjustment YOY</t>
  </si>
  <si>
    <t>MiLB - Road Sandwiches</t>
  </si>
  <si>
    <t>MiLB sum</t>
  </si>
  <si>
    <t>MiLB sum after service fee</t>
  </si>
  <si>
    <t>MLB - B</t>
  </si>
  <si>
    <t>MLB - L/D</t>
  </si>
  <si>
    <t>MiLB - B</t>
  </si>
  <si>
    <t>MiLB - L&amp;D</t>
  </si>
  <si>
    <t>G&amp;G</t>
  </si>
  <si>
    <t>Fruit and yogurt</t>
  </si>
  <si>
    <t>n/a</t>
  </si>
  <si>
    <t>Deli and salad</t>
  </si>
  <si>
    <t>Food quantity</t>
  </si>
  <si>
    <t>Variety</t>
  </si>
  <si>
    <t>Total MiLB savings</t>
  </si>
  <si>
    <t>Total MLB savings</t>
  </si>
  <si>
    <t>Total potential savings</t>
  </si>
  <si>
    <t>Costs applied to headcounts</t>
  </si>
  <si>
    <t>Data/ea</t>
  </si>
  <si>
    <t>Food - MiLB</t>
  </si>
  <si>
    <t>Food - MLB</t>
  </si>
  <si>
    <t>Packaging</t>
  </si>
  <si>
    <t>Supplies</t>
  </si>
  <si>
    <t>Linen</t>
  </si>
  <si>
    <t>Sum Variable Costs</t>
  </si>
  <si>
    <t>KF Fee:</t>
  </si>
  <si>
    <t>Breakfast - MiLB</t>
  </si>
  <si>
    <t>Lunch - MiLB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</si>
</sst>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.0%"/>
    <numFmt numFmtId="165" formatCode="&quot;$&quot;#,##0.00"/>
  </numFmts>
  <fonts count="19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1" fillId="0" borderId="4" xfId="0" applyFont="1" applyBorder="1"/>
    <xf numFmtId="8" fontId="1" fillId="0" borderId="5" xfId="0" applyNumberFormat="1" applyFont="1" applyBorder="1"/>
    <xf numFmtId="8" fontId="3" fillId="0" borderId="5" xfId="0" applyNumberFormat="1" applyFont="1" applyBorder="1" applyAlignment="1">
      <alignment textRotation="90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6" fillId="0" borderId="4" xfId="0" applyFont="1" applyBorder="1" applyAlignment="1">
      <alignment horizontal="right"/>
    </xf>
    <xf numFmtId="14" fontId="6" fillId="0" borderId="4" xfId="0" applyNumberFormat="1" applyFont="1" applyBorder="1"/>
    <xf numFmtId="0" fontId="6" fillId="0" borderId="4" xfId="0" applyFont="1" applyBorder="1"/>
    <xf numFmtId="6" fontId="6" fillId="0" borderId="1" xfId="0" applyNumberFormat="1" applyFont="1" applyBorder="1"/>
    <xf numFmtId="0" fontId="7" fillId="0" borderId="6" xfId="0" applyFont="1" applyBorder="1"/>
    <xf numFmtId="6" fontId="6" fillId="0" borderId="6" xfId="0" applyNumberFormat="1" applyFont="1" applyBorder="1"/>
    <xf numFmtId="0" fontId="6" fillId="5" borderId="4" xfId="0" applyFont="1" applyFill="1" applyBorder="1" applyAlignment="1">
      <alignment horizontal="right"/>
    </xf>
    <xf numFmtId="14" fontId="6" fillId="5" borderId="4" xfId="0" applyNumberFormat="1" applyFont="1" applyFill="1" applyBorder="1"/>
    <xf numFmtId="0" fontId="6" fillId="5" borderId="4" xfId="0" applyFont="1" applyFill="1" applyBorder="1"/>
    <xf numFmtId="6" fontId="6" fillId="5" borderId="1" xfId="0" applyNumberFormat="1" applyFont="1" applyFill="1" applyBorder="1"/>
    <xf numFmtId="6" fontId="6" fillId="5" borderId="6" xfId="0" applyNumberFormat="1" applyFont="1" applyFill="1" applyBorder="1"/>
    <xf numFmtId="0" fontId="6" fillId="0" borderId="6" xfId="0" applyFont="1" applyBorder="1"/>
    <xf numFmtId="0" fontId="6" fillId="6" borderId="4" xfId="0" applyFont="1" applyFill="1" applyBorder="1" applyAlignment="1">
      <alignment horizontal="right"/>
    </xf>
    <xf numFmtId="14" fontId="6" fillId="6" borderId="4" xfId="0" applyNumberFormat="1" applyFont="1" applyFill="1" applyBorder="1"/>
    <xf numFmtId="0" fontId="6" fillId="6" borderId="4" xfId="0" applyFont="1" applyFill="1" applyBorder="1"/>
    <xf numFmtId="6" fontId="6" fillId="6" borderId="1" xfId="0" applyNumberFormat="1" applyFont="1" applyFill="1" applyBorder="1"/>
    <xf numFmtId="0" fontId="6" fillId="6" borderId="6" xfId="0" applyFont="1" applyFill="1" applyBorder="1"/>
    <xf numFmtId="6" fontId="6" fillId="6" borderId="6" xfId="0" applyNumberFormat="1" applyFont="1" applyFill="1" applyBorder="1"/>
    <xf numFmtId="0" fontId="4" fillId="0" borderId="7" xfId="0" applyFont="1" applyBorder="1" applyAlignment="1">
      <alignment horizontal="center"/>
    </xf>
    <xf numFmtId="0" fontId="1" fillId="0" borderId="4" xfId="0" applyFont="1" applyBorder="1" applyAlignment="1">
      <alignment textRotation="90"/>
    </xf>
    <xf numFmtId="8" fontId="1" fillId="0" borderId="4" xfId="0" applyNumberFormat="1" applyFont="1" applyBorder="1" applyAlignment="1">
      <alignment textRotation="90"/>
    </xf>
    <xf numFmtId="8" fontId="1" fillId="0" borderId="5" xfId="0" applyNumberFormat="1" applyFont="1" applyBorder="1" applyAlignment="1">
      <alignment textRotation="90"/>
    </xf>
    <xf numFmtId="8" fontId="3" fillId="0" borderId="4" xfId="0" applyNumberFormat="1" applyFont="1" applyBorder="1" applyAlignment="1">
      <alignment textRotation="90"/>
    </xf>
    <xf numFmtId="0" fontId="5" fillId="3" borderId="4" xfId="0" applyFont="1" applyFill="1" applyBorder="1" applyAlignment="1">
      <alignment textRotation="90" wrapText="1"/>
    </xf>
    <xf numFmtId="0" fontId="6" fillId="0" borderId="5" xfId="0" applyFont="1" applyBorder="1" applyAlignment="1">
      <alignment horizontal="right"/>
    </xf>
    <xf numFmtId="14" fontId="6" fillId="0" borderId="5" xfId="0" applyNumberFormat="1" applyFont="1" applyBorder="1"/>
    <xf numFmtId="0" fontId="6" fillId="0" borderId="5" xfId="0" applyFont="1" applyBorder="1"/>
    <xf numFmtId="0" fontId="6" fillId="0" borderId="8" xfId="0" applyFont="1" applyBorder="1"/>
    <xf numFmtId="0" fontId="6" fillId="9" borderId="9" xfId="0" applyFont="1" applyFill="1" applyBorder="1"/>
    <xf numFmtId="0" fontId="6" fillId="9" borderId="10" xfId="0" applyFont="1" applyFill="1" applyBorder="1"/>
    <xf numFmtId="0" fontId="6" fillId="9" borderId="0" xfId="0" applyFont="1" applyFill="1"/>
    <xf numFmtId="0" fontId="6" fillId="0" borderId="0" xfId="0" applyFont="1"/>
    <xf numFmtId="0" fontId="6" fillId="0" borderId="12" xfId="0" applyFont="1" applyBorder="1" applyAlignment="1">
      <alignment horizontal="right"/>
    </xf>
    <xf numFmtId="14" fontId="6" fillId="0" borderId="12" xfId="0" applyNumberFormat="1" applyFont="1" applyBorder="1"/>
    <xf numFmtId="0" fontId="6" fillId="0" borderId="12" xfId="0" applyFont="1" applyBorder="1"/>
    <xf numFmtId="0" fontId="6" fillId="0" borderId="11" xfId="0" applyFont="1" applyBorder="1"/>
    <xf numFmtId="0" fontId="6" fillId="9" borderId="6" xfId="0" applyFont="1" applyFill="1" applyBorder="1"/>
    <xf numFmtId="0" fontId="6" fillId="0" borderId="13" xfId="0" applyFont="1" applyBorder="1" applyAlignment="1">
      <alignment horizontal="right"/>
    </xf>
    <xf numFmtId="14" fontId="6" fillId="0" borderId="13" xfId="0" applyNumberFormat="1" applyFont="1" applyBorder="1"/>
    <xf numFmtId="0" fontId="6" fillId="0" borderId="13" xfId="0" applyFont="1" applyBorder="1"/>
    <xf numFmtId="0" fontId="6" fillId="0" borderId="14" xfId="0" applyFont="1" applyBorder="1"/>
    <xf numFmtId="0" fontId="6" fillId="9" borderId="15" xfId="0" applyFont="1" applyFill="1" applyBorder="1"/>
    <xf numFmtId="0" fontId="6" fillId="9" borderId="16" xfId="0" applyFont="1" applyFill="1" applyBorder="1"/>
    <xf numFmtId="0" fontId="6" fillId="0" borderId="15" xfId="0" applyFont="1" applyBorder="1"/>
    <xf numFmtId="0" fontId="6" fillId="0" borderId="16" xfId="0" applyFont="1" applyBorder="1"/>
    <xf numFmtId="0" fontId="6" fillId="4" borderId="9" xfId="0" applyFont="1" applyFill="1" applyBorder="1"/>
    <xf numFmtId="0" fontId="6" fillId="4" borderId="10" xfId="0" applyFont="1" applyFill="1" applyBorder="1"/>
    <xf numFmtId="0" fontId="6" fillId="4" borderId="6" xfId="0" applyFont="1" applyFill="1" applyBorder="1"/>
    <xf numFmtId="0" fontId="6" fillId="4" borderId="0" xfId="0" applyFont="1" applyFill="1"/>
    <xf numFmtId="0" fontId="6" fillId="4" borderId="15" xfId="0" applyFont="1" applyFill="1" applyBorder="1"/>
    <xf numFmtId="0" fontId="6" fillId="4" borderId="16" xfId="0" applyFont="1" applyFill="1" applyBorder="1"/>
    <xf numFmtId="0" fontId="6" fillId="10" borderId="4" xfId="0" applyFont="1" applyFill="1" applyBorder="1" applyAlignment="1">
      <alignment horizontal="right"/>
    </xf>
    <xf numFmtId="14" fontId="6" fillId="10" borderId="4" xfId="0" applyNumberFormat="1" applyFont="1" applyFill="1" applyBorder="1"/>
    <xf numFmtId="0" fontId="6" fillId="10" borderId="4" xfId="0" applyFont="1" applyFill="1" applyBorder="1"/>
    <xf numFmtId="6" fontId="6" fillId="10" borderId="1" xfId="0" applyNumberFormat="1" applyFont="1" applyFill="1" applyBorder="1"/>
    <xf numFmtId="6" fontId="6" fillId="10" borderId="6" xfId="0" applyNumberFormat="1" applyFont="1" applyFill="1" applyBorder="1"/>
    <xf numFmtId="0" fontId="6" fillId="0" borderId="10" xfId="0" applyFont="1" applyBorder="1"/>
    <xf numFmtId="0" fontId="6" fillId="0" borderId="9" xfId="0" applyFont="1" applyBorder="1"/>
    <xf numFmtId="0" fontId="8" fillId="2" borderId="0" xfId="0" applyFont="1" applyFill="1"/>
    <xf numFmtId="0" fontId="1" fillId="2" borderId="2" xfId="0" applyFont="1" applyFill="1" applyBorder="1" applyAlignment="1">
      <alignment horizontal="center" vertical="center"/>
    </xf>
    <xf numFmtId="6" fontId="6" fillId="0" borderId="9" xfId="0" applyNumberFormat="1" applyFont="1" applyBorder="1"/>
    <xf numFmtId="6" fontId="6" fillId="0" borderId="8" xfId="0" applyNumberFormat="1" applyFont="1" applyBorder="1"/>
    <xf numFmtId="8" fontId="9" fillId="0" borderId="4" xfId="0" applyNumberFormat="1" applyFont="1" applyBorder="1" applyAlignment="1">
      <alignment textRotation="90"/>
    </xf>
    <xf numFmtId="0" fontId="4" fillId="3" borderId="4" xfId="0" applyFont="1" applyFill="1" applyBorder="1" applyAlignment="1">
      <alignment textRotation="90" wrapText="1"/>
    </xf>
    <xf numFmtId="0" fontId="7" fillId="0" borderId="0" xfId="0" applyFont="1" applyAlignment="1">
      <alignment horizontal="right"/>
    </xf>
    <xf numFmtId="0" fontId="7" fillId="0" borderId="0" xfId="0" applyFont="1"/>
    <xf numFmtId="6" fontId="3" fillId="0" borderId="0" xfId="0" applyNumberFormat="1" applyFont="1"/>
    <xf numFmtId="49" fontId="10" fillId="0" borderId="0" xfId="0" applyNumberFormat="1" applyFont="1"/>
    <xf numFmtId="6" fontId="3" fillId="0" borderId="0" xfId="0" applyNumberFormat="1" applyFont="1" applyAlignment="1">
      <alignment horizontal="left"/>
    </xf>
    <xf numFmtId="49" fontId="7" fillId="0" borderId="0" xfId="0" applyNumberFormat="1" applyFont="1"/>
    <xf numFmtId="6" fontId="6" fillId="0" borderId="11" xfId="0" applyNumberFormat="1" applyFont="1" applyBorder="1"/>
    <xf numFmtId="6" fontId="6" fillId="0" borderId="15" xfId="0" applyNumberFormat="1" applyFont="1" applyBorder="1"/>
    <xf numFmtId="6" fontId="6" fillId="0" borderId="14" xfId="0" applyNumberFormat="1" applyFont="1" applyBorder="1"/>
    <xf numFmtId="14" fontId="6" fillId="6" borderId="5" xfId="0" applyNumberFormat="1" applyFont="1" applyFill="1" applyBorder="1"/>
    <xf numFmtId="0" fontId="6" fillId="6" borderId="5" xfId="0" applyFont="1" applyFill="1" applyBorder="1"/>
    <xf numFmtId="0" fontId="6" fillId="6" borderId="8" xfId="0" applyFont="1" applyFill="1" applyBorder="1"/>
    <xf numFmtId="0" fontId="6" fillId="6" borderId="10" xfId="0" applyFont="1" applyFill="1" applyBorder="1"/>
    <xf numFmtId="0" fontId="6" fillId="6" borderId="0" xfId="0" applyFont="1" applyFill="1"/>
    <xf numFmtId="6" fontId="6" fillId="6" borderId="9" xfId="0" applyNumberFormat="1" applyFont="1" applyFill="1" applyBorder="1"/>
    <xf numFmtId="6" fontId="6" fillId="6" borderId="8" xfId="0" applyNumberFormat="1" applyFont="1" applyFill="1" applyBorder="1"/>
    <xf numFmtId="14" fontId="6" fillId="6" borderId="12" xfId="0" applyNumberFormat="1" applyFont="1" applyFill="1" applyBorder="1"/>
    <xf numFmtId="0" fontId="6" fillId="6" borderId="12" xfId="0" applyFont="1" applyFill="1" applyBorder="1"/>
    <xf numFmtId="0" fontId="6" fillId="6" borderId="11" xfId="0" applyFont="1" applyFill="1" applyBorder="1"/>
    <xf numFmtId="6" fontId="6" fillId="6" borderId="11" xfId="0" applyNumberFormat="1" applyFont="1" applyFill="1" applyBorder="1"/>
    <xf numFmtId="14" fontId="6" fillId="6" borderId="13" xfId="0" applyNumberFormat="1" applyFont="1" applyFill="1" applyBorder="1"/>
    <xf numFmtId="0" fontId="6" fillId="6" borderId="13" xfId="0" applyFont="1" applyFill="1" applyBorder="1"/>
    <xf numFmtId="0" fontId="6" fillId="6" borderId="14" xfId="0" applyFont="1" applyFill="1" applyBorder="1"/>
    <xf numFmtId="0" fontId="6" fillId="6" borderId="16" xfId="0" applyFont="1" applyFill="1" applyBorder="1"/>
    <xf numFmtId="6" fontId="6" fillId="6" borderId="15" xfId="0" applyNumberFormat="1" applyFont="1" applyFill="1" applyBorder="1"/>
    <xf numFmtId="6" fontId="6" fillId="6" borderId="14" xfId="0" applyNumberFormat="1" applyFont="1" applyFill="1" applyBorder="1"/>
    <xf numFmtId="0" fontId="11" fillId="0" borderId="0" xfId="0" applyFont="1"/>
    <xf numFmtId="0" fontId="12" fillId="0" borderId="0" xfId="0" applyFont="1"/>
    <xf numFmtId="0" fontId="12" fillId="11" borderId="1" xfId="0" applyFont="1" applyFill="1" applyBorder="1"/>
    <xf numFmtId="10" fontId="12" fillId="11" borderId="3" xfId="0" applyNumberFormat="1" applyFont="1" applyFill="1" applyBorder="1" applyAlignment="1">
      <alignment horizontal="right"/>
    </xf>
    <xf numFmtId="0" fontId="6" fillId="9" borderId="11" xfId="0" applyFont="1" applyFill="1" applyBorder="1"/>
    <xf numFmtId="0" fontId="6" fillId="9" borderId="14" xfId="0" applyFont="1" applyFill="1" applyBorder="1"/>
    <xf numFmtId="14" fontId="3" fillId="0" borderId="0" xfId="0" applyNumberFormat="1" applyFont="1" applyAlignment="1">
      <alignment horizontal="right"/>
    </xf>
    <xf numFmtId="14" fontId="3" fillId="0" borderId="0" xfId="0" applyNumberFormat="1" applyFont="1"/>
    <xf numFmtId="0" fontId="13" fillId="0" borderId="0" xfId="0" applyFont="1" applyAlignment="1">
      <alignment horizontal="right"/>
    </xf>
    <xf numFmtId="10" fontId="13" fillId="0" borderId="0" xfId="0" applyNumberFormat="1" applyFont="1" applyAlignment="1">
      <alignment horizontal="left"/>
    </xf>
    <xf numFmtId="6" fontId="7" fillId="4" borderId="0" xfId="0" applyNumberFormat="1" applyFont="1" applyFill="1"/>
    <xf numFmtId="14" fontId="6" fillId="12" borderId="5" xfId="0" applyNumberFormat="1" applyFont="1" applyFill="1" applyBorder="1"/>
    <xf numFmtId="0" fontId="6" fillId="12" borderId="5" xfId="0" applyFont="1" applyFill="1" applyBorder="1"/>
    <xf numFmtId="0" fontId="6" fillId="12" borderId="8" xfId="0" applyFont="1" applyFill="1" applyBorder="1"/>
    <xf numFmtId="0" fontId="6" fillId="12" borderId="6" xfId="0" applyFont="1" applyFill="1" applyBorder="1"/>
    <xf numFmtId="0" fontId="6" fillId="12" borderId="9" xfId="0" applyFont="1" applyFill="1" applyBorder="1"/>
    <xf numFmtId="6" fontId="6" fillId="12" borderId="9" xfId="0" applyNumberFormat="1" applyFont="1" applyFill="1" applyBorder="1"/>
    <xf numFmtId="6" fontId="6" fillId="12" borderId="8" xfId="0" applyNumberFormat="1" applyFont="1" applyFill="1" applyBorder="1"/>
    <xf numFmtId="14" fontId="6" fillId="12" borderId="12" xfId="0" applyNumberFormat="1" applyFont="1" applyFill="1" applyBorder="1"/>
    <xf numFmtId="0" fontId="6" fillId="12" borderId="12" xfId="0" applyFont="1" applyFill="1" applyBorder="1"/>
    <xf numFmtId="0" fontId="6" fillId="12" borderId="11" xfId="0" applyFont="1" applyFill="1" applyBorder="1"/>
    <xf numFmtId="6" fontId="6" fillId="12" borderId="6" xfId="0" applyNumberFormat="1" applyFont="1" applyFill="1" applyBorder="1"/>
    <xf numFmtId="6" fontId="6" fillId="12" borderId="11" xfId="0" applyNumberFormat="1" applyFont="1" applyFill="1" applyBorder="1"/>
    <xf numFmtId="14" fontId="6" fillId="12" borderId="13" xfId="0" applyNumberFormat="1" applyFont="1" applyFill="1" applyBorder="1"/>
    <xf numFmtId="0" fontId="6" fillId="12" borderId="13" xfId="0" applyFont="1" applyFill="1" applyBorder="1"/>
    <xf numFmtId="0" fontId="6" fillId="12" borderId="14" xfId="0" applyFont="1" applyFill="1" applyBorder="1"/>
    <xf numFmtId="6" fontId="6" fillId="12" borderId="15" xfId="0" applyNumberFormat="1" applyFont="1" applyFill="1" applyBorder="1"/>
    <xf numFmtId="6" fontId="6" fillId="12" borderId="14" xfId="0" applyNumberFormat="1" applyFont="1" applyFill="1" applyBorder="1"/>
    <xf numFmtId="0" fontId="8" fillId="0" borderId="0" xfId="0" applyFont="1"/>
    <xf numFmtId="14" fontId="14" fillId="13" borderId="5" xfId="0" applyNumberFormat="1" applyFont="1" applyFill="1" applyBorder="1"/>
    <xf numFmtId="0" fontId="14" fillId="13" borderId="5" xfId="0" applyFont="1" applyFill="1" applyBorder="1"/>
    <xf numFmtId="0" fontId="14" fillId="13" borderId="8" xfId="0" applyFont="1" applyFill="1" applyBorder="1"/>
    <xf numFmtId="6" fontId="14" fillId="13" borderId="9" xfId="0" applyNumberFormat="1" applyFont="1" applyFill="1" applyBorder="1"/>
    <xf numFmtId="6" fontId="14" fillId="13" borderId="8" xfId="0" applyNumberFormat="1" applyFont="1" applyFill="1" applyBorder="1"/>
    <xf numFmtId="14" fontId="14" fillId="13" borderId="12" xfId="0" applyNumberFormat="1" applyFont="1" applyFill="1" applyBorder="1"/>
    <xf numFmtId="0" fontId="14" fillId="13" borderId="12" xfId="0" applyFont="1" applyFill="1" applyBorder="1"/>
    <xf numFmtId="0" fontId="14" fillId="13" borderId="11" xfId="0" applyFont="1" applyFill="1" applyBorder="1"/>
    <xf numFmtId="6" fontId="14" fillId="13" borderId="6" xfId="0" applyNumberFormat="1" applyFont="1" applyFill="1" applyBorder="1"/>
    <xf numFmtId="6" fontId="14" fillId="13" borderId="11" xfId="0" applyNumberFormat="1" applyFont="1" applyFill="1" applyBorder="1"/>
    <xf numFmtId="14" fontId="14" fillId="13" borderId="13" xfId="0" applyNumberFormat="1" applyFont="1" applyFill="1" applyBorder="1"/>
    <xf numFmtId="0" fontId="14" fillId="13" borderId="13" xfId="0" applyFont="1" applyFill="1" applyBorder="1"/>
    <xf numFmtId="0" fontId="14" fillId="13" borderId="14" xfId="0" applyFont="1" applyFill="1" applyBorder="1"/>
    <xf numFmtId="6" fontId="14" fillId="13" borderId="15" xfId="0" applyNumberFormat="1" applyFont="1" applyFill="1" applyBorder="1"/>
    <xf numFmtId="6" fontId="14" fillId="13" borderId="14" xfId="0" applyNumberFormat="1" applyFont="1" applyFill="1" applyBorder="1"/>
    <xf numFmtId="14" fontId="6" fillId="10" borderId="5" xfId="0" applyNumberFormat="1" applyFont="1" applyFill="1" applyBorder="1"/>
    <xf numFmtId="0" fontId="6" fillId="10" borderId="5" xfId="0" applyFont="1" applyFill="1" applyBorder="1"/>
    <xf numFmtId="0" fontId="6" fillId="10" borderId="8" xfId="0" applyFont="1" applyFill="1" applyBorder="1"/>
    <xf numFmtId="6" fontId="6" fillId="10" borderId="9" xfId="0" applyNumberFormat="1" applyFont="1" applyFill="1" applyBorder="1"/>
    <xf numFmtId="14" fontId="6" fillId="10" borderId="12" xfId="0" applyNumberFormat="1" applyFont="1" applyFill="1" applyBorder="1"/>
    <xf numFmtId="0" fontId="6" fillId="10" borderId="12" xfId="0" applyFont="1" applyFill="1" applyBorder="1"/>
    <xf numFmtId="0" fontId="6" fillId="10" borderId="11" xfId="0" applyFont="1" applyFill="1" applyBorder="1"/>
    <xf numFmtId="14" fontId="6" fillId="10" borderId="13" xfId="0" applyNumberFormat="1" applyFont="1" applyFill="1" applyBorder="1"/>
    <xf numFmtId="0" fontId="6" fillId="10" borderId="13" xfId="0" applyFont="1" applyFill="1" applyBorder="1"/>
    <xf numFmtId="0" fontId="6" fillId="10" borderId="14" xfId="0" applyFont="1" applyFill="1" applyBorder="1"/>
    <xf numFmtId="6" fontId="6" fillId="10" borderId="15" xfId="0" applyNumberFormat="1" applyFont="1" applyFill="1" applyBorder="1"/>
    <xf numFmtId="6" fontId="6" fillId="10" borderId="8" xfId="0" applyNumberFormat="1" applyFont="1" applyFill="1" applyBorder="1"/>
    <xf numFmtId="6" fontId="6" fillId="10" borderId="11" xfId="0" applyNumberFormat="1" applyFont="1" applyFill="1" applyBorder="1"/>
    <xf numFmtId="6" fontId="6" fillId="10" borderId="14" xfId="0" applyNumberFormat="1" applyFont="1" applyFill="1" applyBorder="1"/>
    <xf numFmtId="14" fontId="6" fillId="14" borderId="5" xfId="0" applyNumberFormat="1" applyFont="1" applyFill="1" applyBorder="1"/>
    <xf numFmtId="0" fontId="6" fillId="14" borderId="5" xfId="0" applyFont="1" applyFill="1" applyBorder="1"/>
    <xf numFmtId="0" fontId="6" fillId="14" borderId="8" xfId="0" applyFont="1" applyFill="1" applyBorder="1"/>
    <xf numFmtId="6" fontId="6" fillId="14" borderId="9" xfId="0" applyNumberFormat="1" applyFont="1" applyFill="1" applyBorder="1"/>
    <xf numFmtId="6" fontId="6" fillId="14" borderId="8" xfId="0" applyNumberFormat="1" applyFont="1" applyFill="1" applyBorder="1"/>
    <xf numFmtId="14" fontId="6" fillId="14" borderId="12" xfId="0" applyNumberFormat="1" applyFont="1" applyFill="1" applyBorder="1"/>
    <xf numFmtId="0" fontId="6" fillId="14" borderId="12" xfId="0" applyFont="1" applyFill="1" applyBorder="1"/>
    <xf numFmtId="0" fontId="6" fillId="14" borderId="11" xfId="0" applyFont="1" applyFill="1" applyBorder="1"/>
    <xf numFmtId="6" fontId="6" fillId="14" borderId="6" xfId="0" applyNumberFormat="1" applyFont="1" applyFill="1" applyBorder="1"/>
    <xf numFmtId="6" fontId="6" fillId="14" borderId="11" xfId="0" applyNumberFormat="1" applyFont="1" applyFill="1" applyBorder="1"/>
    <xf numFmtId="14" fontId="6" fillId="14" borderId="13" xfId="0" applyNumberFormat="1" applyFont="1" applyFill="1" applyBorder="1"/>
    <xf numFmtId="0" fontId="6" fillId="14" borderId="13" xfId="0" applyFont="1" applyFill="1" applyBorder="1"/>
    <xf numFmtId="6" fontId="6" fillId="14" borderId="15" xfId="0" applyNumberFormat="1" applyFont="1" applyFill="1" applyBorder="1"/>
    <xf numFmtId="6" fontId="6" fillId="14" borderId="14" xfId="0" applyNumberFormat="1" applyFont="1" applyFill="1" applyBorder="1"/>
    <xf numFmtId="14" fontId="6" fillId="11" borderId="5" xfId="0" applyNumberFormat="1" applyFont="1" applyFill="1" applyBorder="1"/>
    <xf numFmtId="0" fontId="6" fillId="11" borderId="5" xfId="0" applyFont="1" applyFill="1" applyBorder="1"/>
    <xf numFmtId="0" fontId="6" fillId="11" borderId="8" xfId="0" applyFont="1" applyFill="1" applyBorder="1"/>
    <xf numFmtId="6" fontId="6" fillId="11" borderId="9" xfId="0" applyNumberFormat="1" applyFont="1" applyFill="1" applyBorder="1"/>
    <xf numFmtId="6" fontId="6" fillId="11" borderId="8" xfId="0" applyNumberFormat="1" applyFont="1" applyFill="1" applyBorder="1"/>
    <xf numFmtId="14" fontId="6" fillId="11" borderId="12" xfId="0" applyNumberFormat="1" applyFont="1" applyFill="1" applyBorder="1"/>
    <xf numFmtId="0" fontId="6" fillId="11" borderId="12" xfId="0" applyFont="1" applyFill="1" applyBorder="1"/>
    <xf numFmtId="0" fontId="6" fillId="11" borderId="11" xfId="0" applyFont="1" applyFill="1" applyBorder="1"/>
    <xf numFmtId="6" fontId="6" fillId="11" borderId="6" xfId="0" applyNumberFormat="1" applyFont="1" applyFill="1" applyBorder="1"/>
    <xf numFmtId="6" fontId="6" fillId="11" borderId="11" xfId="0" applyNumberFormat="1" applyFont="1" applyFill="1" applyBorder="1"/>
    <xf numFmtId="14" fontId="6" fillId="11" borderId="13" xfId="0" applyNumberFormat="1" applyFont="1" applyFill="1" applyBorder="1"/>
    <xf numFmtId="0" fontId="6" fillId="11" borderId="13" xfId="0" applyFont="1" applyFill="1" applyBorder="1"/>
    <xf numFmtId="0" fontId="6" fillId="11" borderId="14" xfId="0" applyFont="1" applyFill="1" applyBorder="1"/>
    <xf numFmtId="6" fontId="6" fillId="11" borderId="15" xfId="0" applyNumberFormat="1" applyFont="1" applyFill="1" applyBorder="1"/>
    <xf numFmtId="6" fontId="6" fillId="11" borderId="14" xfId="0" applyNumberFormat="1" applyFont="1" applyFill="1" applyBorder="1"/>
    <xf numFmtId="14" fontId="6" fillId="13" borderId="5" xfId="0" applyNumberFormat="1" applyFont="1" applyFill="1" applyBorder="1"/>
    <xf numFmtId="0" fontId="6" fillId="13" borderId="5" xfId="0" applyFont="1" applyFill="1" applyBorder="1"/>
    <xf numFmtId="0" fontId="6" fillId="13" borderId="8" xfId="0" applyFont="1" applyFill="1" applyBorder="1"/>
    <xf numFmtId="0" fontId="6" fillId="13" borderId="6" xfId="0" applyFont="1" applyFill="1" applyBorder="1"/>
    <xf numFmtId="0" fontId="6" fillId="13" borderId="0" xfId="0" applyFont="1" applyFill="1"/>
    <xf numFmtId="6" fontId="6" fillId="13" borderId="9" xfId="0" applyNumberFormat="1" applyFont="1" applyFill="1" applyBorder="1"/>
    <xf numFmtId="14" fontId="6" fillId="13" borderId="12" xfId="0" applyNumberFormat="1" applyFont="1" applyFill="1" applyBorder="1"/>
    <xf numFmtId="0" fontId="6" fillId="13" borderId="12" xfId="0" applyFont="1" applyFill="1" applyBorder="1"/>
    <xf numFmtId="0" fontId="6" fillId="13" borderId="11" xfId="0" applyFont="1" applyFill="1" applyBorder="1"/>
    <xf numFmtId="6" fontId="6" fillId="13" borderId="6" xfId="0" applyNumberFormat="1" applyFont="1" applyFill="1" applyBorder="1"/>
    <xf numFmtId="14" fontId="6" fillId="13" borderId="13" xfId="0" applyNumberFormat="1" applyFont="1" applyFill="1" applyBorder="1"/>
    <xf numFmtId="0" fontId="6" fillId="13" borderId="13" xfId="0" applyFont="1" applyFill="1" applyBorder="1"/>
    <xf numFmtId="0" fontId="6" fillId="13" borderId="14" xfId="0" applyFont="1" applyFill="1" applyBorder="1"/>
    <xf numFmtId="6" fontId="6" fillId="13" borderId="15" xfId="0" applyNumberFormat="1" applyFont="1" applyFill="1" applyBorder="1"/>
    <xf numFmtId="14" fontId="6" fillId="5" borderId="5" xfId="0" applyNumberFormat="1" applyFont="1" applyFill="1" applyBorder="1"/>
    <xf numFmtId="0" fontId="6" fillId="5" borderId="5" xfId="0" applyFont="1" applyFill="1" applyBorder="1"/>
    <xf numFmtId="0" fontId="6" fillId="5" borderId="11" xfId="0" applyFont="1" applyFill="1" applyBorder="1"/>
    <xf numFmtId="6" fontId="6" fillId="5" borderId="9" xfId="0" applyNumberFormat="1" applyFont="1" applyFill="1" applyBorder="1"/>
    <xf numFmtId="6" fontId="6" fillId="5" borderId="8" xfId="0" applyNumberFormat="1" applyFont="1" applyFill="1" applyBorder="1"/>
    <xf numFmtId="14" fontId="6" fillId="5" borderId="12" xfId="0" applyNumberFormat="1" applyFont="1" applyFill="1" applyBorder="1"/>
    <xf numFmtId="0" fontId="6" fillId="5" borderId="12" xfId="0" applyFont="1" applyFill="1" applyBorder="1"/>
    <xf numFmtId="6" fontId="6" fillId="5" borderId="11" xfId="0" applyNumberFormat="1" applyFont="1" applyFill="1" applyBorder="1"/>
    <xf numFmtId="14" fontId="6" fillId="5" borderId="13" xfId="0" applyNumberFormat="1" applyFont="1" applyFill="1" applyBorder="1"/>
    <xf numFmtId="0" fontId="6" fillId="5" borderId="13" xfId="0" applyFont="1" applyFill="1" applyBorder="1"/>
    <xf numFmtId="0" fontId="6" fillId="5" borderId="14" xfId="0" applyFont="1" applyFill="1" applyBorder="1"/>
    <xf numFmtId="6" fontId="6" fillId="5" borderId="15" xfId="0" applyNumberFormat="1" applyFont="1" applyFill="1" applyBorder="1"/>
    <xf numFmtId="6" fontId="6" fillId="5" borderId="14" xfId="0" applyNumberFormat="1" applyFont="1" applyFill="1" applyBorder="1"/>
    <xf numFmtId="6" fontId="6" fillId="13" borderId="8" xfId="0" applyNumberFormat="1" applyFont="1" applyFill="1" applyBorder="1"/>
    <xf numFmtId="6" fontId="6" fillId="13" borderId="11" xfId="0" applyNumberFormat="1" applyFont="1" applyFill="1" applyBorder="1"/>
    <xf numFmtId="6" fontId="6" fillId="13" borderId="14" xfId="0" applyNumberFormat="1" applyFont="1" applyFill="1" applyBorder="1"/>
    <xf numFmtId="0" fontId="6" fillId="13" borderId="0" xfId="0" applyFont="1" applyFill="1" applyAlignment="1">
      <alignment horizontal="right"/>
    </xf>
    <xf numFmtId="0" fontId="7" fillId="4" borderId="0" xfId="0" applyFont="1" applyFill="1"/>
    <xf numFmtId="3" fontId="3" fillId="0" borderId="0" xfId="0" applyNumberFormat="1" applyFont="1"/>
    <xf numFmtId="14" fontId="6" fillId="11" borderId="9" xfId="0" applyNumberFormat="1" applyFont="1" applyFill="1" applyBorder="1"/>
    <xf numFmtId="14" fontId="6" fillId="11" borderId="10" xfId="0" applyNumberFormat="1" applyFont="1" applyFill="1" applyBorder="1" applyAlignment="1">
      <alignment horizontal="right"/>
    </xf>
    <xf numFmtId="10" fontId="3" fillId="11" borderId="8" xfId="0" applyNumberFormat="1" applyFont="1" applyFill="1" applyBorder="1" applyAlignment="1">
      <alignment horizontal="right"/>
    </xf>
    <xf numFmtId="164" fontId="3" fillId="11" borderId="3" xfId="0" applyNumberFormat="1" applyFont="1" applyFill="1" applyBorder="1" applyAlignment="1">
      <alignment horizontal="right"/>
    </xf>
    <xf numFmtId="6" fontId="3" fillId="9" borderId="9" xfId="0" applyNumberFormat="1" applyFont="1" applyFill="1" applyBorder="1" applyAlignment="1">
      <alignment horizontal="right"/>
    </xf>
    <xf numFmtId="0" fontId="3" fillId="9" borderId="10" xfId="0" applyFont="1" applyFill="1" applyBorder="1"/>
    <xf numFmtId="0" fontId="12" fillId="9" borderId="10" xfId="0" applyFont="1" applyFill="1" applyBorder="1"/>
    <xf numFmtId="0" fontId="12" fillId="9" borderId="8" xfId="0" applyFont="1" applyFill="1" applyBorder="1"/>
    <xf numFmtId="165" fontId="3" fillId="9" borderId="6" xfId="0" applyNumberFormat="1" applyFont="1" applyFill="1" applyBorder="1" applyAlignment="1">
      <alignment horizontal="right"/>
    </xf>
    <xf numFmtId="0" fontId="3" fillId="9" borderId="0" xfId="0" applyFont="1" applyFill="1"/>
    <xf numFmtId="0" fontId="12" fillId="9" borderId="0" xfId="0" applyFont="1" applyFill="1"/>
    <xf numFmtId="0" fontId="12" fillId="9" borderId="11" xfId="0" applyFont="1" applyFill="1" applyBorder="1"/>
    <xf numFmtId="165" fontId="12" fillId="9" borderId="6" xfId="0" applyNumberFormat="1" applyFont="1" applyFill="1" applyBorder="1"/>
    <xf numFmtId="165" fontId="15" fillId="9" borderId="6" xfId="0" applyNumberFormat="1" applyFont="1" applyFill="1" applyBorder="1"/>
    <xf numFmtId="165" fontId="16" fillId="9" borderId="0" xfId="0" applyNumberFormat="1" applyFont="1" applyFill="1"/>
    <xf numFmtId="10" fontId="16" fillId="9" borderId="0" xfId="0" applyNumberFormat="1" applyFont="1" applyFill="1"/>
    <xf numFmtId="0" fontId="16" fillId="9" borderId="11" xfId="0" applyFont="1" applyFill="1" applyBorder="1"/>
    <xf numFmtId="165" fontId="10" fillId="9" borderId="6" xfId="0" applyNumberFormat="1" applyFont="1" applyFill="1" applyBorder="1" applyAlignment="1">
      <alignment horizontal="right"/>
    </xf>
    <xf numFmtId="0" fontId="10" fillId="9" borderId="0" xfId="0" applyFont="1" applyFill="1"/>
    <xf numFmtId="8" fontId="10" fillId="9" borderId="0" xfId="0" applyNumberFormat="1" applyFont="1" applyFill="1" applyAlignment="1">
      <alignment horizontal="right"/>
    </xf>
    <xf numFmtId="165" fontId="10" fillId="9" borderId="0" xfId="0" applyNumberFormat="1" applyFont="1" applyFill="1" applyAlignment="1">
      <alignment horizontal="right"/>
    </xf>
    <xf numFmtId="0" fontId="10" fillId="9" borderId="11" xfId="0" applyFont="1" applyFill="1" applyBorder="1" applyAlignment="1">
      <alignment horizontal="right"/>
    </xf>
    <xf numFmtId="165" fontId="1" fillId="9" borderId="15" xfId="0" applyNumberFormat="1" applyFont="1" applyFill="1" applyBorder="1" applyAlignment="1">
      <alignment horizontal="right"/>
    </xf>
    <xf numFmtId="0" fontId="1" fillId="9" borderId="16" xfId="0" applyFont="1" applyFill="1" applyBorder="1"/>
    <xf numFmtId="0" fontId="12" fillId="9" borderId="16" xfId="0" applyFont="1" applyFill="1" applyBorder="1"/>
    <xf numFmtId="0" fontId="12" fillId="9" borderId="14" xfId="0" applyFont="1" applyFill="1" applyBorder="1"/>
    <xf numFmtId="0" fontId="17" fillId="0" borderId="0" xfId="0" applyFont="1" applyAlignment="1">
      <alignment horizontal="right"/>
    </xf>
    <xf numFmtId="0" fontId="17" fillId="0" borderId="0" xfId="0" applyFont="1"/>
    <xf numFmtId="165" fontId="17" fillId="0" borderId="0" xfId="0" applyNumberFormat="1" applyFont="1" applyAlignment="1">
      <alignment horizontal="right"/>
    </xf>
    <xf numFmtId="165" fontId="8" fillId="0" borderId="0" xfId="0" applyNumberFormat="1" applyFont="1"/>
    <xf numFmtId="165" fontId="7" fillId="0" borderId="0" xfId="0" applyNumberFormat="1" applyFont="1"/>
    <xf numFmtId="0" fontId="6" fillId="11" borderId="10" xfId="0" applyFont="1" applyFill="1" applyBorder="1" applyAlignment="1">
      <alignment horizontal="right"/>
    </xf>
    <xf numFmtId="3" fontId="7" fillId="0" borderId="0" xfId="0" applyNumberFormat="1" applyFont="1"/>
    <xf numFmtId="0" fontId="18" fillId="9" borderId="11" xfId="0" applyFont="1" applyFill="1" applyBorder="1" applyAlignment="1">
      <alignment horizontal="right"/>
    </xf>
    <xf numFmtId="6" fontId="7" fillId="0" borderId="0" xfId="0" applyNumberFormat="1" applyFont="1"/>
    <xf numFmtId="6" fontId="8" fillId="0" borderId="0" xfId="0" applyNumberFormat="1" applyFont="1"/>
    <xf numFmtId="0" fontId="13" fillId="0" borderId="0" xfId="0" applyFont="1"/>
    <xf numFmtId="6" fontId="13" fillId="0" borderId="0" xfId="0" applyNumberFormat="1" applyFont="1"/>
    <xf numFmtId="165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9" xfId="0" applyFont="1" applyBorder="1"/>
    <xf numFmtId="0" fontId="7" fillId="0" borderId="10" xfId="0" applyFont="1" applyBorder="1"/>
    <xf numFmtId="0" fontId="7" fillId="0" borderId="10" xfId="0" applyFont="1" applyBorder="1" applyAlignment="1">
      <alignment horizontal="right"/>
    </xf>
    <xf numFmtId="0" fontId="7" fillId="0" borderId="8" xfId="0" applyFont="1" applyBorder="1"/>
    <xf numFmtId="0" fontId="13" fillId="0" borderId="11" xfId="0" applyFont="1" applyBorder="1"/>
    <xf numFmtId="0" fontId="7" fillId="0" borderId="11" xfId="0" applyFont="1" applyBorder="1"/>
    <xf numFmtId="165" fontId="7" fillId="0" borderId="11" xfId="0" applyNumberFormat="1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6" xfId="0" applyFont="1" applyBorder="1" applyAlignment="1">
      <alignment horizontal="right"/>
    </xf>
    <xf numFmtId="165" fontId="7" fillId="0" borderId="16" xfId="0" applyNumberFormat="1" applyFont="1" applyBorder="1"/>
    <xf numFmtId="165" fontId="7" fillId="0" borderId="14" xfId="0" applyNumberFormat="1" applyFont="1" applyBorder="1"/>
    <xf numFmtId="0" fontId="6" fillId="0" borderId="0" xfId="0" applyFont="1"/>
    <xf numFmtId="0" fontId="0" fillId="0" borderId="0" xfId="0"/>
    <xf numFmtId="0" fontId="5" fillId="7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8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6" fillId="9" borderId="6" xfId="0" applyFont="1" applyFill="1" applyBorder="1"/>
    <xf numFmtId="0" fontId="6" fillId="9" borderId="0" xfId="0" applyFont="1" applyFill="1"/>
    <xf numFmtId="0" fontId="2" fillId="0" borderId="11" xfId="0" applyFont="1" applyBorder="1"/>
    <xf numFmtId="0" fontId="6" fillId="9" borderId="10" xfId="0" applyFont="1" applyFill="1" applyBorder="1"/>
    <xf numFmtId="0" fontId="2" fillId="0" borderId="10" xfId="0" applyFont="1" applyBorder="1"/>
    <xf numFmtId="0" fontId="6" fillId="4" borderId="9" xfId="0" applyFont="1" applyFill="1" applyBorder="1"/>
    <xf numFmtId="0" fontId="6" fillId="4" borderId="10" xfId="0" applyFont="1" applyFill="1" applyBorder="1"/>
    <xf numFmtId="0" fontId="2" fillId="0" borderId="8" xfId="0" applyFont="1" applyBorder="1"/>
    <xf numFmtId="0" fontId="6" fillId="0" borderId="6" xfId="0" applyFont="1" applyBorder="1"/>
    <xf numFmtId="0" fontId="6" fillId="9" borderId="9" xfId="0" applyFont="1" applyFill="1" applyBorder="1"/>
    <xf numFmtId="0" fontId="6" fillId="9" borderId="16" xfId="0" applyFont="1" applyFill="1" applyBorder="1"/>
    <xf numFmtId="0" fontId="2" fillId="0" borderId="16" xfId="0" applyFont="1" applyBorder="1"/>
    <xf numFmtId="0" fontId="2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9" borderId="15" xfId="0" applyFont="1" applyFill="1" applyBorder="1"/>
    <xf numFmtId="0" fontId="6" fillId="6" borderId="0" xfId="0" applyFont="1" applyFill="1"/>
    <xf numFmtId="0" fontId="6" fillId="6" borderId="10" xfId="0" applyFont="1" applyFill="1" applyBorder="1"/>
    <xf numFmtId="0" fontId="6" fillId="6" borderId="6" xfId="0" applyFont="1" applyFill="1" applyBorder="1"/>
    <xf numFmtId="0" fontId="6" fillId="6" borderId="9" xfId="0" applyFont="1" applyFill="1" applyBorder="1"/>
    <xf numFmtId="0" fontId="6" fillId="6" borderId="16" xfId="0" applyFont="1" applyFill="1" applyBorder="1"/>
    <xf numFmtId="0" fontId="6" fillId="6" borderId="15" xfId="0" applyFont="1" applyFill="1" applyBorder="1"/>
    <xf numFmtId="0" fontId="6" fillId="12" borderId="0" xfId="0" applyFont="1" applyFill="1"/>
    <xf numFmtId="0" fontId="6" fillId="12" borderId="6" xfId="0" applyFont="1" applyFill="1" applyBorder="1"/>
    <xf numFmtId="0" fontId="6" fillId="12" borderId="10" xfId="0" applyFont="1" applyFill="1" applyBorder="1"/>
    <xf numFmtId="0" fontId="6" fillId="12" borderId="9" xfId="0" applyFont="1" applyFill="1" applyBorder="1"/>
    <xf numFmtId="0" fontId="6" fillId="12" borderId="16" xfId="0" applyFont="1" applyFill="1" applyBorder="1"/>
    <xf numFmtId="0" fontId="6" fillId="12" borderId="15" xfId="0" applyFont="1" applyFill="1" applyBorder="1"/>
    <xf numFmtId="0" fontId="14" fillId="13" borderId="0" xfId="0" applyFont="1" applyFill="1"/>
    <xf numFmtId="0" fontId="14" fillId="13" borderId="6" xfId="0" applyFont="1" applyFill="1" applyBorder="1"/>
    <xf numFmtId="0" fontId="14" fillId="13" borderId="10" xfId="0" applyFont="1" applyFill="1" applyBorder="1"/>
    <xf numFmtId="0" fontId="14" fillId="13" borderId="9" xfId="0" applyFont="1" applyFill="1" applyBorder="1"/>
    <xf numFmtId="0" fontId="14" fillId="13" borderId="16" xfId="0" applyFont="1" applyFill="1" applyBorder="1"/>
    <xf numFmtId="0" fontId="14" fillId="13" borderId="15" xfId="0" applyFont="1" applyFill="1" applyBorder="1"/>
    <xf numFmtId="0" fontId="10" fillId="6" borderId="0" xfId="0" applyFont="1" applyFill="1"/>
    <xf numFmtId="0" fontId="10" fillId="6" borderId="9" xfId="0" applyFont="1" applyFill="1" applyBorder="1"/>
    <xf numFmtId="0" fontId="10" fillId="6" borderId="10" xfId="0" applyFont="1" applyFill="1" applyBorder="1"/>
    <xf numFmtId="0" fontId="10" fillId="6" borderId="6" xfId="0" applyFont="1" applyFill="1" applyBorder="1"/>
    <xf numFmtId="0" fontId="6" fillId="10" borderId="0" xfId="0" applyFont="1" applyFill="1"/>
    <xf numFmtId="0" fontId="6" fillId="10" borderId="10" xfId="0" applyFont="1" applyFill="1" applyBorder="1"/>
    <xf numFmtId="0" fontId="6" fillId="10" borderId="9" xfId="0" applyFont="1" applyFill="1" applyBorder="1"/>
    <xf numFmtId="0" fontId="6" fillId="10" borderId="6" xfId="0" applyFont="1" applyFill="1" applyBorder="1"/>
    <xf numFmtId="0" fontId="6" fillId="10" borderId="16" xfId="0" applyFont="1" applyFill="1" applyBorder="1"/>
    <xf numFmtId="0" fontId="6" fillId="10" borderId="15" xfId="0" applyFont="1" applyFill="1" applyBorder="1"/>
    <xf numFmtId="0" fontId="6" fillId="14" borderId="0" xfId="0" applyFont="1" applyFill="1"/>
    <xf numFmtId="0" fontId="6" fillId="14" borderId="6" xfId="0" applyFont="1" applyFill="1" applyBorder="1"/>
    <xf numFmtId="0" fontId="6" fillId="14" borderId="10" xfId="0" applyFont="1" applyFill="1" applyBorder="1"/>
    <xf numFmtId="0" fontId="6" fillId="14" borderId="9" xfId="0" applyFont="1" applyFill="1" applyBorder="1"/>
    <xf numFmtId="0" fontId="6" fillId="14" borderId="16" xfId="0" applyFont="1" applyFill="1" applyBorder="1"/>
    <xf numFmtId="0" fontId="6" fillId="14" borderId="15" xfId="0" applyFont="1" applyFill="1" applyBorder="1"/>
    <xf numFmtId="0" fontId="6" fillId="11" borderId="0" xfId="0" applyFont="1" applyFill="1"/>
    <xf numFmtId="0" fontId="6" fillId="11" borderId="6" xfId="0" applyFont="1" applyFill="1" applyBorder="1"/>
    <xf numFmtId="0" fontId="6" fillId="11" borderId="9" xfId="0" applyFont="1" applyFill="1" applyBorder="1"/>
    <xf numFmtId="0" fontId="6" fillId="11" borderId="10" xfId="0" applyFont="1" applyFill="1" applyBorder="1"/>
    <xf numFmtId="0" fontId="6" fillId="11" borderId="16" xfId="0" applyFont="1" applyFill="1" applyBorder="1"/>
    <xf numFmtId="0" fontId="6" fillId="11" borderId="15" xfId="0" applyFont="1" applyFill="1" applyBorder="1"/>
    <xf numFmtId="0" fontId="6" fillId="13" borderId="0" xfId="0" applyFont="1" applyFill="1"/>
    <xf numFmtId="0" fontId="6" fillId="13" borderId="6" xfId="0" applyFont="1" applyFill="1" applyBorder="1"/>
    <xf numFmtId="0" fontId="6" fillId="13" borderId="10" xfId="0" applyFont="1" applyFill="1" applyBorder="1"/>
    <xf numFmtId="0" fontId="6" fillId="13" borderId="9" xfId="0" applyFont="1" applyFill="1" applyBorder="1"/>
    <xf numFmtId="0" fontId="6" fillId="13" borderId="16" xfId="0" applyFont="1" applyFill="1" applyBorder="1"/>
    <xf numFmtId="0" fontId="6" fillId="13" borderId="15" xfId="0" applyFont="1" applyFill="1" applyBorder="1"/>
    <xf numFmtId="0" fontId="6" fillId="5" borderId="0" xfId="0" applyFont="1" applyFill="1"/>
    <xf numFmtId="0" fontId="6" fillId="5" borderId="6" xfId="0" applyFont="1" applyFill="1" applyBorder="1"/>
    <xf numFmtId="0" fontId="6" fillId="5" borderId="9" xfId="0" applyFont="1" applyFill="1" applyBorder="1"/>
    <xf numFmtId="0" fontId="6" fillId="5" borderId="10" xfId="0" applyFont="1" applyFill="1" applyBorder="1"/>
    <xf numFmtId="0" fontId="6" fillId="5" borderId="16" xfId="0" applyFont="1" applyFill="1" applyBorder="1"/>
    <xf numFmtId="0" fontId="6" fillId="5" borderId="15" xfId="0" applyFont="1" applyFill="1" applyBorder="1"/>
    <xf numFmtId="0" fontId="6" fillId="4" borderId="6" xfId="0" applyFont="1" applyFill="1" applyBorder="1"/>
    <xf numFmtId="0" fontId="6" fillId="4" borderId="0" xfId="0" applyFont="1" applyFill="1"/>
    <xf numFmtId="0" fontId="6" fillId="4" borderId="15" xfId="0" applyFont="1" applyFill="1" applyBorder="1"/>
    <xf numFmtId="0" fontId="6" fillId="4" borderId="16" xfId="0" applyFont="1" applyFill="1" applyBorder="1"/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0" fontId="7" fillId="6" borderId="1" xfId="0" applyFont="1" applyFill="1" applyBorder="1" applyAlignment="1">
      <alignment horizontal="right"/>
    </xf>
    <xf numFmtId="0" fontId="6" fillId="6" borderId="1" xfId="0" applyFont="1" applyFill="1" applyBorder="1"/>
    <xf numFmtId="0" fontId="7" fillId="10" borderId="1" xfId="0" applyFont="1" applyFill="1" applyBorder="1" applyAlignment="1">
      <alignment horizontal="right"/>
    </xf>
    <xf numFmtId="0" fontId="6" fillId="10" borderId="1" xfId="0" applyFont="1" applyFill="1" applyBorder="1"/>
    <xf numFmtId="0" fontId="6" fillId="0" borderId="1" xfId="0" applyFont="1" applyBorder="1"/>
    <xf numFmtId="49" fontId="10" fillId="0" borderId="0" xfId="0" applyNumberFormat="1" applyFont="1"/>
    <xf numFmtId="0" fontId="5" fillId="8" borderId="1" xfId="0" applyFont="1" applyFill="1" applyBorder="1" applyAlignment="1">
      <alignment horizontal="center"/>
    </xf>
    <xf numFmtId="0" fontId="8" fillId="0" borderId="0" xfId="0" applyFont="1"/>
    <xf numFmtId="0" fontId="4" fillId="7" borderId="1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right"/>
    </xf>
    <xf numFmtId="0" fontId="7" fillId="4" borderId="0" xfId="0" applyFont="1" applyFill="1" applyAlignment="1">
      <alignment horizontal="right"/>
    </xf>
    <xf numFmtId="0" fontId="7" fillId="4" borderId="9" xfId="0" applyFont="1" applyFill="1" applyBorder="1" applyAlignment="1">
      <alignment horizontal="right"/>
    </xf>
    <xf numFmtId="0" fontId="7" fillId="4" borderId="10" xfId="0" applyFont="1" applyFill="1" applyBorder="1" applyAlignment="1">
      <alignment horizontal="right"/>
    </xf>
    <xf numFmtId="0" fontId="6" fillId="0" borderId="10" xfId="0" applyFont="1" applyBorder="1"/>
    <xf numFmtId="0" fontId="6" fillId="0" borderId="9" xfId="0" applyFont="1" applyBorder="1"/>
    <xf numFmtId="0" fontId="6" fillId="11" borderId="1" xfId="0" applyFont="1" applyFill="1" applyBorder="1" applyAlignment="1">
      <alignment horizontal="right"/>
    </xf>
    <xf numFmtId="14" fontId="6" fillId="11" borderId="1" xfId="0" applyNumberFormat="1" applyFont="1" applyFill="1" applyBorder="1" applyAlignment="1">
      <alignment horizontal="right"/>
    </xf>
    <xf numFmtId="0" fontId="14" fillId="4" borderId="9" xfId="0" applyFont="1" applyFill="1" applyBorder="1"/>
    <xf numFmtId="0" fontId="14" fillId="4" borderId="10" xfId="0" applyFont="1" applyFill="1" applyBorder="1"/>
    <xf numFmtId="0" fontId="14" fillId="4" borderId="6" xfId="0" applyFont="1" applyFill="1" applyBorder="1"/>
    <xf numFmtId="0" fontId="14" fillId="4" borderId="0" xfId="0" applyFont="1" applyFill="1"/>
    <xf numFmtId="0" fontId="14" fillId="4" borderId="15" xfId="0" applyFont="1" applyFill="1" applyBorder="1"/>
    <xf numFmtId="0" fontId="14" fillId="4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e Coppolino" id="{D35A43CE-C95F-4406-83C5-8A8CA5DDD881}" userId="" providerId="google-sheets"/>
  <person displayName="Desiree Colone" id="{962F5321-603F-4401-8284-44B412B7555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33" dT="2026-01-26T17:09:56.00" personId="{962F5321-603F-4401-8284-44B412B75552}" id="{76C6F217-99DD-407B-B8D0-560BFA0DE024}">
    <text>Counts raised by Sunny</text>
  </threadedComment>
  <threadedComment ref="X46" dT="2026-01-29T13:36:06.00" personId="{962F5321-603F-4401-8284-44B412B75552}" id="{137A5E6F-0F63-4442-8404-AEC9E96B747F}">
    <text>Email from Sunny 1/29</text>
  </threadedComment>
  <threadedComment ref="X48" dT="2026-01-26T17:12:13.00" personId="{962F5321-603F-4401-8284-44B412B75552}" id="{5768FA51-F15D-41E7-B4C3-316210B89587}">
    <text>2 Lunches from 2-11 to 2-21 approved by Sunny.</text>
  </threadedComment>
  <threadedComment ref="X48" dT="2026-02-02T15:05:02.00" personId="{962F5321-603F-4401-8284-44B412B75552}" id="{EBEF9886-5D30-4EEF-9399-AE187FE27151}" parentId="{5768FA51-F15D-41E7-B4C3-316210B89587}">
    <text>2/2 additional info on counts provided by Sunny via Email</text>
  </threadedComment>
  <threadedComment ref="X53" dT="2026-02-06T19:55:06.00" personId="{962F5321-603F-4401-8284-44B412B75552}" id="{4781DD8C-3B46-4869-BF20-39B6D5580A68}">
    <text>Counts provided by Sunny 2/16</text>
  </threadedComment>
  <threadedComment ref="X60" dT="2026-02-18T14:28:53.00" personId="{962F5321-603F-4401-8284-44B412B75552}" id="{FA1A929E-2BB8-4DB0-BD98-BF630F620D50}">
    <text>Sunny updated counts by email on 2/16</text>
  </threadedComment>
  <threadedComment ref="X60" dT="2026-02-18T14:29:33.00" personId="{962F5321-603F-4401-8284-44B412B75552}" id="{AED9C5D8-CBAD-45D9-A987-885FB63A5B0B}" parentId="{FA1A929E-2BB8-4DB0-BD98-BF630F620D50}">
    <text>170 Lunch1 and L2 @ Pav Only</text>
  </threadedComment>
  <threadedComment ref="X61" dT="2026-02-18T14:31:02.00" personId="{962F5321-603F-4401-8284-44B412B75552}" id="{538B4075-353B-4C01-91CB-A3E1D3B498CB}">
    <text>120 Pav 120 Staff 1st and 2nd Lunch</text>
  </threadedComment>
  <threadedComment ref="X62" dT="2026-02-18T14:40:27.00" personId="{962F5321-603F-4401-8284-44B412B75552}" id="{6F6D58EF-6B8E-455E-8420-0D9756043F5E}">
    <text>Split 125 Staff and 155 pavilion confirmed by sunny by email on 2/17 -50pp by Al</text>
  </threadedComment>
  <threadedComment ref="X71" dT="2026-03-06T14:27:40.00" personId="{962F5321-603F-4401-8284-44B412B75552}" id="{01799167-BEAB-40F1-AFA3-F4B7FDD2635A}">
    <text>Raised by 5 by Sunny</text>
  </threadedComment>
  <threadedComment ref="F81" dT="2026-02-12T13:41:54.00" personId="{962F5321-603F-4401-8284-44B412B75552}" id="{8562C495-4709-4FFA-864C-440AC9A52339}">
    <text>Counts increase by 30 from Erik on 2/12. From 3/16 to 3/20 Breakfast and Lunch</text>
  </threadedComment>
  <threadedComment ref="F81" dT="2026-03-14T12:05:24.00" personId="{962F5321-603F-4401-8284-44B412B75552}" id="{38D86CBB-C302-4156-8F5C-E6632CA6295A}" parentId="{8562C495-4709-4FFA-864C-440AC9A52339}">
    <text>previous info canceled by JoeC. 110 total from here on.</text>
  </threadedComment>
  <threadedComment ref="X83" dT="2026-03-19T15:19:12.00" personId="{962F5321-603F-4401-8284-44B412B75552}" id="{B7B090F0-EAC9-4457-8BA0-A4FF6714A29A}">
    <text>email 3/18</text>
  </threadedComment>
  <threadedComment ref="X90" dT="2026-03-25T10:24:12.00" personId="{962F5321-603F-4401-8284-44B412B75552}" id="{2F0D6452-7823-4C33-AEB0-52647EDA1405}">
    <text>Lowered by 5 in each room 3/24</text>
  </threadedComment>
  <threadedComment ref="V93" dT="2026-03-19T15:26:21.00" personId="{962F5321-603F-4401-8284-44B412B75552}" id="{389683F5-7857-480D-B50F-AA2101E525A0}">
    <text>55 Staff 145 Pav</text>
  </threadedComment>
  <threadedComment ref="V93" dT="2026-03-25T10:22:40.00" personId="{962F5321-603F-4401-8284-44B412B75552}" id="{9F772961-77B9-4CF8-9B74-3C6540039B7B}" parentId="{389683F5-7857-480D-B50F-AA2101E525A0}">
    <text>last update 3/24</text>
  </threadedComment>
  <threadedComment ref="X93" dT="2026-03-19T15:27:08.00" personId="{962F5321-603F-4401-8284-44B412B75552}" id="{DA17934B-1DBE-422E-BB9C-EF568FC854A2}">
    <text>55 Staff 100 Pav To-Go meals</text>
  </threadedComment>
  <threadedComment ref="X97" dT="2026-03-25T10:25:39.00" personId="{962F5321-603F-4401-8284-44B412B75552}" id="{18EF0611-F0AD-4263-8F76-AA1B94D3CAE6}">
    <text>Staring Camp info emailed by sunny awaiting confirmation 125 Counts.</text>
  </threadedComment>
  <threadedComment ref="X97" dT="2026-03-28T14:20:09.00" personId="{962F5321-603F-4401-8284-44B412B75552}" id="{1F2BE9D0-0F49-4BEE-9425-FCD4F55B3ACF}" parentId="{18EF0611-F0AD-4263-8F76-AA1B94D3CAE6}">
    <text>120 confirmed</text>
  </threadedComment>
  <threadedComment ref="X121" dT="2026-04-27T15:11:13.00" personId="{D35A43CE-C95F-4406-83C5-8A8CA5DDD881}" id="{8A3AD5B4-09C7-4B0E-91B3-5A847192E0D0}">
    <text>190$ miss food/beverage charge(2 attendants for 2.5hrs at 26$ per hr and 2ea Caesar salads at 30$ each)</text>
  </threadedComment>
  <threadedComment ref="X123" dT="2026-04-27T15:37:25.00" personId="{962F5321-603F-4401-8284-44B412B75552}" id="{DC23E9D3-D6C6-4406-8FC2-65F04742FF25}">
    <text>Changed From Away game to home.</text>
  </threadedComment>
  <threadedComment ref="AF138" dT="2026-05-18T19:15:26.00" personId="{962F5321-603F-4401-8284-44B412B75552}" id="{A5D2F912-0C2B-4356-81FA-045699089FE4}">
    <text>Game ended 3:10pm. 90mts shot down time after the game brough service to an extra 70mts of labor over the standard 3 hours of service for 2 workers. 4hrs and 10mts total lunch service.
We were also asked yesterday 5.11 by Ariana to send 10 lunch meals w breakfast at 6am(kitchen sell time) that will sit on the hot box until rehab gets out, between 10:30am and 12:30pm when lunch is served. I spoke to Ariana and informed her that this is a 6 to 7 hour time for the lunches to be out of the kitchen and in the hot box and that this is a risk for spoilage. She said its ok, she does not mind. This is to be done every 12pm home game with extended hours.</text>
  </threadedComment>
  <threadedComment ref="AF144" dT="2026-05-18T19:07:30.00" personId="{962F5321-603F-4401-8284-44B412B75552}" id="{0D725E2B-D99F-4DA0-8937-D748D8EF3082}">
    <text>Game ended 3pm. 90mts shot down time after the game brough service to an extra 45mts over the 3 hours of service for 2 workers. 3hrs and 45mts total lunch time.</text>
  </threadedComment>
  <threadedComment ref="AF147" dT="2026-05-21T19:02:05.00" personId="{962F5321-603F-4401-8284-44B412B75552}" id="{73045EE2-7DB6-49B0-8952-BD3FAD60BE05}">
    <text>Game ended 2:45pm. 90mts shot down time after the game brough service to an extra 30mts over the 3 hours of service for 2 workers. 3hrs and 30mts total lunch time.</text>
  </threadedComment>
  <threadedComment ref="X153" dT="2026-05-28T15:11:50.00" personId="{962F5321-603F-4401-8284-44B412B75552}" id="{DDDC29D6-6778-4E5E-9B7A-5FA3A7F56AFE}">
    <text>Everyone off today</text>
  </threadedComment>
  <threadedComment ref="E162" dT="2026-06-07T12:28:07.00" personId="{962F5321-603F-4401-8284-44B412B75552}" id="{C770E4DA-5883-48C3-AC19-C7D36B4F01ED}">
    <text>Late start. Extend lunch was cancelled by Sunny.</text>
  </threadedComment>
  <threadedComment ref="E195" dT="2026-07-02T15:24:27.00" personId="{962F5321-603F-4401-8284-44B412B75552}" id="{E330C836-CA66-4B75-8866-CD1CF400BA84}">
    <text>Service Cancelled for today. Day Off.</text>
  </threadedComment>
  <threadedComment ref="E204" dT="2026-07-18T08:21:28.00" personId="{962F5321-603F-4401-8284-44B412B75552}" id="{A4CD1270-0500-44D6-B5E0-E21372ED1D6B}">
    <text>Salad bar canceled by Sunny for the day but still had the 3 hr gap between services, therefore the charge.</text>
  </threadedComment>
  <threadedComment ref="E208" dT="2026-06-04T11:08:59.00" personId="{962F5321-603F-4401-8284-44B412B75552}" id="{DBD5EE08-D076-46B5-8649-C008B3FC9AA3}">
    <text>Changed by Sunny from a 6pm game on 6.1</text>
  </threadedComment>
  <threadedComment ref="E210" dT="2026-07-20T17:26:40.00" personId="{962F5321-603F-4401-8284-44B412B75552}" id="{546B9528-DE6E-4820-841B-A11D23A0E0E7}">
    <text>Changed to a 12pm game</text>
  </threadedComment>
  <threadedComment ref="X225" dT="2026-07-26T11:04:52.00" personId="{962F5321-603F-4401-8284-44B412B75552}" id="{686F029E-1A0A-4050-9D69-19CB1716584C}">
    <text>Possible Sandwiches</text>
  </threadedComment>
  <threadedComment ref="V229" dT="2026-08-24T13:53:47.00" personId="{D35A43CE-C95F-4406-83C5-8A8CA5DDD881}" id="{0CA7975C-2A3E-4AE2-A01D-673C1DD31E63}">
    <text>increase by 5 per Sunny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954"/>
  <sheetViews>
    <sheetView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A46" sqref="A46:XFD46"/>
    </sheetView>
  </sheetViews>
  <sheetFormatPr baseColWidth="10" defaultColWidth="12.6640625" defaultRowHeight="15.75" customHeight="1" x14ac:dyDescent="0.15"/>
  <cols>
    <col min="1" max="1" width="11.1640625" customWidth="1"/>
    <col min="2" max="3" width="7.1640625" customWidth="1"/>
    <col min="4" max="4" width="11.83203125" customWidth="1"/>
    <col min="5" max="22" width="5.33203125" customWidth="1"/>
    <col min="23" max="49" width="4.1640625" customWidth="1"/>
    <col min="50" max="50" width="14.5" customWidth="1"/>
    <col min="51" max="51" width="21.1640625" customWidth="1"/>
    <col min="52" max="52" width="9" customWidth="1"/>
    <col min="53" max="53" width="12.83203125" customWidth="1"/>
    <col min="54" max="54" width="9" customWidth="1"/>
  </cols>
  <sheetData>
    <row r="1" spans="1:54" ht="20" x14ac:dyDescent="0.2">
      <c r="A1" s="66"/>
      <c r="B1" s="66"/>
      <c r="C1" s="1" t="s">
        <v>18</v>
      </c>
      <c r="D1" s="67"/>
      <c r="E1" s="67"/>
      <c r="F1" s="273" t="s">
        <v>40</v>
      </c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5"/>
      <c r="V1" s="276" t="s">
        <v>41</v>
      </c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5"/>
      <c r="AL1" s="277" t="s">
        <v>21</v>
      </c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5"/>
      <c r="AX1" s="278" t="s">
        <v>42</v>
      </c>
      <c r="AY1" s="279"/>
      <c r="AZ1" s="279"/>
      <c r="BA1" s="279"/>
      <c r="BB1" s="280"/>
    </row>
    <row r="2" spans="1:54" ht="13" x14ac:dyDescent="0.15">
      <c r="A2" s="33">
        <f>A220+1</f>
        <v>46237</v>
      </c>
      <c r="B2" s="34">
        <v>8.4</v>
      </c>
      <c r="C2" s="34"/>
      <c r="D2" s="34" t="s">
        <v>36</v>
      </c>
      <c r="E2" s="35" t="s">
        <v>43</v>
      </c>
      <c r="F2" s="281"/>
      <c r="G2" s="272"/>
      <c r="H2" s="282"/>
      <c r="I2" s="272"/>
      <c r="J2" s="282"/>
      <c r="K2" s="272"/>
      <c r="L2" s="284"/>
      <c r="M2" s="285"/>
      <c r="N2" s="284"/>
      <c r="O2" s="285"/>
      <c r="P2" s="284"/>
      <c r="Q2" s="285"/>
      <c r="R2" s="284"/>
      <c r="S2" s="285"/>
      <c r="T2" s="284"/>
      <c r="U2" s="285"/>
      <c r="V2" s="286">
        <v>120</v>
      </c>
      <c r="W2" s="285"/>
      <c r="X2" s="287">
        <v>120</v>
      </c>
      <c r="Y2" s="285"/>
      <c r="Z2" s="287"/>
      <c r="AA2" s="285"/>
      <c r="AB2" s="287"/>
      <c r="AC2" s="288"/>
      <c r="AD2" s="271"/>
      <c r="AE2" s="272"/>
      <c r="AF2" s="271"/>
      <c r="AG2" s="272"/>
      <c r="AH2" s="271"/>
      <c r="AI2" s="272"/>
      <c r="AJ2" s="271"/>
      <c r="AK2" s="283"/>
      <c r="AL2" s="289"/>
      <c r="AM2" s="272"/>
      <c r="AN2" s="271"/>
      <c r="AO2" s="272"/>
      <c r="AP2" s="271"/>
      <c r="AQ2" s="272"/>
      <c r="AR2" s="271"/>
      <c r="AS2" s="272"/>
      <c r="AT2" s="271"/>
      <c r="AU2" s="272"/>
      <c r="AV2" s="271"/>
      <c r="AW2" s="283"/>
      <c r="AX2" s="68">
        <f>(F2*G$3)+(H2*I$3)+(J2*K$3)+(AB2*AC$3)+(AD2*AE$3)+(AH2*AI$3)+(AJ2*AK$3)+(AL2*AM$3)+(AN2*AO$3)+(AP2*AQ$3)+(AR2*AS$3)+(AT2*AU$3)+(AV2*AW$3) + (V2*$W$3) + (X2*$Y$3) + (L2*$M$3) + (N2*$O$3) + (P2*$Q$3) + (R2*$S$3) + (T2*$U$3) + (Z2*$AA$3) + (AF2*$AG$3)</f>
        <v>4740.2999999999993</v>
      </c>
      <c r="AY2" s="34">
        <f>SUM(F2,H2,J2,V2,X2,AB2,AD2,Z2)</f>
        <v>240</v>
      </c>
      <c r="AZ2" s="34">
        <f>SUM(L2,N2,P2,R2,T2,AH2,AJ2,AF2)</f>
        <v>0</v>
      </c>
      <c r="BA2" s="34">
        <f>SUM(AY2:AZ2)</f>
        <v>240</v>
      </c>
      <c r="BB2" s="69">
        <f>IFERROR(AX2/BA2,"")</f>
        <v>19.751249999999995</v>
      </c>
    </row>
    <row r="3" spans="1:54" ht="155" customHeight="1" x14ac:dyDescent="0.2">
      <c r="A3" s="3" t="s">
        <v>2</v>
      </c>
      <c r="B3" s="3" t="s">
        <v>3</v>
      </c>
      <c r="C3" s="3"/>
      <c r="D3" s="3" t="s">
        <v>22</v>
      </c>
      <c r="E3" s="3" t="s">
        <v>23</v>
      </c>
      <c r="F3" s="27" t="s">
        <v>24</v>
      </c>
      <c r="G3" s="30">
        <v>35.627309999999994</v>
      </c>
      <c r="H3" s="28" t="s">
        <v>4</v>
      </c>
      <c r="I3" s="30">
        <v>39.481999999999999</v>
      </c>
      <c r="J3" s="28" t="s">
        <v>47</v>
      </c>
      <c r="K3" s="30">
        <v>39.481999999999999</v>
      </c>
      <c r="L3" s="70" t="s">
        <v>48</v>
      </c>
      <c r="M3" s="30">
        <v>111.83796</v>
      </c>
      <c r="N3" s="70" t="s">
        <v>49</v>
      </c>
      <c r="O3" s="30">
        <v>162.16712000000001</v>
      </c>
      <c r="P3" s="28" t="s">
        <v>50</v>
      </c>
      <c r="Q3" s="30">
        <v>5</v>
      </c>
      <c r="R3" s="28" t="s">
        <v>51</v>
      </c>
      <c r="S3" s="30">
        <v>10</v>
      </c>
      <c r="T3" s="28" t="s">
        <v>52</v>
      </c>
      <c r="U3" s="30">
        <v>15</v>
      </c>
      <c r="V3" s="29" t="s">
        <v>53</v>
      </c>
      <c r="W3" s="5">
        <f>23.77*0.75</f>
        <v>17.827500000000001</v>
      </c>
      <c r="X3" s="29" t="s">
        <v>54</v>
      </c>
      <c r="Y3" s="5">
        <f>28.9*0.75</f>
        <v>21.674999999999997</v>
      </c>
      <c r="Z3" s="29" t="s">
        <v>55</v>
      </c>
      <c r="AA3" s="5">
        <v>11</v>
      </c>
      <c r="AB3" s="29" t="s">
        <v>47</v>
      </c>
      <c r="AC3" s="5">
        <f>27.9491*0.75</f>
        <v>20.961825000000001</v>
      </c>
      <c r="AD3" s="28" t="s">
        <v>56</v>
      </c>
      <c r="AE3" s="30">
        <f>27.9491*0.75</f>
        <v>20.961825000000001</v>
      </c>
      <c r="AF3" s="28" t="s">
        <v>57</v>
      </c>
      <c r="AG3" s="30">
        <v>280</v>
      </c>
      <c r="AH3" s="70" t="s">
        <v>48</v>
      </c>
      <c r="AI3" s="30">
        <v>111.83796</v>
      </c>
      <c r="AJ3" s="70" t="s">
        <v>49</v>
      </c>
      <c r="AK3" s="30">
        <v>162.16712000000001</v>
      </c>
      <c r="AL3" s="30" t="s">
        <v>29</v>
      </c>
      <c r="AM3" s="30">
        <v>0</v>
      </c>
      <c r="AN3" s="30" t="s">
        <v>29</v>
      </c>
      <c r="AO3" s="30">
        <v>0</v>
      </c>
      <c r="AP3" s="30" t="s">
        <v>29</v>
      </c>
      <c r="AQ3" s="30">
        <v>0</v>
      </c>
      <c r="AR3" s="30" t="s">
        <v>29</v>
      </c>
      <c r="AS3" s="30">
        <v>0</v>
      </c>
      <c r="AT3" s="30" t="s">
        <v>29</v>
      </c>
      <c r="AU3" s="30">
        <v>0</v>
      </c>
      <c r="AV3" s="30" t="s">
        <v>29</v>
      </c>
      <c r="AW3" s="30">
        <v>0</v>
      </c>
      <c r="AX3" s="71" t="s">
        <v>5</v>
      </c>
      <c r="AY3" s="71" t="s">
        <v>58</v>
      </c>
      <c r="AZ3" s="31" t="s">
        <v>59</v>
      </c>
      <c r="BA3" s="71" t="s">
        <v>60</v>
      </c>
      <c r="BB3" s="71" t="s">
        <v>61</v>
      </c>
    </row>
    <row r="4" spans="1:54" ht="13" x14ac:dyDescent="0.15">
      <c r="A4" s="33">
        <v>46020</v>
      </c>
      <c r="B4" s="34">
        <v>1.1000000000000001</v>
      </c>
      <c r="C4" s="34"/>
      <c r="D4" s="34" t="s">
        <v>31</v>
      </c>
      <c r="E4" s="35" t="s">
        <v>32</v>
      </c>
      <c r="F4" s="290"/>
      <c r="G4" s="285"/>
      <c r="H4" s="284"/>
      <c r="I4" s="285"/>
      <c r="J4" s="284"/>
      <c r="K4" s="285"/>
      <c r="L4" s="282"/>
      <c r="M4" s="272"/>
      <c r="N4" s="282"/>
      <c r="O4" s="272"/>
      <c r="P4" s="282"/>
      <c r="Q4" s="272"/>
      <c r="R4" s="282"/>
      <c r="S4" s="272"/>
      <c r="T4" s="282"/>
      <c r="U4" s="272"/>
      <c r="V4" s="290"/>
      <c r="W4" s="285"/>
      <c r="X4" s="284"/>
      <c r="Y4" s="285"/>
      <c r="Z4" s="284"/>
      <c r="AA4" s="285"/>
      <c r="AB4" s="284"/>
      <c r="AC4" s="288"/>
      <c r="AD4" s="282"/>
      <c r="AE4" s="272"/>
      <c r="AF4" s="282"/>
      <c r="AG4" s="272"/>
      <c r="AH4" s="282"/>
      <c r="AI4" s="272"/>
      <c r="AJ4" s="282"/>
      <c r="AK4" s="283"/>
      <c r="AL4" s="289"/>
      <c r="AM4" s="272"/>
      <c r="AN4" s="271"/>
      <c r="AO4" s="272"/>
      <c r="AP4" s="271"/>
      <c r="AQ4" s="272"/>
      <c r="AR4" s="271"/>
      <c r="AS4" s="272"/>
      <c r="AT4" s="271"/>
      <c r="AU4" s="272"/>
      <c r="AV4" s="271"/>
      <c r="AW4" s="283"/>
      <c r="AX4" s="68">
        <f t="shared" ref="AX4:AX214" si="0">(F4*G$3)+(H4*I$3)+(J4*K$3)+(AB4*AC$3)+(AD4*AE$3)+(AH4*AI$3)+(AJ4*AK$3)+(AL4*AM$3)+(AN4*AO$3)+(AP4*AQ$3)+(AR4*AS$3)+(AT4*AU$3)+(AV4*AW$3) + (V4*$W$3) + (X4*$Y$3) + (L4*$M$3) + (N4*$O$3) + (P4*$Q$3) + (R4*$S$3) + (T4*$U$3) + (Z4*$AA$3) + (AF4*$AG$3)</f>
        <v>0</v>
      </c>
      <c r="AY4" s="34">
        <f t="shared" ref="AY4:AY214" si="1">SUM(F4,H4,J4,V4,X4,AB4,AD4,Z4)</f>
        <v>0</v>
      </c>
      <c r="AZ4" s="34">
        <f t="shared" ref="AZ4:AZ258" si="2">SUM(L4,N4,P4,R4,T4,AH4,AJ4,AF4)</f>
        <v>0</v>
      </c>
      <c r="BA4" s="34">
        <f t="shared" ref="BA4:BA258" si="3">SUM(AY4:AZ4)</f>
        <v>0</v>
      </c>
      <c r="BB4" s="69" t="str">
        <f t="shared" ref="BB4:BB258" si="4">IFERROR(AX4/BA4,"")</f>
        <v/>
      </c>
    </row>
    <row r="5" spans="1:54" ht="13" x14ac:dyDescent="0.15">
      <c r="A5" s="41">
        <f t="shared" ref="A5:A220" si="5">A4+1</f>
        <v>46021</v>
      </c>
      <c r="B5" s="42">
        <v>1.1000000000000001</v>
      </c>
      <c r="C5" s="42"/>
      <c r="D5" s="42" t="s">
        <v>31</v>
      </c>
      <c r="E5" s="43" t="s">
        <v>32</v>
      </c>
      <c r="F5" s="281"/>
      <c r="G5" s="272"/>
      <c r="H5" s="282"/>
      <c r="I5" s="272"/>
      <c r="J5" s="282"/>
      <c r="K5" s="272"/>
      <c r="L5" s="282"/>
      <c r="M5" s="272"/>
      <c r="N5" s="282"/>
      <c r="O5" s="272"/>
      <c r="P5" s="282"/>
      <c r="Q5" s="272"/>
      <c r="R5" s="282"/>
      <c r="S5" s="272"/>
      <c r="T5" s="282"/>
      <c r="U5" s="272"/>
      <c r="V5" s="281"/>
      <c r="W5" s="272"/>
      <c r="X5" s="282"/>
      <c r="Y5" s="272"/>
      <c r="Z5" s="282"/>
      <c r="AA5" s="272"/>
      <c r="AB5" s="282"/>
      <c r="AC5" s="283"/>
      <c r="AD5" s="282"/>
      <c r="AE5" s="272"/>
      <c r="AF5" s="282"/>
      <c r="AG5" s="272"/>
      <c r="AH5" s="282"/>
      <c r="AI5" s="272"/>
      <c r="AJ5" s="282"/>
      <c r="AK5" s="283"/>
      <c r="AL5" s="289"/>
      <c r="AM5" s="272"/>
      <c r="AN5" s="271"/>
      <c r="AO5" s="272"/>
      <c r="AP5" s="271"/>
      <c r="AQ5" s="272"/>
      <c r="AR5" s="271"/>
      <c r="AS5" s="272"/>
      <c r="AT5" s="271"/>
      <c r="AU5" s="272"/>
      <c r="AV5" s="271"/>
      <c r="AW5" s="283"/>
      <c r="AX5" s="13">
        <f t="shared" si="0"/>
        <v>0</v>
      </c>
      <c r="AY5" s="42">
        <f t="shared" si="1"/>
        <v>0</v>
      </c>
      <c r="AZ5" s="42">
        <f t="shared" si="2"/>
        <v>0</v>
      </c>
      <c r="BA5" s="42">
        <f t="shared" si="3"/>
        <v>0</v>
      </c>
      <c r="BB5" s="78" t="str">
        <f t="shared" si="4"/>
        <v/>
      </c>
    </row>
    <row r="6" spans="1:54" ht="13" x14ac:dyDescent="0.15">
      <c r="A6" s="41">
        <f t="shared" si="5"/>
        <v>46022</v>
      </c>
      <c r="B6" s="42">
        <v>1.1000000000000001</v>
      </c>
      <c r="C6" s="42"/>
      <c r="D6" s="42" t="s">
        <v>31</v>
      </c>
      <c r="E6" s="43" t="s">
        <v>32</v>
      </c>
      <c r="F6" s="281"/>
      <c r="G6" s="272"/>
      <c r="H6" s="282"/>
      <c r="I6" s="272"/>
      <c r="J6" s="282"/>
      <c r="K6" s="272"/>
      <c r="L6" s="282"/>
      <c r="M6" s="272"/>
      <c r="N6" s="282"/>
      <c r="O6" s="272"/>
      <c r="P6" s="282"/>
      <c r="Q6" s="272"/>
      <c r="R6" s="282"/>
      <c r="S6" s="272"/>
      <c r="T6" s="282"/>
      <c r="U6" s="272"/>
      <c r="V6" s="281"/>
      <c r="W6" s="272"/>
      <c r="X6" s="282"/>
      <c r="Y6" s="272"/>
      <c r="Z6" s="282"/>
      <c r="AA6" s="272"/>
      <c r="AB6" s="282"/>
      <c r="AC6" s="283"/>
      <c r="AD6" s="282"/>
      <c r="AE6" s="272"/>
      <c r="AF6" s="282"/>
      <c r="AG6" s="272"/>
      <c r="AH6" s="282"/>
      <c r="AI6" s="272"/>
      <c r="AJ6" s="282"/>
      <c r="AK6" s="283"/>
      <c r="AL6" s="289"/>
      <c r="AM6" s="272"/>
      <c r="AN6" s="271"/>
      <c r="AO6" s="272"/>
      <c r="AP6" s="271"/>
      <c r="AQ6" s="272"/>
      <c r="AR6" s="271"/>
      <c r="AS6" s="272"/>
      <c r="AT6" s="271"/>
      <c r="AU6" s="272"/>
      <c r="AV6" s="271"/>
      <c r="AW6" s="283"/>
      <c r="AX6" s="13">
        <f t="shared" si="0"/>
        <v>0</v>
      </c>
      <c r="AY6" s="42">
        <f t="shared" si="1"/>
        <v>0</v>
      </c>
      <c r="AZ6" s="42">
        <f t="shared" si="2"/>
        <v>0</v>
      </c>
      <c r="BA6" s="42">
        <f t="shared" si="3"/>
        <v>0</v>
      </c>
      <c r="BB6" s="78" t="str">
        <f t="shared" si="4"/>
        <v/>
      </c>
    </row>
    <row r="7" spans="1:54" ht="13" x14ac:dyDescent="0.15">
      <c r="A7" s="41">
        <f t="shared" si="5"/>
        <v>46023</v>
      </c>
      <c r="B7" s="42">
        <v>1.1000000000000001</v>
      </c>
      <c r="C7" s="42"/>
      <c r="D7" s="42" t="s">
        <v>31</v>
      </c>
      <c r="E7" s="43" t="s">
        <v>32</v>
      </c>
      <c r="F7" s="281"/>
      <c r="G7" s="272"/>
      <c r="H7" s="282"/>
      <c r="I7" s="272"/>
      <c r="J7" s="282"/>
      <c r="K7" s="272"/>
      <c r="L7" s="282"/>
      <c r="M7" s="272"/>
      <c r="N7" s="282"/>
      <c r="O7" s="272"/>
      <c r="P7" s="282"/>
      <c r="Q7" s="272"/>
      <c r="R7" s="282"/>
      <c r="S7" s="272"/>
      <c r="T7" s="282"/>
      <c r="U7" s="272"/>
      <c r="V7" s="281"/>
      <c r="W7" s="272"/>
      <c r="X7" s="282"/>
      <c r="Y7" s="272"/>
      <c r="Z7" s="282"/>
      <c r="AA7" s="272"/>
      <c r="AB7" s="282"/>
      <c r="AC7" s="283"/>
      <c r="AD7" s="282"/>
      <c r="AE7" s="272"/>
      <c r="AF7" s="282"/>
      <c r="AG7" s="272"/>
      <c r="AH7" s="282"/>
      <c r="AI7" s="272"/>
      <c r="AJ7" s="282"/>
      <c r="AK7" s="283"/>
      <c r="AL7" s="289"/>
      <c r="AM7" s="272"/>
      <c r="AN7" s="271"/>
      <c r="AO7" s="272"/>
      <c r="AP7" s="271"/>
      <c r="AQ7" s="272"/>
      <c r="AR7" s="271"/>
      <c r="AS7" s="272"/>
      <c r="AT7" s="271"/>
      <c r="AU7" s="272"/>
      <c r="AV7" s="271"/>
      <c r="AW7" s="283"/>
      <c r="AX7" s="13">
        <f t="shared" si="0"/>
        <v>0</v>
      </c>
      <c r="AY7" s="42">
        <f t="shared" si="1"/>
        <v>0</v>
      </c>
      <c r="AZ7" s="42">
        <f t="shared" si="2"/>
        <v>0</v>
      </c>
      <c r="BA7" s="42">
        <f t="shared" si="3"/>
        <v>0</v>
      </c>
      <c r="BB7" s="78" t="str">
        <f t="shared" si="4"/>
        <v/>
      </c>
    </row>
    <row r="8" spans="1:54" ht="13" x14ac:dyDescent="0.15">
      <c r="A8" s="41">
        <f t="shared" si="5"/>
        <v>46024</v>
      </c>
      <c r="B8" s="42">
        <v>1.1000000000000001</v>
      </c>
      <c r="C8" s="42"/>
      <c r="D8" s="42" t="s">
        <v>31</v>
      </c>
      <c r="E8" s="43" t="s">
        <v>32</v>
      </c>
      <c r="F8" s="281"/>
      <c r="G8" s="272"/>
      <c r="H8" s="282"/>
      <c r="I8" s="272"/>
      <c r="J8" s="282"/>
      <c r="K8" s="272"/>
      <c r="L8" s="282"/>
      <c r="M8" s="272"/>
      <c r="N8" s="282"/>
      <c r="O8" s="272"/>
      <c r="P8" s="282"/>
      <c r="Q8" s="272"/>
      <c r="R8" s="282"/>
      <c r="S8" s="272"/>
      <c r="T8" s="282"/>
      <c r="U8" s="272"/>
      <c r="V8" s="281"/>
      <c r="W8" s="272"/>
      <c r="X8" s="282"/>
      <c r="Y8" s="272"/>
      <c r="Z8" s="282"/>
      <c r="AA8" s="272"/>
      <c r="AB8" s="282"/>
      <c r="AC8" s="283"/>
      <c r="AD8" s="282"/>
      <c r="AE8" s="272"/>
      <c r="AF8" s="282"/>
      <c r="AG8" s="272"/>
      <c r="AH8" s="282"/>
      <c r="AI8" s="272"/>
      <c r="AJ8" s="282"/>
      <c r="AK8" s="283"/>
      <c r="AL8" s="289"/>
      <c r="AM8" s="272"/>
      <c r="AN8" s="271"/>
      <c r="AO8" s="272"/>
      <c r="AP8" s="271"/>
      <c r="AQ8" s="272"/>
      <c r="AR8" s="271"/>
      <c r="AS8" s="272"/>
      <c r="AT8" s="271"/>
      <c r="AU8" s="272"/>
      <c r="AV8" s="271"/>
      <c r="AW8" s="283"/>
      <c r="AX8" s="13">
        <f t="shared" si="0"/>
        <v>0</v>
      </c>
      <c r="AY8" s="42">
        <f t="shared" si="1"/>
        <v>0</v>
      </c>
      <c r="AZ8" s="42">
        <f t="shared" si="2"/>
        <v>0</v>
      </c>
      <c r="BA8" s="42">
        <f t="shared" si="3"/>
        <v>0</v>
      </c>
      <c r="BB8" s="78" t="str">
        <f t="shared" si="4"/>
        <v/>
      </c>
    </row>
    <row r="9" spans="1:54" ht="13" x14ac:dyDescent="0.15">
      <c r="A9" s="41">
        <f t="shared" si="5"/>
        <v>46025</v>
      </c>
      <c r="B9" s="42">
        <v>1.1000000000000001</v>
      </c>
      <c r="C9" s="42"/>
      <c r="D9" s="42" t="s">
        <v>31</v>
      </c>
      <c r="E9" s="43" t="s">
        <v>32</v>
      </c>
      <c r="F9" s="281"/>
      <c r="G9" s="272"/>
      <c r="H9" s="282"/>
      <c r="I9" s="272"/>
      <c r="J9" s="282"/>
      <c r="K9" s="272"/>
      <c r="L9" s="282"/>
      <c r="M9" s="272"/>
      <c r="N9" s="282"/>
      <c r="O9" s="272"/>
      <c r="P9" s="282"/>
      <c r="Q9" s="272"/>
      <c r="R9" s="282"/>
      <c r="S9" s="272"/>
      <c r="T9" s="282"/>
      <c r="U9" s="272"/>
      <c r="V9" s="281"/>
      <c r="W9" s="272"/>
      <c r="X9" s="282"/>
      <c r="Y9" s="272"/>
      <c r="Z9" s="282"/>
      <c r="AA9" s="272"/>
      <c r="AB9" s="282"/>
      <c r="AC9" s="283"/>
      <c r="AD9" s="282"/>
      <c r="AE9" s="272"/>
      <c r="AF9" s="282"/>
      <c r="AG9" s="272"/>
      <c r="AH9" s="282"/>
      <c r="AI9" s="272"/>
      <c r="AJ9" s="282"/>
      <c r="AK9" s="283"/>
      <c r="AL9" s="289"/>
      <c r="AM9" s="272"/>
      <c r="AN9" s="271"/>
      <c r="AO9" s="272"/>
      <c r="AP9" s="271"/>
      <c r="AQ9" s="272"/>
      <c r="AR9" s="271"/>
      <c r="AS9" s="272"/>
      <c r="AT9" s="271"/>
      <c r="AU9" s="272"/>
      <c r="AV9" s="271"/>
      <c r="AW9" s="283"/>
      <c r="AX9" s="13">
        <f t="shared" si="0"/>
        <v>0</v>
      </c>
      <c r="AY9" s="42">
        <f t="shared" si="1"/>
        <v>0</v>
      </c>
      <c r="AZ9" s="42">
        <f t="shared" si="2"/>
        <v>0</v>
      </c>
      <c r="BA9" s="42">
        <f t="shared" si="3"/>
        <v>0</v>
      </c>
      <c r="BB9" s="78" t="str">
        <f t="shared" si="4"/>
        <v/>
      </c>
    </row>
    <row r="10" spans="1:54" ht="13" x14ac:dyDescent="0.15">
      <c r="A10" s="46">
        <f t="shared" si="5"/>
        <v>46026</v>
      </c>
      <c r="B10" s="47">
        <v>1.1000000000000001</v>
      </c>
      <c r="C10" s="47"/>
      <c r="D10" s="47" t="s">
        <v>31</v>
      </c>
      <c r="E10" s="48" t="s">
        <v>32</v>
      </c>
      <c r="F10" s="281"/>
      <c r="G10" s="272"/>
      <c r="H10" s="282"/>
      <c r="I10" s="272"/>
      <c r="J10" s="282"/>
      <c r="K10" s="272"/>
      <c r="L10" s="282"/>
      <c r="M10" s="272"/>
      <c r="N10" s="282"/>
      <c r="O10" s="272"/>
      <c r="P10" s="282"/>
      <c r="Q10" s="272"/>
      <c r="R10" s="282"/>
      <c r="S10" s="272"/>
      <c r="T10" s="282"/>
      <c r="U10" s="272"/>
      <c r="V10" s="296"/>
      <c r="W10" s="292"/>
      <c r="X10" s="291"/>
      <c r="Y10" s="292"/>
      <c r="Z10" s="291"/>
      <c r="AA10" s="292"/>
      <c r="AB10" s="291"/>
      <c r="AC10" s="293"/>
      <c r="AD10" s="291"/>
      <c r="AE10" s="292"/>
      <c r="AF10" s="291"/>
      <c r="AG10" s="292"/>
      <c r="AH10" s="291"/>
      <c r="AI10" s="292"/>
      <c r="AJ10" s="291"/>
      <c r="AK10" s="293"/>
      <c r="AL10" s="294"/>
      <c r="AM10" s="292"/>
      <c r="AN10" s="295"/>
      <c r="AO10" s="292"/>
      <c r="AP10" s="295"/>
      <c r="AQ10" s="292"/>
      <c r="AR10" s="295"/>
      <c r="AS10" s="292"/>
      <c r="AT10" s="295"/>
      <c r="AU10" s="292"/>
      <c r="AV10" s="295"/>
      <c r="AW10" s="293"/>
      <c r="AX10" s="79">
        <f t="shared" si="0"/>
        <v>0</v>
      </c>
      <c r="AY10" s="47">
        <f t="shared" si="1"/>
        <v>0</v>
      </c>
      <c r="AZ10" s="47">
        <f t="shared" si="2"/>
        <v>0</v>
      </c>
      <c r="BA10" s="47">
        <f t="shared" si="3"/>
        <v>0</v>
      </c>
      <c r="BB10" s="80" t="str">
        <f t="shared" si="4"/>
        <v/>
      </c>
    </row>
    <row r="11" spans="1:54" ht="13" x14ac:dyDescent="0.15">
      <c r="A11" s="33">
        <f t="shared" si="5"/>
        <v>46027</v>
      </c>
      <c r="B11" s="34">
        <v>1.2</v>
      </c>
      <c r="C11" s="34"/>
      <c r="D11" s="34" t="s">
        <v>34</v>
      </c>
      <c r="E11" s="48" t="s">
        <v>32</v>
      </c>
      <c r="F11" s="290"/>
      <c r="G11" s="285"/>
      <c r="H11" s="284"/>
      <c r="I11" s="285"/>
      <c r="J11" s="284"/>
      <c r="K11" s="285"/>
      <c r="L11" s="284"/>
      <c r="M11" s="285"/>
      <c r="N11" s="284"/>
      <c r="O11" s="285"/>
      <c r="P11" s="284"/>
      <c r="Q11" s="285"/>
      <c r="R11" s="284"/>
      <c r="S11" s="285"/>
      <c r="T11" s="284"/>
      <c r="U11" s="285"/>
      <c r="V11" s="284"/>
      <c r="W11" s="285"/>
      <c r="X11" s="284"/>
      <c r="Y11" s="285"/>
      <c r="Z11" s="284"/>
      <c r="AA11" s="285"/>
      <c r="AB11" s="284"/>
      <c r="AC11" s="285"/>
      <c r="AD11" s="284"/>
      <c r="AE11" s="285"/>
      <c r="AF11" s="284"/>
      <c r="AG11" s="285"/>
      <c r="AH11" s="284"/>
      <c r="AI11" s="285"/>
      <c r="AJ11" s="284"/>
      <c r="AK11" s="285"/>
      <c r="AL11" s="289"/>
      <c r="AM11" s="272"/>
      <c r="AN11" s="271"/>
      <c r="AO11" s="272"/>
      <c r="AP11" s="271"/>
      <c r="AQ11" s="272"/>
      <c r="AR11" s="271"/>
      <c r="AS11" s="272"/>
      <c r="AT11" s="271"/>
      <c r="AU11" s="272"/>
      <c r="AV11" s="271"/>
      <c r="AW11" s="283"/>
      <c r="AX11" s="68">
        <f t="shared" si="0"/>
        <v>0</v>
      </c>
      <c r="AY11" s="34">
        <f t="shared" si="1"/>
        <v>0</v>
      </c>
      <c r="AZ11" s="34">
        <f t="shared" si="2"/>
        <v>0</v>
      </c>
      <c r="BA11" s="34">
        <f t="shared" si="3"/>
        <v>0</v>
      </c>
      <c r="BB11" s="69" t="str">
        <f t="shared" si="4"/>
        <v/>
      </c>
    </row>
    <row r="12" spans="1:54" ht="13" x14ac:dyDescent="0.15">
      <c r="A12" s="41">
        <f t="shared" si="5"/>
        <v>46028</v>
      </c>
      <c r="B12" s="42">
        <v>1.2</v>
      </c>
      <c r="C12" s="42"/>
      <c r="D12" s="42" t="s">
        <v>34</v>
      </c>
      <c r="E12" s="48" t="s">
        <v>32</v>
      </c>
      <c r="F12" s="281"/>
      <c r="G12" s="272"/>
      <c r="H12" s="282"/>
      <c r="I12" s="272"/>
      <c r="J12" s="282"/>
      <c r="K12" s="272"/>
      <c r="L12" s="282"/>
      <c r="M12" s="272"/>
      <c r="N12" s="282"/>
      <c r="O12" s="272"/>
      <c r="P12" s="282"/>
      <c r="Q12" s="272"/>
      <c r="R12" s="282"/>
      <c r="S12" s="272"/>
      <c r="T12" s="282"/>
      <c r="U12" s="272"/>
      <c r="V12" s="282"/>
      <c r="W12" s="272"/>
      <c r="X12" s="282"/>
      <c r="Y12" s="272"/>
      <c r="Z12" s="282"/>
      <c r="AA12" s="272"/>
      <c r="AB12" s="282"/>
      <c r="AC12" s="272"/>
      <c r="AD12" s="282"/>
      <c r="AE12" s="272"/>
      <c r="AF12" s="282"/>
      <c r="AG12" s="272"/>
      <c r="AH12" s="282"/>
      <c r="AI12" s="272"/>
      <c r="AJ12" s="282"/>
      <c r="AK12" s="272"/>
      <c r="AL12" s="289"/>
      <c r="AM12" s="272"/>
      <c r="AN12" s="271"/>
      <c r="AO12" s="272"/>
      <c r="AP12" s="271"/>
      <c r="AQ12" s="272"/>
      <c r="AR12" s="271"/>
      <c r="AS12" s="272"/>
      <c r="AT12" s="271"/>
      <c r="AU12" s="272"/>
      <c r="AV12" s="271"/>
      <c r="AW12" s="283"/>
      <c r="AX12" s="13">
        <f t="shared" si="0"/>
        <v>0</v>
      </c>
      <c r="AY12" s="42">
        <f t="shared" si="1"/>
        <v>0</v>
      </c>
      <c r="AZ12" s="42">
        <f t="shared" si="2"/>
        <v>0</v>
      </c>
      <c r="BA12" s="42">
        <f t="shared" si="3"/>
        <v>0</v>
      </c>
      <c r="BB12" s="78" t="str">
        <f t="shared" si="4"/>
        <v/>
      </c>
    </row>
    <row r="13" spans="1:54" ht="13" x14ac:dyDescent="0.15">
      <c r="A13" s="41">
        <f t="shared" si="5"/>
        <v>46029</v>
      </c>
      <c r="B13" s="42">
        <v>1.2</v>
      </c>
      <c r="C13" s="42"/>
      <c r="D13" s="42" t="s">
        <v>34</v>
      </c>
      <c r="E13" s="48" t="s">
        <v>32</v>
      </c>
      <c r="F13" s="281"/>
      <c r="G13" s="272"/>
      <c r="H13" s="282"/>
      <c r="I13" s="272"/>
      <c r="J13" s="282"/>
      <c r="K13" s="272"/>
      <c r="L13" s="282"/>
      <c r="M13" s="272"/>
      <c r="N13" s="282"/>
      <c r="O13" s="272"/>
      <c r="P13" s="282"/>
      <c r="Q13" s="272"/>
      <c r="R13" s="282"/>
      <c r="S13" s="272"/>
      <c r="T13" s="282"/>
      <c r="U13" s="272"/>
      <c r="V13" s="282"/>
      <c r="W13" s="272"/>
      <c r="X13" s="282"/>
      <c r="Y13" s="272"/>
      <c r="Z13" s="282"/>
      <c r="AA13" s="272"/>
      <c r="AB13" s="282"/>
      <c r="AC13" s="272"/>
      <c r="AD13" s="282"/>
      <c r="AE13" s="272"/>
      <c r="AF13" s="282"/>
      <c r="AG13" s="272"/>
      <c r="AH13" s="282"/>
      <c r="AI13" s="272"/>
      <c r="AJ13" s="282"/>
      <c r="AK13" s="272"/>
      <c r="AL13" s="289"/>
      <c r="AM13" s="272"/>
      <c r="AN13" s="271"/>
      <c r="AO13" s="272"/>
      <c r="AP13" s="271"/>
      <c r="AQ13" s="272"/>
      <c r="AR13" s="271"/>
      <c r="AS13" s="272"/>
      <c r="AT13" s="271"/>
      <c r="AU13" s="272"/>
      <c r="AV13" s="271"/>
      <c r="AW13" s="283"/>
      <c r="AX13" s="13">
        <f t="shared" si="0"/>
        <v>0</v>
      </c>
      <c r="AY13" s="42">
        <f t="shared" si="1"/>
        <v>0</v>
      </c>
      <c r="AZ13" s="42">
        <f t="shared" si="2"/>
        <v>0</v>
      </c>
      <c r="BA13" s="42">
        <f t="shared" si="3"/>
        <v>0</v>
      </c>
      <c r="BB13" s="78" t="str">
        <f t="shared" si="4"/>
        <v/>
      </c>
    </row>
    <row r="14" spans="1:54" ht="13" x14ac:dyDescent="0.15">
      <c r="A14" s="41">
        <f t="shared" si="5"/>
        <v>46030</v>
      </c>
      <c r="B14" s="42">
        <v>1.2</v>
      </c>
      <c r="C14" s="42"/>
      <c r="D14" s="42" t="s">
        <v>34</v>
      </c>
      <c r="E14" s="48" t="s">
        <v>32</v>
      </c>
      <c r="F14" s="281"/>
      <c r="G14" s="272"/>
      <c r="H14" s="282"/>
      <c r="I14" s="272"/>
      <c r="J14" s="282"/>
      <c r="K14" s="272"/>
      <c r="L14" s="282"/>
      <c r="M14" s="272"/>
      <c r="N14" s="282"/>
      <c r="O14" s="272"/>
      <c r="P14" s="282"/>
      <c r="Q14" s="272"/>
      <c r="R14" s="282"/>
      <c r="S14" s="272"/>
      <c r="T14" s="282"/>
      <c r="U14" s="272"/>
      <c r="V14" s="282"/>
      <c r="W14" s="272"/>
      <c r="X14" s="282"/>
      <c r="Y14" s="272"/>
      <c r="Z14" s="282"/>
      <c r="AA14" s="272"/>
      <c r="AB14" s="282"/>
      <c r="AC14" s="272"/>
      <c r="AD14" s="282"/>
      <c r="AE14" s="272"/>
      <c r="AF14" s="282"/>
      <c r="AG14" s="272"/>
      <c r="AH14" s="282"/>
      <c r="AI14" s="272"/>
      <c r="AJ14" s="282"/>
      <c r="AK14" s="272"/>
      <c r="AL14" s="289"/>
      <c r="AM14" s="272"/>
      <c r="AN14" s="271"/>
      <c r="AO14" s="272"/>
      <c r="AP14" s="271"/>
      <c r="AQ14" s="272"/>
      <c r="AR14" s="271"/>
      <c r="AS14" s="272"/>
      <c r="AT14" s="271"/>
      <c r="AU14" s="272"/>
      <c r="AV14" s="271"/>
      <c r="AW14" s="283"/>
      <c r="AX14" s="13">
        <f t="shared" si="0"/>
        <v>0</v>
      </c>
      <c r="AY14" s="42">
        <f t="shared" si="1"/>
        <v>0</v>
      </c>
      <c r="AZ14" s="42">
        <f t="shared" si="2"/>
        <v>0</v>
      </c>
      <c r="BA14" s="42">
        <f t="shared" si="3"/>
        <v>0</v>
      </c>
      <c r="BB14" s="78" t="str">
        <f t="shared" si="4"/>
        <v/>
      </c>
    </row>
    <row r="15" spans="1:54" ht="13" x14ac:dyDescent="0.15">
      <c r="A15" s="41">
        <f t="shared" si="5"/>
        <v>46031</v>
      </c>
      <c r="B15" s="42">
        <v>1.2</v>
      </c>
      <c r="C15" s="42"/>
      <c r="D15" s="42" t="s">
        <v>34</v>
      </c>
      <c r="E15" s="48" t="s">
        <v>32</v>
      </c>
      <c r="F15" s="281"/>
      <c r="G15" s="272"/>
      <c r="H15" s="282"/>
      <c r="I15" s="272"/>
      <c r="J15" s="282"/>
      <c r="K15" s="272"/>
      <c r="L15" s="282"/>
      <c r="M15" s="272"/>
      <c r="N15" s="282"/>
      <c r="O15" s="272"/>
      <c r="P15" s="282"/>
      <c r="Q15" s="272"/>
      <c r="R15" s="282"/>
      <c r="S15" s="272"/>
      <c r="T15" s="282"/>
      <c r="U15" s="272"/>
      <c r="V15" s="282"/>
      <c r="W15" s="272"/>
      <c r="X15" s="282"/>
      <c r="Y15" s="272"/>
      <c r="Z15" s="282"/>
      <c r="AA15" s="272"/>
      <c r="AB15" s="282"/>
      <c r="AC15" s="272"/>
      <c r="AD15" s="282"/>
      <c r="AE15" s="272"/>
      <c r="AF15" s="282"/>
      <c r="AG15" s="272"/>
      <c r="AH15" s="282"/>
      <c r="AI15" s="272"/>
      <c r="AJ15" s="282"/>
      <c r="AK15" s="272"/>
      <c r="AL15" s="289"/>
      <c r="AM15" s="272"/>
      <c r="AN15" s="271"/>
      <c r="AO15" s="272"/>
      <c r="AP15" s="271"/>
      <c r="AQ15" s="272"/>
      <c r="AR15" s="271"/>
      <c r="AS15" s="272"/>
      <c r="AT15" s="271"/>
      <c r="AU15" s="272"/>
      <c r="AV15" s="271"/>
      <c r="AW15" s="283"/>
      <c r="AX15" s="13">
        <f t="shared" si="0"/>
        <v>0</v>
      </c>
      <c r="AY15" s="42">
        <f t="shared" si="1"/>
        <v>0</v>
      </c>
      <c r="AZ15" s="42">
        <f t="shared" si="2"/>
        <v>0</v>
      </c>
      <c r="BA15" s="42">
        <f t="shared" si="3"/>
        <v>0</v>
      </c>
      <c r="BB15" s="78" t="str">
        <f t="shared" si="4"/>
        <v/>
      </c>
    </row>
    <row r="16" spans="1:54" ht="13" x14ac:dyDescent="0.15">
      <c r="A16" s="41">
        <f t="shared" si="5"/>
        <v>46032</v>
      </c>
      <c r="B16" s="42">
        <v>1.2</v>
      </c>
      <c r="C16" s="42"/>
      <c r="D16" s="42" t="s">
        <v>34</v>
      </c>
      <c r="E16" s="48" t="s">
        <v>32</v>
      </c>
      <c r="F16" s="281"/>
      <c r="G16" s="272"/>
      <c r="H16" s="282"/>
      <c r="I16" s="272"/>
      <c r="J16" s="282"/>
      <c r="K16" s="272"/>
      <c r="L16" s="282"/>
      <c r="M16" s="272"/>
      <c r="N16" s="282"/>
      <c r="O16" s="272"/>
      <c r="P16" s="282"/>
      <c r="Q16" s="272"/>
      <c r="R16" s="282"/>
      <c r="S16" s="272"/>
      <c r="T16" s="282"/>
      <c r="U16" s="272"/>
      <c r="V16" s="282"/>
      <c r="W16" s="272"/>
      <c r="X16" s="282"/>
      <c r="Y16" s="272"/>
      <c r="Z16" s="282"/>
      <c r="AA16" s="272"/>
      <c r="AB16" s="282"/>
      <c r="AC16" s="272"/>
      <c r="AD16" s="282"/>
      <c r="AE16" s="272"/>
      <c r="AF16" s="282"/>
      <c r="AG16" s="272"/>
      <c r="AH16" s="282"/>
      <c r="AI16" s="272"/>
      <c r="AJ16" s="282"/>
      <c r="AK16" s="272"/>
      <c r="AL16" s="289"/>
      <c r="AM16" s="272"/>
      <c r="AN16" s="271"/>
      <c r="AO16" s="272"/>
      <c r="AP16" s="271"/>
      <c r="AQ16" s="272"/>
      <c r="AR16" s="271"/>
      <c r="AS16" s="272"/>
      <c r="AT16" s="271"/>
      <c r="AU16" s="272"/>
      <c r="AV16" s="271"/>
      <c r="AW16" s="283"/>
      <c r="AX16" s="13">
        <f t="shared" si="0"/>
        <v>0</v>
      </c>
      <c r="AY16" s="42">
        <f t="shared" si="1"/>
        <v>0</v>
      </c>
      <c r="AZ16" s="42">
        <f t="shared" si="2"/>
        <v>0</v>
      </c>
      <c r="BA16" s="42">
        <f t="shared" si="3"/>
        <v>0</v>
      </c>
      <c r="BB16" s="78" t="str">
        <f t="shared" si="4"/>
        <v/>
      </c>
    </row>
    <row r="17" spans="1:54" ht="13" x14ac:dyDescent="0.15">
      <c r="A17" s="46">
        <f t="shared" si="5"/>
        <v>46033</v>
      </c>
      <c r="B17" s="47">
        <v>1.2</v>
      </c>
      <c r="C17" s="47"/>
      <c r="D17" s="47" t="s">
        <v>34</v>
      </c>
      <c r="E17" s="48" t="s">
        <v>32</v>
      </c>
      <c r="F17" s="296"/>
      <c r="G17" s="292"/>
      <c r="H17" s="291"/>
      <c r="I17" s="292"/>
      <c r="J17" s="291"/>
      <c r="K17" s="292"/>
      <c r="L17" s="291"/>
      <c r="M17" s="292"/>
      <c r="N17" s="291"/>
      <c r="O17" s="292"/>
      <c r="P17" s="291"/>
      <c r="Q17" s="292"/>
      <c r="R17" s="291"/>
      <c r="S17" s="292"/>
      <c r="T17" s="291"/>
      <c r="U17" s="292"/>
      <c r="V17" s="291"/>
      <c r="W17" s="292"/>
      <c r="X17" s="291"/>
      <c r="Y17" s="292"/>
      <c r="Z17" s="291"/>
      <c r="AA17" s="292"/>
      <c r="AB17" s="291"/>
      <c r="AC17" s="292"/>
      <c r="AD17" s="291"/>
      <c r="AE17" s="292"/>
      <c r="AF17" s="291"/>
      <c r="AG17" s="292"/>
      <c r="AH17" s="291"/>
      <c r="AI17" s="292"/>
      <c r="AJ17" s="291"/>
      <c r="AK17" s="292"/>
      <c r="AL17" s="294"/>
      <c r="AM17" s="292"/>
      <c r="AN17" s="295"/>
      <c r="AO17" s="292"/>
      <c r="AP17" s="295"/>
      <c r="AQ17" s="292"/>
      <c r="AR17" s="295"/>
      <c r="AS17" s="292"/>
      <c r="AT17" s="295"/>
      <c r="AU17" s="292"/>
      <c r="AV17" s="295"/>
      <c r="AW17" s="293"/>
      <c r="AX17" s="79">
        <f t="shared" si="0"/>
        <v>0</v>
      </c>
      <c r="AY17" s="47">
        <f t="shared" si="1"/>
        <v>0</v>
      </c>
      <c r="AZ17" s="47">
        <f t="shared" si="2"/>
        <v>0</v>
      </c>
      <c r="BA17" s="47">
        <f t="shared" si="3"/>
        <v>0</v>
      </c>
      <c r="BB17" s="80" t="str">
        <f t="shared" si="4"/>
        <v/>
      </c>
    </row>
    <row r="18" spans="1:54" ht="13" x14ac:dyDescent="0.15">
      <c r="A18" s="33">
        <f t="shared" si="5"/>
        <v>46034</v>
      </c>
      <c r="B18" s="34">
        <v>1.3</v>
      </c>
      <c r="C18" s="34"/>
      <c r="D18" s="34" t="s">
        <v>35</v>
      </c>
      <c r="E18" s="48" t="s">
        <v>32</v>
      </c>
      <c r="F18" s="281"/>
      <c r="G18" s="272"/>
      <c r="H18" s="282"/>
      <c r="I18" s="272"/>
      <c r="J18" s="282"/>
      <c r="K18" s="272"/>
      <c r="L18" s="284"/>
      <c r="M18" s="285"/>
      <c r="N18" s="284"/>
      <c r="O18" s="285"/>
      <c r="P18" s="284"/>
      <c r="Q18" s="285"/>
      <c r="R18" s="284"/>
      <c r="S18" s="285"/>
      <c r="T18" s="284"/>
      <c r="U18" s="285"/>
      <c r="V18" s="284"/>
      <c r="W18" s="285"/>
      <c r="X18" s="284"/>
      <c r="Y18" s="285"/>
      <c r="Z18" s="284"/>
      <c r="AA18" s="285"/>
      <c r="AB18" s="284"/>
      <c r="AC18" s="285"/>
      <c r="AD18" s="284"/>
      <c r="AE18" s="285"/>
      <c r="AF18" s="284"/>
      <c r="AG18" s="285"/>
      <c r="AH18" s="284"/>
      <c r="AI18" s="285"/>
      <c r="AJ18" s="284"/>
      <c r="AK18" s="285"/>
      <c r="AL18" s="289"/>
      <c r="AM18" s="272"/>
      <c r="AN18" s="271"/>
      <c r="AO18" s="272"/>
      <c r="AP18" s="271"/>
      <c r="AQ18" s="272"/>
      <c r="AR18" s="271"/>
      <c r="AS18" s="272"/>
      <c r="AT18" s="271"/>
      <c r="AU18" s="272"/>
      <c r="AV18" s="271"/>
      <c r="AW18" s="283"/>
      <c r="AX18" s="68">
        <f t="shared" si="0"/>
        <v>0</v>
      </c>
      <c r="AY18" s="34">
        <f t="shared" si="1"/>
        <v>0</v>
      </c>
      <c r="AZ18" s="34">
        <f t="shared" si="2"/>
        <v>0</v>
      </c>
      <c r="BA18" s="34">
        <f t="shared" si="3"/>
        <v>0</v>
      </c>
      <c r="BB18" s="69" t="str">
        <f t="shared" si="4"/>
        <v/>
      </c>
    </row>
    <row r="19" spans="1:54" ht="13" x14ac:dyDescent="0.15">
      <c r="A19" s="41">
        <f t="shared" si="5"/>
        <v>46035</v>
      </c>
      <c r="B19" s="42">
        <v>1.3</v>
      </c>
      <c r="C19" s="42"/>
      <c r="D19" s="42" t="s">
        <v>35</v>
      </c>
      <c r="E19" s="48" t="s">
        <v>32</v>
      </c>
      <c r="F19" s="281"/>
      <c r="G19" s="272"/>
      <c r="H19" s="282"/>
      <c r="I19" s="272"/>
      <c r="J19" s="282"/>
      <c r="K19" s="272"/>
      <c r="L19" s="282"/>
      <c r="M19" s="272"/>
      <c r="N19" s="282"/>
      <c r="O19" s="272"/>
      <c r="P19" s="282"/>
      <c r="Q19" s="272"/>
      <c r="R19" s="282"/>
      <c r="S19" s="272"/>
      <c r="T19" s="282"/>
      <c r="U19" s="272"/>
      <c r="V19" s="282"/>
      <c r="W19" s="272"/>
      <c r="X19" s="282"/>
      <c r="Y19" s="272"/>
      <c r="Z19" s="282"/>
      <c r="AA19" s="272"/>
      <c r="AB19" s="282"/>
      <c r="AC19" s="272"/>
      <c r="AD19" s="282"/>
      <c r="AE19" s="272"/>
      <c r="AF19" s="282"/>
      <c r="AG19" s="272"/>
      <c r="AH19" s="282"/>
      <c r="AI19" s="272"/>
      <c r="AJ19" s="282"/>
      <c r="AK19" s="272"/>
      <c r="AL19" s="289"/>
      <c r="AM19" s="272"/>
      <c r="AN19" s="271"/>
      <c r="AO19" s="272"/>
      <c r="AP19" s="271"/>
      <c r="AQ19" s="272"/>
      <c r="AR19" s="271"/>
      <c r="AS19" s="272"/>
      <c r="AT19" s="271"/>
      <c r="AU19" s="272"/>
      <c r="AV19" s="271"/>
      <c r="AW19" s="283"/>
      <c r="AX19" s="13">
        <f t="shared" si="0"/>
        <v>0</v>
      </c>
      <c r="AY19" s="42">
        <f t="shared" si="1"/>
        <v>0</v>
      </c>
      <c r="AZ19" s="42">
        <f t="shared" si="2"/>
        <v>0</v>
      </c>
      <c r="BA19" s="42">
        <f t="shared" si="3"/>
        <v>0</v>
      </c>
      <c r="BB19" s="78" t="str">
        <f t="shared" si="4"/>
        <v/>
      </c>
    </row>
    <row r="20" spans="1:54" ht="13" x14ac:dyDescent="0.15">
      <c r="A20" s="41">
        <f t="shared" si="5"/>
        <v>46036</v>
      </c>
      <c r="B20" s="42">
        <v>1.3</v>
      </c>
      <c r="C20" s="42"/>
      <c r="D20" s="42" t="s">
        <v>35</v>
      </c>
      <c r="E20" s="48" t="s">
        <v>32</v>
      </c>
      <c r="F20" s="281"/>
      <c r="G20" s="272"/>
      <c r="H20" s="282"/>
      <c r="I20" s="272"/>
      <c r="J20" s="282"/>
      <c r="K20" s="272"/>
      <c r="L20" s="282"/>
      <c r="M20" s="272"/>
      <c r="N20" s="282"/>
      <c r="O20" s="272"/>
      <c r="P20" s="282"/>
      <c r="Q20" s="272"/>
      <c r="R20" s="282"/>
      <c r="S20" s="272"/>
      <c r="T20" s="282"/>
      <c r="U20" s="272"/>
      <c r="V20" s="282"/>
      <c r="W20" s="272"/>
      <c r="X20" s="282"/>
      <c r="Y20" s="272"/>
      <c r="Z20" s="282"/>
      <c r="AA20" s="272"/>
      <c r="AB20" s="282"/>
      <c r="AC20" s="272"/>
      <c r="AD20" s="282"/>
      <c r="AE20" s="272"/>
      <c r="AF20" s="282"/>
      <c r="AG20" s="272"/>
      <c r="AH20" s="282"/>
      <c r="AI20" s="272"/>
      <c r="AJ20" s="282"/>
      <c r="AK20" s="272"/>
      <c r="AL20" s="289"/>
      <c r="AM20" s="272"/>
      <c r="AN20" s="271"/>
      <c r="AO20" s="272"/>
      <c r="AP20" s="271"/>
      <c r="AQ20" s="272"/>
      <c r="AR20" s="271"/>
      <c r="AS20" s="272"/>
      <c r="AT20" s="271"/>
      <c r="AU20" s="272"/>
      <c r="AV20" s="271"/>
      <c r="AW20" s="283"/>
      <c r="AX20" s="13">
        <f t="shared" si="0"/>
        <v>0</v>
      </c>
      <c r="AY20" s="42">
        <f t="shared" si="1"/>
        <v>0</v>
      </c>
      <c r="AZ20" s="42">
        <f t="shared" si="2"/>
        <v>0</v>
      </c>
      <c r="BA20" s="42">
        <f t="shared" si="3"/>
        <v>0</v>
      </c>
      <c r="BB20" s="78" t="str">
        <f t="shared" si="4"/>
        <v/>
      </c>
    </row>
    <row r="21" spans="1:54" ht="13" x14ac:dyDescent="0.15">
      <c r="A21" s="41">
        <f t="shared" si="5"/>
        <v>46037</v>
      </c>
      <c r="B21" s="42">
        <v>1.3</v>
      </c>
      <c r="C21" s="42"/>
      <c r="D21" s="42" t="s">
        <v>35</v>
      </c>
      <c r="E21" s="48" t="s">
        <v>32</v>
      </c>
      <c r="F21" s="281"/>
      <c r="G21" s="272"/>
      <c r="H21" s="282"/>
      <c r="I21" s="272"/>
      <c r="J21" s="282"/>
      <c r="K21" s="272"/>
      <c r="L21" s="282"/>
      <c r="M21" s="272"/>
      <c r="N21" s="282"/>
      <c r="O21" s="272"/>
      <c r="P21" s="282"/>
      <c r="Q21" s="272"/>
      <c r="R21" s="282"/>
      <c r="S21" s="272"/>
      <c r="T21" s="282"/>
      <c r="U21" s="272"/>
      <c r="V21" s="282"/>
      <c r="W21" s="272"/>
      <c r="X21" s="282"/>
      <c r="Y21" s="272"/>
      <c r="Z21" s="282"/>
      <c r="AA21" s="272"/>
      <c r="AB21" s="282"/>
      <c r="AC21" s="272"/>
      <c r="AD21" s="282"/>
      <c r="AE21" s="272"/>
      <c r="AF21" s="282"/>
      <c r="AG21" s="272"/>
      <c r="AH21" s="282"/>
      <c r="AI21" s="272"/>
      <c r="AJ21" s="282"/>
      <c r="AK21" s="272"/>
      <c r="AL21" s="289"/>
      <c r="AM21" s="272"/>
      <c r="AN21" s="271"/>
      <c r="AO21" s="272"/>
      <c r="AP21" s="271"/>
      <c r="AQ21" s="272"/>
      <c r="AR21" s="271"/>
      <c r="AS21" s="272"/>
      <c r="AT21" s="271"/>
      <c r="AU21" s="272"/>
      <c r="AV21" s="271"/>
      <c r="AW21" s="283"/>
      <c r="AX21" s="13">
        <f t="shared" si="0"/>
        <v>0</v>
      </c>
      <c r="AY21" s="42">
        <f t="shared" si="1"/>
        <v>0</v>
      </c>
      <c r="AZ21" s="42">
        <f t="shared" si="2"/>
        <v>0</v>
      </c>
      <c r="BA21" s="42">
        <f t="shared" si="3"/>
        <v>0</v>
      </c>
      <c r="BB21" s="78" t="str">
        <f t="shared" si="4"/>
        <v/>
      </c>
    </row>
    <row r="22" spans="1:54" ht="13" x14ac:dyDescent="0.15">
      <c r="A22" s="41">
        <f t="shared" si="5"/>
        <v>46038</v>
      </c>
      <c r="B22" s="42">
        <v>1.3</v>
      </c>
      <c r="C22" s="42"/>
      <c r="D22" s="42" t="s">
        <v>35</v>
      </c>
      <c r="E22" s="48" t="s">
        <v>32</v>
      </c>
      <c r="F22" s="281"/>
      <c r="G22" s="272"/>
      <c r="H22" s="282"/>
      <c r="I22" s="272"/>
      <c r="J22" s="282"/>
      <c r="K22" s="272"/>
      <c r="L22" s="282"/>
      <c r="M22" s="272"/>
      <c r="N22" s="282"/>
      <c r="O22" s="272"/>
      <c r="P22" s="282"/>
      <c r="Q22" s="272"/>
      <c r="R22" s="282"/>
      <c r="S22" s="272"/>
      <c r="T22" s="282"/>
      <c r="U22" s="272"/>
      <c r="V22" s="282"/>
      <c r="W22" s="272"/>
      <c r="X22" s="282"/>
      <c r="Y22" s="272"/>
      <c r="Z22" s="282"/>
      <c r="AA22" s="272"/>
      <c r="AB22" s="282"/>
      <c r="AC22" s="272"/>
      <c r="AD22" s="282"/>
      <c r="AE22" s="272"/>
      <c r="AF22" s="282"/>
      <c r="AG22" s="272"/>
      <c r="AH22" s="282"/>
      <c r="AI22" s="272"/>
      <c r="AJ22" s="282"/>
      <c r="AK22" s="272"/>
      <c r="AL22" s="289"/>
      <c r="AM22" s="272"/>
      <c r="AN22" s="271"/>
      <c r="AO22" s="272"/>
      <c r="AP22" s="271"/>
      <c r="AQ22" s="272"/>
      <c r="AR22" s="271"/>
      <c r="AS22" s="272"/>
      <c r="AT22" s="271"/>
      <c r="AU22" s="272"/>
      <c r="AV22" s="271"/>
      <c r="AW22" s="283"/>
      <c r="AX22" s="13">
        <f t="shared" si="0"/>
        <v>0</v>
      </c>
      <c r="AY22" s="42">
        <f t="shared" si="1"/>
        <v>0</v>
      </c>
      <c r="AZ22" s="42">
        <f t="shared" si="2"/>
        <v>0</v>
      </c>
      <c r="BA22" s="42">
        <f t="shared" si="3"/>
        <v>0</v>
      </c>
      <c r="BB22" s="78" t="str">
        <f t="shared" si="4"/>
        <v/>
      </c>
    </row>
    <row r="23" spans="1:54" ht="13" x14ac:dyDescent="0.15">
      <c r="A23" s="41">
        <f t="shared" si="5"/>
        <v>46039</v>
      </c>
      <c r="B23" s="42">
        <v>1.3</v>
      </c>
      <c r="C23" s="42"/>
      <c r="D23" s="42" t="s">
        <v>35</v>
      </c>
      <c r="E23" s="48" t="s">
        <v>32</v>
      </c>
      <c r="F23" s="281"/>
      <c r="G23" s="272"/>
      <c r="H23" s="282"/>
      <c r="I23" s="272"/>
      <c r="J23" s="282"/>
      <c r="K23" s="272"/>
      <c r="L23" s="282"/>
      <c r="M23" s="272"/>
      <c r="N23" s="282"/>
      <c r="O23" s="272"/>
      <c r="P23" s="282"/>
      <c r="Q23" s="272"/>
      <c r="R23" s="282"/>
      <c r="S23" s="272"/>
      <c r="T23" s="282"/>
      <c r="U23" s="272"/>
      <c r="V23" s="282"/>
      <c r="W23" s="272"/>
      <c r="X23" s="282"/>
      <c r="Y23" s="272"/>
      <c r="Z23" s="282"/>
      <c r="AA23" s="272"/>
      <c r="AB23" s="282"/>
      <c r="AC23" s="272"/>
      <c r="AD23" s="282"/>
      <c r="AE23" s="272"/>
      <c r="AF23" s="282"/>
      <c r="AG23" s="272"/>
      <c r="AH23" s="282"/>
      <c r="AI23" s="272"/>
      <c r="AJ23" s="282"/>
      <c r="AK23" s="272"/>
      <c r="AL23" s="289"/>
      <c r="AM23" s="272"/>
      <c r="AN23" s="271"/>
      <c r="AO23" s="272"/>
      <c r="AP23" s="271"/>
      <c r="AQ23" s="272"/>
      <c r="AR23" s="271"/>
      <c r="AS23" s="272"/>
      <c r="AT23" s="271"/>
      <c r="AU23" s="272"/>
      <c r="AV23" s="271"/>
      <c r="AW23" s="283"/>
      <c r="AX23" s="13">
        <f t="shared" si="0"/>
        <v>0</v>
      </c>
      <c r="AY23" s="42">
        <f t="shared" si="1"/>
        <v>0</v>
      </c>
      <c r="AZ23" s="42">
        <f t="shared" si="2"/>
        <v>0</v>
      </c>
      <c r="BA23" s="42">
        <f t="shared" si="3"/>
        <v>0</v>
      </c>
      <c r="BB23" s="78" t="str">
        <f t="shared" si="4"/>
        <v/>
      </c>
    </row>
    <row r="24" spans="1:54" ht="13" x14ac:dyDescent="0.15">
      <c r="A24" s="46">
        <f t="shared" si="5"/>
        <v>46040</v>
      </c>
      <c r="B24" s="47">
        <v>1.3</v>
      </c>
      <c r="C24" s="47"/>
      <c r="D24" s="47" t="s">
        <v>35</v>
      </c>
      <c r="E24" s="48" t="s">
        <v>32</v>
      </c>
      <c r="F24" s="281"/>
      <c r="G24" s="272"/>
      <c r="H24" s="282"/>
      <c r="I24" s="272"/>
      <c r="J24" s="282"/>
      <c r="K24" s="272"/>
      <c r="L24" s="291"/>
      <c r="M24" s="292"/>
      <c r="N24" s="291"/>
      <c r="O24" s="292"/>
      <c r="P24" s="291"/>
      <c r="Q24" s="292"/>
      <c r="R24" s="291"/>
      <c r="S24" s="292"/>
      <c r="T24" s="291"/>
      <c r="U24" s="292"/>
      <c r="V24" s="291"/>
      <c r="W24" s="292"/>
      <c r="X24" s="291"/>
      <c r="Y24" s="292"/>
      <c r="Z24" s="291"/>
      <c r="AA24" s="292"/>
      <c r="AB24" s="291"/>
      <c r="AC24" s="292"/>
      <c r="AD24" s="291"/>
      <c r="AE24" s="292"/>
      <c r="AF24" s="291"/>
      <c r="AG24" s="292"/>
      <c r="AH24" s="291"/>
      <c r="AI24" s="292"/>
      <c r="AJ24" s="291"/>
      <c r="AK24" s="292"/>
      <c r="AL24" s="294"/>
      <c r="AM24" s="292"/>
      <c r="AN24" s="295"/>
      <c r="AO24" s="292"/>
      <c r="AP24" s="295"/>
      <c r="AQ24" s="292"/>
      <c r="AR24" s="295"/>
      <c r="AS24" s="292"/>
      <c r="AT24" s="295"/>
      <c r="AU24" s="292"/>
      <c r="AV24" s="295"/>
      <c r="AW24" s="293"/>
      <c r="AX24" s="79">
        <f t="shared" si="0"/>
        <v>0</v>
      </c>
      <c r="AY24" s="47">
        <f t="shared" si="1"/>
        <v>0</v>
      </c>
      <c r="AZ24" s="47">
        <f t="shared" si="2"/>
        <v>0</v>
      </c>
      <c r="BA24" s="47">
        <f t="shared" si="3"/>
        <v>0</v>
      </c>
      <c r="BB24" s="80" t="str">
        <f t="shared" si="4"/>
        <v/>
      </c>
    </row>
    <row r="25" spans="1:54" ht="13" x14ac:dyDescent="0.15">
      <c r="A25" s="81">
        <f t="shared" si="5"/>
        <v>46041</v>
      </c>
      <c r="B25" s="82">
        <v>1.4</v>
      </c>
      <c r="C25" s="82"/>
      <c r="D25" s="82" t="s">
        <v>36</v>
      </c>
      <c r="E25" s="83" t="s">
        <v>37</v>
      </c>
      <c r="F25" s="300"/>
      <c r="G25" s="285"/>
      <c r="H25" s="298"/>
      <c r="I25" s="285"/>
      <c r="J25" s="298"/>
      <c r="K25" s="285"/>
      <c r="L25" s="298"/>
      <c r="M25" s="285"/>
      <c r="N25" s="298"/>
      <c r="O25" s="285"/>
      <c r="P25" s="298"/>
      <c r="Q25" s="285"/>
      <c r="R25" s="298"/>
      <c r="S25" s="285"/>
      <c r="T25" s="298"/>
      <c r="U25" s="288"/>
      <c r="V25" s="297">
        <v>40</v>
      </c>
      <c r="W25" s="272"/>
      <c r="X25" s="298">
        <v>40</v>
      </c>
      <c r="Y25" s="285"/>
      <c r="Z25" s="298"/>
      <c r="AA25" s="285"/>
      <c r="AB25" s="298"/>
      <c r="AC25" s="288"/>
      <c r="AD25" s="297">
        <v>0</v>
      </c>
      <c r="AE25" s="272"/>
      <c r="AF25" s="297"/>
      <c r="AG25" s="272"/>
      <c r="AH25" s="297">
        <v>0</v>
      </c>
      <c r="AI25" s="272"/>
      <c r="AJ25" s="297">
        <v>0</v>
      </c>
      <c r="AK25" s="283"/>
      <c r="AL25" s="299"/>
      <c r="AM25" s="272"/>
      <c r="AN25" s="297"/>
      <c r="AO25" s="272"/>
      <c r="AP25" s="297"/>
      <c r="AQ25" s="272"/>
      <c r="AR25" s="297"/>
      <c r="AS25" s="272"/>
      <c r="AT25" s="297"/>
      <c r="AU25" s="272"/>
      <c r="AV25" s="297"/>
      <c r="AW25" s="283"/>
      <c r="AX25" s="86">
        <f t="shared" si="0"/>
        <v>1580.1</v>
      </c>
      <c r="AY25" s="82">
        <f t="shared" si="1"/>
        <v>80</v>
      </c>
      <c r="AZ25" s="82">
        <f t="shared" si="2"/>
        <v>0</v>
      </c>
      <c r="BA25" s="82">
        <f t="shared" si="3"/>
        <v>80</v>
      </c>
      <c r="BB25" s="87">
        <f t="shared" si="4"/>
        <v>19.751249999999999</v>
      </c>
    </row>
    <row r="26" spans="1:54" ht="13" x14ac:dyDescent="0.15">
      <c r="A26" s="88">
        <f t="shared" si="5"/>
        <v>46042</v>
      </c>
      <c r="B26" s="89">
        <v>1.4</v>
      </c>
      <c r="C26" s="89"/>
      <c r="D26" s="89" t="s">
        <v>36</v>
      </c>
      <c r="E26" s="90" t="s">
        <v>37</v>
      </c>
      <c r="F26" s="299"/>
      <c r="G26" s="272"/>
      <c r="H26" s="297"/>
      <c r="I26" s="272"/>
      <c r="J26" s="297"/>
      <c r="K26" s="272"/>
      <c r="L26" s="297"/>
      <c r="M26" s="272"/>
      <c r="N26" s="297"/>
      <c r="O26" s="272"/>
      <c r="P26" s="297"/>
      <c r="Q26" s="272"/>
      <c r="R26" s="297"/>
      <c r="S26" s="272"/>
      <c r="T26" s="297"/>
      <c r="U26" s="283"/>
      <c r="V26" s="297">
        <v>40</v>
      </c>
      <c r="W26" s="272"/>
      <c r="X26" s="297">
        <v>40</v>
      </c>
      <c r="Y26" s="272"/>
      <c r="Z26" s="297"/>
      <c r="AA26" s="272"/>
      <c r="AB26" s="297"/>
      <c r="AC26" s="283"/>
      <c r="AD26" s="297">
        <v>0</v>
      </c>
      <c r="AE26" s="272"/>
      <c r="AF26" s="297"/>
      <c r="AG26" s="272"/>
      <c r="AH26" s="297">
        <v>0</v>
      </c>
      <c r="AI26" s="272"/>
      <c r="AJ26" s="297">
        <v>0</v>
      </c>
      <c r="AK26" s="283"/>
      <c r="AL26" s="299"/>
      <c r="AM26" s="272"/>
      <c r="AN26" s="297"/>
      <c r="AO26" s="272"/>
      <c r="AP26" s="297"/>
      <c r="AQ26" s="272"/>
      <c r="AR26" s="297"/>
      <c r="AS26" s="272"/>
      <c r="AT26" s="297"/>
      <c r="AU26" s="272"/>
      <c r="AV26" s="297"/>
      <c r="AW26" s="283"/>
      <c r="AX26" s="25">
        <f t="shared" si="0"/>
        <v>1580.1</v>
      </c>
      <c r="AY26" s="89">
        <f t="shared" si="1"/>
        <v>80</v>
      </c>
      <c r="AZ26" s="89">
        <f t="shared" si="2"/>
        <v>0</v>
      </c>
      <c r="BA26" s="89">
        <f t="shared" si="3"/>
        <v>80</v>
      </c>
      <c r="BB26" s="91">
        <f t="shared" si="4"/>
        <v>19.751249999999999</v>
      </c>
    </row>
    <row r="27" spans="1:54" ht="13" x14ac:dyDescent="0.15">
      <c r="A27" s="88">
        <f t="shared" si="5"/>
        <v>46043</v>
      </c>
      <c r="B27" s="89">
        <v>1.4</v>
      </c>
      <c r="C27" s="89"/>
      <c r="D27" s="89" t="s">
        <v>36</v>
      </c>
      <c r="E27" s="90" t="s">
        <v>37</v>
      </c>
      <c r="F27" s="299"/>
      <c r="G27" s="272"/>
      <c r="H27" s="297"/>
      <c r="I27" s="272"/>
      <c r="J27" s="297"/>
      <c r="K27" s="272"/>
      <c r="L27" s="297"/>
      <c r="M27" s="272"/>
      <c r="N27" s="297"/>
      <c r="O27" s="272"/>
      <c r="P27" s="297"/>
      <c r="Q27" s="272"/>
      <c r="R27" s="297"/>
      <c r="S27" s="272"/>
      <c r="T27" s="297"/>
      <c r="U27" s="283"/>
      <c r="V27" s="297">
        <v>40</v>
      </c>
      <c r="W27" s="272"/>
      <c r="X27" s="297">
        <v>40</v>
      </c>
      <c r="Y27" s="272"/>
      <c r="Z27" s="297"/>
      <c r="AA27" s="272"/>
      <c r="AB27" s="297"/>
      <c r="AC27" s="283"/>
      <c r="AD27" s="297">
        <v>0</v>
      </c>
      <c r="AE27" s="272"/>
      <c r="AF27" s="297"/>
      <c r="AG27" s="272"/>
      <c r="AH27" s="297">
        <v>0</v>
      </c>
      <c r="AI27" s="272"/>
      <c r="AJ27" s="297">
        <v>0</v>
      </c>
      <c r="AK27" s="283"/>
      <c r="AL27" s="299"/>
      <c r="AM27" s="272"/>
      <c r="AN27" s="297"/>
      <c r="AO27" s="272"/>
      <c r="AP27" s="297"/>
      <c r="AQ27" s="272"/>
      <c r="AR27" s="297"/>
      <c r="AS27" s="272"/>
      <c r="AT27" s="297"/>
      <c r="AU27" s="272"/>
      <c r="AV27" s="297"/>
      <c r="AW27" s="283"/>
      <c r="AX27" s="25">
        <f t="shared" si="0"/>
        <v>1580.1</v>
      </c>
      <c r="AY27" s="89">
        <f t="shared" si="1"/>
        <v>80</v>
      </c>
      <c r="AZ27" s="89">
        <f t="shared" si="2"/>
        <v>0</v>
      </c>
      <c r="BA27" s="89">
        <f t="shared" si="3"/>
        <v>80</v>
      </c>
      <c r="BB27" s="91">
        <f t="shared" si="4"/>
        <v>19.751249999999999</v>
      </c>
    </row>
    <row r="28" spans="1:54" ht="13" x14ac:dyDescent="0.15">
      <c r="A28" s="88">
        <f t="shared" si="5"/>
        <v>46044</v>
      </c>
      <c r="B28" s="89">
        <v>1.4</v>
      </c>
      <c r="C28" s="89"/>
      <c r="D28" s="89" t="s">
        <v>36</v>
      </c>
      <c r="E28" s="90" t="s">
        <v>37</v>
      </c>
      <c r="F28" s="299"/>
      <c r="G28" s="272"/>
      <c r="H28" s="297"/>
      <c r="I28" s="272"/>
      <c r="J28" s="297"/>
      <c r="K28" s="272"/>
      <c r="L28" s="297"/>
      <c r="M28" s="272"/>
      <c r="N28" s="297"/>
      <c r="O28" s="272"/>
      <c r="P28" s="297"/>
      <c r="Q28" s="272"/>
      <c r="R28" s="297"/>
      <c r="S28" s="272"/>
      <c r="T28" s="297"/>
      <c r="U28" s="283"/>
      <c r="V28" s="297">
        <v>40</v>
      </c>
      <c r="W28" s="272"/>
      <c r="X28" s="297">
        <v>40</v>
      </c>
      <c r="Y28" s="272"/>
      <c r="Z28" s="297"/>
      <c r="AA28" s="272"/>
      <c r="AB28" s="297"/>
      <c r="AC28" s="283"/>
      <c r="AD28" s="297">
        <v>0</v>
      </c>
      <c r="AE28" s="272"/>
      <c r="AF28" s="297"/>
      <c r="AG28" s="272"/>
      <c r="AH28" s="297">
        <v>0</v>
      </c>
      <c r="AI28" s="272"/>
      <c r="AJ28" s="297">
        <v>0</v>
      </c>
      <c r="AK28" s="283"/>
      <c r="AL28" s="299"/>
      <c r="AM28" s="272"/>
      <c r="AN28" s="297"/>
      <c r="AO28" s="272"/>
      <c r="AP28" s="297"/>
      <c r="AQ28" s="272"/>
      <c r="AR28" s="297"/>
      <c r="AS28" s="272"/>
      <c r="AT28" s="297"/>
      <c r="AU28" s="272"/>
      <c r="AV28" s="297"/>
      <c r="AW28" s="283"/>
      <c r="AX28" s="25">
        <f t="shared" si="0"/>
        <v>1580.1</v>
      </c>
      <c r="AY28" s="89">
        <f t="shared" si="1"/>
        <v>80</v>
      </c>
      <c r="AZ28" s="89">
        <f t="shared" si="2"/>
        <v>0</v>
      </c>
      <c r="BA28" s="89">
        <f t="shared" si="3"/>
        <v>80</v>
      </c>
      <c r="BB28" s="91">
        <f t="shared" si="4"/>
        <v>19.751249999999999</v>
      </c>
    </row>
    <row r="29" spans="1:54" ht="13" x14ac:dyDescent="0.15">
      <c r="A29" s="88">
        <f t="shared" si="5"/>
        <v>46045</v>
      </c>
      <c r="B29" s="89">
        <v>1.4</v>
      </c>
      <c r="C29" s="89"/>
      <c r="D29" s="89" t="s">
        <v>36</v>
      </c>
      <c r="E29" s="90" t="s">
        <v>37</v>
      </c>
      <c r="F29" s="299"/>
      <c r="G29" s="272"/>
      <c r="H29" s="297"/>
      <c r="I29" s="272"/>
      <c r="J29" s="297"/>
      <c r="K29" s="272"/>
      <c r="L29" s="297"/>
      <c r="M29" s="272"/>
      <c r="N29" s="297"/>
      <c r="O29" s="272"/>
      <c r="P29" s="297"/>
      <c r="Q29" s="272"/>
      <c r="R29" s="297"/>
      <c r="S29" s="272"/>
      <c r="T29" s="297"/>
      <c r="U29" s="283"/>
      <c r="V29" s="297">
        <v>40</v>
      </c>
      <c r="W29" s="272"/>
      <c r="X29" s="297">
        <v>40</v>
      </c>
      <c r="Y29" s="272"/>
      <c r="Z29" s="297"/>
      <c r="AA29" s="272"/>
      <c r="AB29" s="297"/>
      <c r="AC29" s="283"/>
      <c r="AD29" s="297">
        <v>0</v>
      </c>
      <c r="AE29" s="272"/>
      <c r="AF29" s="297"/>
      <c r="AG29" s="272"/>
      <c r="AH29" s="297">
        <v>0</v>
      </c>
      <c r="AI29" s="272"/>
      <c r="AJ29" s="297">
        <v>0</v>
      </c>
      <c r="AK29" s="283"/>
      <c r="AL29" s="299"/>
      <c r="AM29" s="272"/>
      <c r="AN29" s="297"/>
      <c r="AO29" s="272"/>
      <c r="AP29" s="297"/>
      <c r="AQ29" s="272"/>
      <c r="AR29" s="297"/>
      <c r="AS29" s="272"/>
      <c r="AT29" s="297"/>
      <c r="AU29" s="272"/>
      <c r="AV29" s="297"/>
      <c r="AW29" s="283"/>
      <c r="AX29" s="25">
        <f t="shared" si="0"/>
        <v>1580.1</v>
      </c>
      <c r="AY29" s="89">
        <f t="shared" si="1"/>
        <v>80</v>
      </c>
      <c r="AZ29" s="89">
        <f t="shared" si="2"/>
        <v>0</v>
      </c>
      <c r="BA29" s="89">
        <f t="shared" si="3"/>
        <v>80</v>
      </c>
      <c r="BB29" s="91">
        <f t="shared" si="4"/>
        <v>19.751249999999999</v>
      </c>
    </row>
    <row r="30" spans="1:54" ht="13" x14ac:dyDescent="0.15">
      <c r="A30" s="88">
        <f t="shared" si="5"/>
        <v>46046</v>
      </c>
      <c r="B30" s="89">
        <v>1.4</v>
      </c>
      <c r="C30" s="89"/>
      <c r="D30" s="89" t="s">
        <v>36</v>
      </c>
      <c r="E30" s="90" t="s">
        <v>37</v>
      </c>
      <c r="F30" s="299"/>
      <c r="G30" s="272"/>
      <c r="H30" s="297"/>
      <c r="I30" s="272"/>
      <c r="J30" s="297"/>
      <c r="K30" s="272"/>
      <c r="L30" s="297"/>
      <c r="M30" s="272"/>
      <c r="N30" s="297"/>
      <c r="O30" s="272"/>
      <c r="P30" s="297"/>
      <c r="Q30" s="272"/>
      <c r="R30" s="297"/>
      <c r="S30" s="272"/>
      <c r="T30" s="297"/>
      <c r="U30" s="272"/>
      <c r="V30" s="299"/>
      <c r="W30" s="272"/>
      <c r="X30" s="297"/>
      <c r="Y30" s="272"/>
      <c r="Z30" s="297"/>
      <c r="AA30" s="272"/>
      <c r="AB30" s="297"/>
      <c r="AC30" s="283"/>
      <c r="AD30" s="297"/>
      <c r="AE30" s="272"/>
      <c r="AF30" s="297"/>
      <c r="AG30" s="272"/>
      <c r="AH30" s="297"/>
      <c r="AI30" s="272"/>
      <c r="AJ30" s="297"/>
      <c r="AK30" s="283"/>
      <c r="AL30" s="299"/>
      <c r="AM30" s="272"/>
      <c r="AN30" s="297"/>
      <c r="AO30" s="272"/>
      <c r="AP30" s="297"/>
      <c r="AQ30" s="272"/>
      <c r="AR30" s="297"/>
      <c r="AS30" s="272"/>
      <c r="AT30" s="297"/>
      <c r="AU30" s="272"/>
      <c r="AV30" s="297"/>
      <c r="AW30" s="283"/>
      <c r="AX30" s="25">
        <f t="shared" si="0"/>
        <v>0</v>
      </c>
      <c r="AY30" s="89">
        <f t="shared" si="1"/>
        <v>0</v>
      </c>
      <c r="AZ30" s="89">
        <f t="shared" si="2"/>
        <v>0</v>
      </c>
      <c r="BA30" s="89">
        <f t="shared" si="3"/>
        <v>0</v>
      </c>
      <c r="BB30" s="91" t="str">
        <f t="shared" si="4"/>
        <v/>
      </c>
    </row>
    <row r="31" spans="1:54" ht="13" x14ac:dyDescent="0.15">
      <c r="A31" s="92">
        <f t="shared" si="5"/>
        <v>46047</v>
      </c>
      <c r="B31" s="93">
        <v>1.4</v>
      </c>
      <c r="C31" s="93"/>
      <c r="D31" s="93" t="s">
        <v>36</v>
      </c>
      <c r="E31" s="94" t="s">
        <v>37</v>
      </c>
      <c r="F31" s="302"/>
      <c r="G31" s="292"/>
      <c r="H31" s="301"/>
      <c r="I31" s="292"/>
      <c r="J31" s="301"/>
      <c r="K31" s="292"/>
      <c r="L31" s="301"/>
      <c r="M31" s="292"/>
      <c r="N31" s="301"/>
      <c r="O31" s="292"/>
      <c r="P31" s="301"/>
      <c r="Q31" s="292"/>
      <c r="R31" s="301"/>
      <c r="S31" s="292"/>
      <c r="T31" s="301"/>
      <c r="U31" s="292"/>
      <c r="V31" s="299"/>
      <c r="W31" s="272"/>
      <c r="X31" s="301"/>
      <c r="Y31" s="292"/>
      <c r="Z31" s="301"/>
      <c r="AA31" s="292"/>
      <c r="AB31" s="301"/>
      <c r="AC31" s="293"/>
      <c r="AD31" s="301"/>
      <c r="AE31" s="292"/>
      <c r="AF31" s="301"/>
      <c r="AG31" s="292"/>
      <c r="AH31" s="301"/>
      <c r="AI31" s="292"/>
      <c r="AJ31" s="301"/>
      <c r="AK31" s="293"/>
      <c r="AL31" s="302"/>
      <c r="AM31" s="292"/>
      <c r="AN31" s="301"/>
      <c r="AO31" s="292"/>
      <c r="AP31" s="301"/>
      <c r="AQ31" s="292"/>
      <c r="AR31" s="301"/>
      <c r="AS31" s="292"/>
      <c r="AT31" s="301"/>
      <c r="AU31" s="292"/>
      <c r="AV31" s="301"/>
      <c r="AW31" s="293"/>
      <c r="AX31" s="96">
        <f t="shared" si="0"/>
        <v>0</v>
      </c>
      <c r="AY31" s="93">
        <f t="shared" si="1"/>
        <v>0</v>
      </c>
      <c r="AZ31" s="93">
        <f t="shared" si="2"/>
        <v>0</v>
      </c>
      <c r="BA31" s="93">
        <f t="shared" si="3"/>
        <v>0</v>
      </c>
      <c r="BB31" s="97" t="str">
        <f t="shared" si="4"/>
        <v/>
      </c>
    </row>
    <row r="32" spans="1:54" ht="13" x14ac:dyDescent="0.15">
      <c r="A32" s="81">
        <f t="shared" si="5"/>
        <v>46048</v>
      </c>
      <c r="B32" s="82">
        <v>2.1</v>
      </c>
      <c r="C32" s="82"/>
      <c r="D32" s="82" t="s">
        <v>31</v>
      </c>
      <c r="E32" s="83" t="s">
        <v>37</v>
      </c>
      <c r="F32" s="300"/>
      <c r="G32" s="285"/>
      <c r="H32" s="298"/>
      <c r="I32" s="285"/>
      <c r="J32" s="298"/>
      <c r="K32" s="285"/>
      <c r="L32" s="297"/>
      <c r="M32" s="272"/>
      <c r="N32" s="297"/>
      <c r="O32" s="272"/>
      <c r="P32" s="297"/>
      <c r="Q32" s="272"/>
      <c r="R32" s="297"/>
      <c r="S32" s="272"/>
      <c r="T32" s="297"/>
      <c r="U32" s="272"/>
      <c r="V32" s="300">
        <v>40</v>
      </c>
      <c r="W32" s="285"/>
      <c r="X32" s="298">
        <v>40</v>
      </c>
      <c r="Y32" s="285"/>
      <c r="Z32" s="297"/>
      <c r="AA32" s="272"/>
      <c r="AB32" s="297"/>
      <c r="AC32" s="283"/>
      <c r="AD32" s="297">
        <v>0</v>
      </c>
      <c r="AE32" s="272"/>
      <c r="AF32" s="297"/>
      <c r="AG32" s="272"/>
      <c r="AH32" s="297">
        <v>0</v>
      </c>
      <c r="AI32" s="272"/>
      <c r="AJ32" s="297">
        <v>0</v>
      </c>
      <c r="AK32" s="283"/>
      <c r="AL32" s="299"/>
      <c r="AM32" s="272"/>
      <c r="AN32" s="297"/>
      <c r="AO32" s="272"/>
      <c r="AP32" s="297"/>
      <c r="AQ32" s="272"/>
      <c r="AR32" s="297"/>
      <c r="AS32" s="272"/>
      <c r="AT32" s="297"/>
      <c r="AU32" s="272"/>
      <c r="AV32" s="297"/>
      <c r="AW32" s="283"/>
      <c r="AX32" s="86">
        <f t="shared" si="0"/>
        <v>1580.1</v>
      </c>
      <c r="AY32" s="82">
        <f t="shared" si="1"/>
        <v>80</v>
      </c>
      <c r="AZ32" s="82">
        <f t="shared" si="2"/>
        <v>0</v>
      </c>
      <c r="BA32" s="82">
        <f t="shared" si="3"/>
        <v>80</v>
      </c>
      <c r="BB32" s="87">
        <f t="shared" si="4"/>
        <v>19.751249999999999</v>
      </c>
    </row>
    <row r="33" spans="1:54" ht="13" x14ac:dyDescent="0.15">
      <c r="A33" s="88">
        <f t="shared" si="5"/>
        <v>46049</v>
      </c>
      <c r="B33" s="89">
        <v>2.1</v>
      </c>
      <c r="C33" s="89"/>
      <c r="D33" s="89" t="s">
        <v>31</v>
      </c>
      <c r="E33" s="90" t="s">
        <v>37</v>
      </c>
      <c r="F33" s="299"/>
      <c r="G33" s="272"/>
      <c r="H33" s="297"/>
      <c r="I33" s="272"/>
      <c r="J33" s="297"/>
      <c r="K33" s="272"/>
      <c r="L33" s="297"/>
      <c r="M33" s="272"/>
      <c r="N33" s="297"/>
      <c r="O33" s="272"/>
      <c r="P33" s="297"/>
      <c r="Q33" s="272"/>
      <c r="R33" s="297"/>
      <c r="S33" s="272"/>
      <c r="T33" s="297"/>
      <c r="U33" s="272"/>
      <c r="V33" s="299">
        <v>50</v>
      </c>
      <c r="W33" s="272"/>
      <c r="X33" s="297">
        <v>50</v>
      </c>
      <c r="Y33" s="272"/>
      <c r="Z33" s="297"/>
      <c r="AA33" s="272"/>
      <c r="AB33" s="297"/>
      <c r="AC33" s="283"/>
      <c r="AD33" s="297">
        <v>0</v>
      </c>
      <c r="AE33" s="272"/>
      <c r="AF33" s="297"/>
      <c r="AG33" s="272"/>
      <c r="AH33" s="297">
        <v>0</v>
      </c>
      <c r="AI33" s="272"/>
      <c r="AJ33" s="297">
        <v>0</v>
      </c>
      <c r="AK33" s="283"/>
      <c r="AL33" s="299"/>
      <c r="AM33" s="272"/>
      <c r="AN33" s="297"/>
      <c r="AO33" s="272"/>
      <c r="AP33" s="297"/>
      <c r="AQ33" s="272"/>
      <c r="AR33" s="297"/>
      <c r="AS33" s="272"/>
      <c r="AT33" s="297"/>
      <c r="AU33" s="272"/>
      <c r="AV33" s="297"/>
      <c r="AW33" s="283"/>
      <c r="AX33" s="25">
        <f t="shared" si="0"/>
        <v>1975.1249999999998</v>
      </c>
      <c r="AY33" s="89">
        <f t="shared" si="1"/>
        <v>100</v>
      </c>
      <c r="AZ33" s="89">
        <f t="shared" si="2"/>
        <v>0</v>
      </c>
      <c r="BA33" s="89">
        <f t="shared" si="3"/>
        <v>100</v>
      </c>
      <c r="BB33" s="91">
        <f t="shared" si="4"/>
        <v>19.751249999999999</v>
      </c>
    </row>
    <row r="34" spans="1:54" ht="13" x14ac:dyDescent="0.15">
      <c r="A34" s="88">
        <f t="shared" si="5"/>
        <v>46050</v>
      </c>
      <c r="B34" s="89">
        <v>2.1</v>
      </c>
      <c r="C34" s="89"/>
      <c r="D34" s="89" t="s">
        <v>31</v>
      </c>
      <c r="E34" s="90" t="s">
        <v>37</v>
      </c>
      <c r="F34" s="299"/>
      <c r="G34" s="272"/>
      <c r="H34" s="297"/>
      <c r="I34" s="272"/>
      <c r="J34" s="297"/>
      <c r="K34" s="272"/>
      <c r="L34" s="297"/>
      <c r="M34" s="272"/>
      <c r="N34" s="297"/>
      <c r="O34" s="272"/>
      <c r="P34" s="297"/>
      <c r="Q34" s="272"/>
      <c r="R34" s="297"/>
      <c r="S34" s="272"/>
      <c r="T34" s="297"/>
      <c r="U34" s="272"/>
      <c r="V34" s="299">
        <v>50</v>
      </c>
      <c r="W34" s="272"/>
      <c r="X34" s="297">
        <v>50</v>
      </c>
      <c r="Y34" s="272"/>
      <c r="Z34" s="297"/>
      <c r="AA34" s="272"/>
      <c r="AB34" s="297"/>
      <c r="AC34" s="283"/>
      <c r="AD34" s="297">
        <v>0</v>
      </c>
      <c r="AE34" s="272"/>
      <c r="AF34" s="297"/>
      <c r="AG34" s="272"/>
      <c r="AH34" s="297">
        <v>0</v>
      </c>
      <c r="AI34" s="272"/>
      <c r="AJ34" s="297">
        <v>0</v>
      </c>
      <c r="AK34" s="283"/>
      <c r="AL34" s="299"/>
      <c r="AM34" s="272"/>
      <c r="AN34" s="297"/>
      <c r="AO34" s="272"/>
      <c r="AP34" s="297"/>
      <c r="AQ34" s="272"/>
      <c r="AR34" s="297"/>
      <c r="AS34" s="272"/>
      <c r="AT34" s="297"/>
      <c r="AU34" s="272"/>
      <c r="AV34" s="297"/>
      <c r="AW34" s="283"/>
      <c r="AX34" s="25">
        <f t="shared" si="0"/>
        <v>1975.1249999999998</v>
      </c>
      <c r="AY34" s="89">
        <f t="shared" si="1"/>
        <v>100</v>
      </c>
      <c r="AZ34" s="89">
        <f t="shared" si="2"/>
        <v>0</v>
      </c>
      <c r="BA34" s="89">
        <f t="shared" si="3"/>
        <v>100</v>
      </c>
      <c r="BB34" s="91">
        <f t="shared" si="4"/>
        <v>19.751249999999999</v>
      </c>
    </row>
    <row r="35" spans="1:54" ht="13" x14ac:dyDescent="0.15">
      <c r="A35" s="88">
        <f t="shared" si="5"/>
        <v>46051</v>
      </c>
      <c r="B35" s="89">
        <v>2.1</v>
      </c>
      <c r="C35" s="89"/>
      <c r="D35" s="89" t="s">
        <v>31</v>
      </c>
      <c r="E35" s="90" t="s">
        <v>37</v>
      </c>
      <c r="F35" s="299"/>
      <c r="G35" s="272"/>
      <c r="H35" s="297"/>
      <c r="I35" s="272"/>
      <c r="J35" s="297"/>
      <c r="K35" s="272"/>
      <c r="L35" s="297"/>
      <c r="M35" s="272"/>
      <c r="N35" s="297"/>
      <c r="O35" s="272"/>
      <c r="P35" s="297"/>
      <c r="Q35" s="272"/>
      <c r="R35" s="297"/>
      <c r="S35" s="272"/>
      <c r="T35" s="297"/>
      <c r="U35" s="272"/>
      <c r="V35" s="299">
        <v>50</v>
      </c>
      <c r="W35" s="272"/>
      <c r="X35" s="297">
        <v>50</v>
      </c>
      <c r="Y35" s="272"/>
      <c r="Z35" s="297"/>
      <c r="AA35" s="272"/>
      <c r="AB35" s="297"/>
      <c r="AC35" s="283"/>
      <c r="AD35" s="297">
        <v>0</v>
      </c>
      <c r="AE35" s="272"/>
      <c r="AF35" s="297"/>
      <c r="AG35" s="272"/>
      <c r="AH35" s="297">
        <v>0</v>
      </c>
      <c r="AI35" s="272"/>
      <c r="AJ35" s="297">
        <v>0</v>
      </c>
      <c r="AK35" s="283"/>
      <c r="AL35" s="299"/>
      <c r="AM35" s="272"/>
      <c r="AN35" s="297"/>
      <c r="AO35" s="272"/>
      <c r="AP35" s="297"/>
      <c r="AQ35" s="272"/>
      <c r="AR35" s="297"/>
      <c r="AS35" s="272"/>
      <c r="AT35" s="297"/>
      <c r="AU35" s="272"/>
      <c r="AV35" s="297"/>
      <c r="AW35" s="283"/>
      <c r="AX35" s="25">
        <f t="shared" si="0"/>
        <v>1975.1249999999998</v>
      </c>
      <c r="AY35" s="89">
        <f t="shared" si="1"/>
        <v>100</v>
      </c>
      <c r="AZ35" s="89">
        <f t="shared" si="2"/>
        <v>0</v>
      </c>
      <c r="BA35" s="89">
        <f t="shared" si="3"/>
        <v>100</v>
      </c>
      <c r="BB35" s="91">
        <f t="shared" si="4"/>
        <v>19.751249999999999</v>
      </c>
    </row>
    <row r="36" spans="1:54" ht="13" x14ac:dyDescent="0.15">
      <c r="A36" s="88">
        <f t="shared" si="5"/>
        <v>46052</v>
      </c>
      <c r="B36" s="89">
        <v>2.1</v>
      </c>
      <c r="C36" s="89"/>
      <c r="D36" s="89" t="s">
        <v>31</v>
      </c>
      <c r="E36" s="90" t="s">
        <v>37</v>
      </c>
      <c r="F36" s="299"/>
      <c r="G36" s="272"/>
      <c r="H36" s="297"/>
      <c r="I36" s="272"/>
      <c r="J36" s="297"/>
      <c r="K36" s="272"/>
      <c r="L36" s="297"/>
      <c r="M36" s="272"/>
      <c r="N36" s="297"/>
      <c r="O36" s="272"/>
      <c r="P36" s="297"/>
      <c r="Q36" s="272"/>
      <c r="R36" s="297"/>
      <c r="S36" s="272"/>
      <c r="T36" s="297"/>
      <c r="U36" s="272"/>
      <c r="V36" s="299">
        <v>50</v>
      </c>
      <c r="W36" s="272"/>
      <c r="X36" s="297">
        <v>50</v>
      </c>
      <c r="Y36" s="272"/>
      <c r="Z36" s="297"/>
      <c r="AA36" s="272"/>
      <c r="AB36" s="297"/>
      <c r="AC36" s="283"/>
      <c r="AD36" s="297">
        <v>0</v>
      </c>
      <c r="AE36" s="272"/>
      <c r="AF36" s="297"/>
      <c r="AG36" s="272"/>
      <c r="AH36" s="297">
        <v>0</v>
      </c>
      <c r="AI36" s="272"/>
      <c r="AJ36" s="297">
        <v>0</v>
      </c>
      <c r="AK36" s="283"/>
      <c r="AL36" s="299"/>
      <c r="AM36" s="272"/>
      <c r="AN36" s="297"/>
      <c r="AO36" s="272"/>
      <c r="AP36" s="297"/>
      <c r="AQ36" s="272"/>
      <c r="AR36" s="297"/>
      <c r="AS36" s="272"/>
      <c r="AT36" s="297"/>
      <c r="AU36" s="272"/>
      <c r="AV36" s="297"/>
      <c r="AW36" s="283"/>
      <c r="AX36" s="25">
        <f t="shared" si="0"/>
        <v>1975.1249999999998</v>
      </c>
      <c r="AY36" s="89">
        <f t="shared" si="1"/>
        <v>100</v>
      </c>
      <c r="AZ36" s="89">
        <f t="shared" si="2"/>
        <v>0</v>
      </c>
      <c r="BA36" s="89">
        <f t="shared" si="3"/>
        <v>100</v>
      </c>
      <c r="BB36" s="91">
        <f t="shared" si="4"/>
        <v>19.751249999999999</v>
      </c>
    </row>
    <row r="37" spans="1:54" ht="13" x14ac:dyDescent="0.15">
      <c r="A37" s="88">
        <f t="shared" si="5"/>
        <v>46053</v>
      </c>
      <c r="B37" s="89">
        <v>2.1</v>
      </c>
      <c r="C37" s="89"/>
      <c r="D37" s="89" t="s">
        <v>31</v>
      </c>
      <c r="E37" s="90" t="s">
        <v>37</v>
      </c>
      <c r="F37" s="299"/>
      <c r="G37" s="272"/>
      <c r="H37" s="297"/>
      <c r="I37" s="272"/>
      <c r="J37" s="297"/>
      <c r="K37" s="272"/>
      <c r="L37" s="297"/>
      <c r="M37" s="272"/>
      <c r="N37" s="297"/>
      <c r="O37" s="272"/>
      <c r="P37" s="297"/>
      <c r="Q37" s="272"/>
      <c r="R37" s="297"/>
      <c r="S37" s="272"/>
      <c r="T37" s="297"/>
      <c r="U37" s="272"/>
      <c r="V37" s="299"/>
      <c r="W37" s="272"/>
      <c r="X37" s="297"/>
      <c r="Y37" s="272"/>
      <c r="Z37" s="297"/>
      <c r="AA37" s="272"/>
      <c r="AB37" s="297"/>
      <c r="AC37" s="283"/>
      <c r="AD37" s="297"/>
      <c r="AE37" s="272"/>
      <c r="AF37" s="297"/>
      <c r="AG37" s="272"/>
      <c r="AH37" s="297"/>
      <c r="AI37" s="272"/>
      <c r="AJ37" s="297"/>
      <c r="AK37" s="283"/>
      <c r="AL37" s="299"/>
      <c r="AM37" s="272"/>
      <c r="AN37" s="297"/>
      <c r="AO37" s="272"/>
      <c r="AP37" s="297"/>
      <c r="AQ37" s="272"/>
      <c r="AR37" s="297"/>
      <c r="AS37" s="272"/>
      <c r="AT37" s="297"/>
      <c r="AU37" s="272"/>
      <c r="AV37" s="297"/>
      <c r="AW37" s="283"/>
      <c r="AX37" s="25">
        <f t="shared" si="0"/>
        <v>0</v>
      </c>
      <c r="AY37" s="89">
        <f t="shared" si="1"/>
        <v>0</v>
      </c>
      <c r="AZ37" s="89">
        <f t="shared" si="2"/>
        <v>0</v>
      </c>
      <c r="BA37" s="89">
        <f t="shared" si="3"/>
        <v>0</v>
      </c>
      <c r="BB37" s="91" t="str">
        <f t="shared" si="4"/>
        <v/>
      </c>
    </row>
    <row r="38" spans="1:54" ht="13" x14ac:dyDescent="0.15">
      <c r="A38" s="92">
        <f t="shared" si="5"/>
        <v>46054</v>
      </c>
      <c r="B38" s="93">
        <v>2.1</v>
      </c>
      <c r="C38" s="93"/>
      <c r="D38" s="93" t="s">
        <v>31</v>
      </c>
      <c r="E38" s="94" t="s">
        <v>37</v>
      </c>
      <c r="F38" s="302"/>
      <c r="G38" s="292"/>
      <c r="H38" s="301"/>
      <c r="I38" s="292"/>
      <c r="J38" s="301"/>
      <c r="K38" s="292"/>
      <c r="L38" s="297"/>
      <c r="M38" s="272"/>
      <c r="N38" s="297"/>
      <c r="O38" s="272"/>
      <c r="P38" s="297"/>
      <c r="Q38" s="272"/>
      <c r="R38" s="297"/>
      <c r="S38" s="272"/>
      <c r="T38" s="297"/>
      <c r="U38" s="272"/>
      <c r="V38" s="302"/>
      <c r="W38" s="292"/>
      <c r="X38" s="301"/>
      <c r="Y38" s="292"/>
      <c r="Z38" s="301"/>
      <c r="AA38" s="292"/>
      <c r="AB38" s="301"/>
      <c r="AC38" s="293"/>
      <c r="AD38" s="301"/>
      <c r="AE38" s="292"/>
      <c r="AF38" s="301"/>
      <c r="AG38" s="292"/>
      <c r="AH38" s="301"/>
      <c r="AI38" s="292"/>
      <c r="AJ38" s="301"/>
      <c r="AK38" s="293"/>
      <c r="AL38" s="302"/>
      <c r="AM38" s="292"/>
      <c r="AN38" s="301"/>
      <c r="AO38" s="292"/>
      <c r="AP38" s="301"/>
      <c r="AQ38" s="292"/>
      <c r="AR38" s="301"/>
      <c r="AS38" s="292"/>
      <c r="AT38" s="301"/>
      <c r="AU38" s="292"/>
      <c r="AV38" s="301"/>
      <c r="AW38" s="293"/>
      <c r="AX38" s="96">
        <f t="shared" si="0"/>
        <v>0</v>
      </c>
      <c r="AY38" s="93">
        <f t="shared" si="1"/>
        <v>0</v>
      </c>
      <c r="AZ38" s="93">
        <f t="shared" si="2"/>
        <v>0</v>
      </c>
      <c r="BA38" s="93">
        <f t="shared" si="3"/>
        <v>0</v>
      </c>
      <c r="BB38" s="97" t="str">
        <f t="shared" si="4"/>
        <v/>
      </c>
    </row>
    <row r="39" spans="1:54" ht="13" x14ac:dyDescent="0.15">
      <c r="A39" s="81">
        <f t="shared" si="5"/>
        <v>46055</v>
      </c>
      <c r="B39" s="82">
        <v>2.2000000000000002</v>
      </c>
      <c r="C39" s="82"/>
      <c r="D39" s="82" t="s">
        <v>34</v>
      </c>
      <c r="E39" s="83" t="s">
        <v>37</v>
      </c>
      <c r="F39" s="300"/>
      <c r="G39" s="285"/>
      <c r="H39" s="298"/>
      <c r="I39" s="285"/>
      <c r="J39" s="298"/>
      <c r="K39" s="285"/>
      <c r="L39" s="298"/>
      <c r="M39" s="285"/>
      <c r="N39" s="298"/>
      <c r="O39" s="285"/>
      <c r="P39" s="298"/>
      <c r="Q39" s="285"/>
      <c r="R39" s="298"/>
      <c r="S39" s="285"/>
      <c r="T39" s="298"/>
      <c r="U39" s="285"/>
      <c r="V39" s="300">
        <v>165</v>
      </c>
      <c r="W39" s="285"/>
      <c r="X39" s="298">
        <v>165</v>
      </c>
      <c r="Y39" s="285"/>
      <c r="Z39" s="298"/>
      <c r="AA39" s="285"/>
      <c r="AB39" s="298"/>
      <c r="AC39" s="288"/>
      <c r="AD39" s="297"/>
      <c r="AE39" s="272"/>
      <c r="AF39" s="297"/>
      <c r="AG39" s="272"/>
      <c r="AH39" s="297"/>
      <c r="AI39" s="272"/>
      <c r="AJ39" s="297"/>
      <c r="AK39" s="283"/>
      <c r="AL39" s="299"/>
      <c r="AM39" s="272"/>
      <c r="AN39" s="297"/>
      <c r="AO39" s="272"/>
      <c r="AP39" s="297"/>
      <c r="AQ39" s="272"/>
      <c r="AR39" s="297"/>
      <c r="AS39" s="272"/>
      <c r="AT39" s="297"/>
      <c r="AU39" s="272"/>
      <c r="AV39" s="297"/>
      <c r="AW39" s="283"/>
      <c r="AX39" s="86">
        <f t="shared" si="0"/>
        <v>6517.9124999999995</v>
      </c>
      <c r="AY39" s="82">
        <f t="shared" si="1"/>
        <v>330</v>
      </c>
      <c r="AZ39" s="82">
        <f t="shared" si="2"/>
        <v>0</v>
      </c>
      <c r="BA39" s="82">
        <f t="shared" si="3"/>
        <v>330</v>
      </c>
      <c r="BB39" s="87">
        <f t="shared" si="4"/>
        <v>19.751249999999999</v>
      </c>
    </row>
    <row r="40" spans="1:54" ht="13" x14ac:dyDescent="0.15">
      <c r="A40" s="88">
        <f t="shared" si="5"/>
        <v>46056</v>
      </c>
      <c r="B40" s="89">
        <v>2.2000000000000002</v>
      </c>
      <c r="C40" s="89"/>
      <c r="D40" s="89" t="s">
        <v>34</v>
      </c>
      <c r="E40" s="90" t="s">
        <v>37</v>
      </c>
      <c r="F40" s="299"/>
      <c r="G40" s="272"/>
      <c r="H40" s="297"/>
      <c r="I40" s="272"/>
      <c r="J40" s="297"/>
      <c r="K40" s="272"/>
      <c r="L40" s="297"/>
      <c r="M40" s="272"/>
      <c r="N40" s="297"/>
      <c r="O40" s="272"/>
      <c r="P40" s="297"/>
      <c r="Q40" s="272"/>
      <c r="R40" s="297"/>
      <c r="S40" s="272"/>
      <c r="T40" s="297"/>
      <c r="U40" s="272"/>
      <c r="V40" s="299">
        <v>165</v>
      </c>
      <c r="W40" s="272"/>
      <c r="X40" s="297">
        <v>165</v>
      </c>
      <c r="Y40" s="272"/>
      <c r="Z40" s="297"/>
      <c r="AA40" s="272"/>
      <c r="AB40" s="297"/>
      <c r="AC40" s="283"/>
      <c r="AD40" s="297"/>
      <c r="AE40" s="272"/>
      <c r="AF40" s="297"/>
      <c r="AG40" s="272"/>
      <c r="AH40" s="297"/>
      <c r="AI40" s="272"/>
      <c r="AJ40" s="297"/>
      <c r="AK40" s="283"/>
      <c r="AL40" s="299"/>
      <c r="AM40" s="272"/>
      <c r="AN40" s="297"/>
      <c r="AO40" s="272"/>
      <c r="AP40" s="297"/>
      <c r="AQ40" s="272"/>
      <c r="AR40" s="297"/>
      <c r="AS40" s="272"/>
      <c r="AT40" s="297"/>
      <c r="AU40" s="272"/>
      <c r="AV40" s="297"/>
      <c r="AW40" s="283"/>
      <c r="AX40" s="25">
        <f t="shared" si="0"/>
        <v>6517.9124999999995</v>
      </c>
      <c r="AY40" s="89">
        <f t="shared" si="1"/>
        <v>330</v>
      </c>
      <c r="AZ40" s="89">
        <f t="shared" si="2"/>
        <v>0</v>
      </c>
      <c r="BA40" s="89">
        <f t="shared" si="3"/>
        <v>330</v>
      </c>
      <c r="BB40" s="91">
        <f t="shared" si="4"/>
        <v>19.751249999999999</v>
      </c>
    </row>
    <row r="41" spans="1:54" ht="13" x14ac:dyDescent="0.15">
      <c r="A41" s="88">
        <f t="shared" si="5"/>
        <v>46057</v>
      </c>
      <c r="B41" s="89">
        <v>2.2000000000000002</v>
      </c>
      <c r="C41" s="89"/>
      <c r="D41" s="89" t="s">
        <v>34</v>
      </c>
      <c r="E41" s="90" t="s">
        <v>37</v>
      </c>
      <c r="F41" s="299"/>
      <c r="G41" s="272"/>
      <c r="H41" s="297"/>
      <c r="I41" s="272"/>
      <c r="J41" s="297"/>
      <c r="K41" s="272"/>
      <c r="L41" s="297"/>
      <c r="M41" s="272"/>
      <c r="N41" s="297"/>
      <c r="O41" s="272"/>
      <c r="P41" s="297"/>
      <c r="Q41" s="272"/>
      <c r="R41" s="297"/>
      <c r="S41" s="272"/>
      <c r="T41" s="297"/>
      <c r="U41" s="272"/>
      <c r="V41" s="299">
        <v>165</v>
      </c>
      <c r="W41" s="272"/>
      <c r="X41" s="297">
        <v>165</v>
      </c>
      <c r="Y41" s="272"/>
      <c r="Z41" s="297"/>
      <c r="AA41" s="272"/>
      <c r="AB41" s="297"/>
      <c r="AC41" s="283"/>
      <c r="AD41" s="297"/>
      <c r="AE41" s="272"/>
      <c r="AF41" s="297"/>
      <c r="AG41" s="272"/>
      <c r="AH41" s="297"/>
      <c r="AI41" s="272"/>
      <c r="AJ41" s="297"/>
      <c r="AK41" s="283"/>
      <c r="AL41" s="299"/>
      <c r="AM41" s="272"/>
      <c r="AN41" s="297"/>
      <c r="AO41" s="272"/>
      <c r="AP41" s="297"/>
      <c r="AQ41" s="272"/>
      <c r="AR41" s="297"/>
      <c r="AS41" s="272"/>
      <c r="AT41" s="297"/>
      <c r="AU41" s="272"/>
      <c r="AV41" s="297"/>
      <c r="AW41" s="283"/>
      <c r="AX41" s="25">
        <f t="shared" si="0"/>
        <v>6517.9124999999995</v>
      </c>
      <c r="AY41" s="89">
        <f t="shared" si="1"/>
        <v>330</v>
      </c>
      <c r="AZ41" s="89">
        <f t="shared" si="2"/>
        <v>0</v>
      </c>
      <c r="BA41" s="89">
        <f t="shared" si="3"/>
        <v>330</v>
      </c>
      <c r="BB41" s="91">
        <f t="shared" si="4"/>
        <v>19.751249999999999</v>
      </c>
    </row>
    <row r="42" spans="1:54" ht="13" x14ac:dyDescent="0.15">
      <c r="A42" s="88">
        <f t="shared" si="5"/>
        <v>46058</v>
      </c>
      <c r="B42" s="89">
        <v>2.2000000000000002</v>
      </c>
      <c r="C42" s="89"/>
      <c r="D42" s="89" t="s">
        <v>34</v>
      </c>
      <c r="E42" s="90" t="s">
        <v>37</v>
      </c>
      <c r="F42" s="299"/>
      <c r="G42" s="272"/>
      <c r="H42" s="297"/>
      <c r="I42" s="272"/>
      <c r="J42" s="297"/>
      <c r="K42" s="272"/>
      <c r="L42" s="297"/>
      <c r="M42" s="272"/>
      <c r="N42" s="297"/>
      <c r="O42" s="272"/>
      <c r="P42" s="297"/>
      <c r="Q42" s="272"/>
      <c r="R42" s="297"/>
      <c r="S42" s="272"/>
      <c r="T42" s="297"/>
      <c r="U42" s="272"/>
      <c r="V42" s="299">
        <v>165</v>
      </c>
      <c r="W42" s="272"/>
      <c r="X42" s="297">
        <v>165</v>
      </c>
      <c r="Y42" s="272"/>
      <c r="Z42" s="297"/>
      <c r="AA42" s="272"/>
      <c r="AB42" s="297"/>
      <c r="AC42" s="283"/>
      <c r="AD42" s="297"/>
      <c r="AE42" s="272"/>
      <c r="AF42" s="297"/>
      <c r="AG42" s="272"/>
      <c r="AH42" s="297"/>
      <c r="AI42" s="272"/>
      <c r="AJ42" s="297"/>
      <c r="AK42" s="283"/>
      <c r="AL42" s="299"/>
      <c r="AM42" s="272"/>
      <c r="AN42" s="297"/>
      <c r="AO42" s="272"/>
      <c r="AP42" s="297"/>
      <c r="AQ42" s="272"/>
      <c r="AR42" s="297"/>
      <c r="AS42" s="272"/>
      <c r="AT42" s="297"/>
      <c r="AU42" s="272"/>
      <c r="AV42" s="297"/>
      <c r="AW42" s="283"/>
      <c r="AX42" s="25">
        <f t="shared" si="0"/>
        <v>6517.9124999999995</v>
      </c>
      <c r="AY42" s="89">
        <f t="shared" si="1"/>
        <v>330</v>
      </c>
      <c r="AZ42" s="89">
        <f t="shared" si="2"/>
        <v>0</v>
      </c>
      <c r="BA42" s="89">
        <f t="shared" si="3"/>
        <v>330</v>
      </c>
      <c r="BB42" s="91">
        <f t="shared" si="4"/>
        <v>19.751249999999999</v>
      </c>
    </row>
    <row r="43" spans="1:54" ht="13" x14ac:dyDescent="0.15">
      <c r="A43" s="88">
        <f t="shared" si="5"/>
        <v>46059</v>
      </c>
      <c r="B43" s="89">
        <v>2.2000000000000002</v>
      </c>
      <c r="C43" s="89"/>
      <c r="D43" s="89" t="s">
        <v>34</v>
      </c>
      <c r="E43" s="90" t="s">
        <v>37</v>
      </c>
      <c r="F43" s="299"/>
      <c r="G43" s="272"/>
      <c r="H43" s="297"/>
      <c r="I43" s="272"/>
      <c r="J43" s="297"/>
      <c r="K43" s="272"/>
      <c r="L43" s="297"/>
      <c r="M43" s="272"/>
      <c r="N43" s="297"/>
      <c r="O43" s="272"/>
      <c r="P43" s="297"/>
      <c r="Q43" s="272"/>
      <c r="R43" s="297"/>
      <c r="S43" s="272"/>
      <c r="T43" s="297"/>
      <c r="U43" s="272"/>
      <c r="V43" s="299">
        <v>165</v>
      </c>
      <c r="W43" s="272"/>
      <c r="X43" s="297">
        <v>165</v>
      </c>
      <c r="Y43" s="272"/>
      <c r="Z43" s="297"/>
      <c r="AA43" s="272"/>
      <c r="AB43" s="297"/>
      <c r="AC43" s="283"/>
      <c r="AD43" s="297"/>
      <c r="AE43" s="272"/>
      <c r="AF43" s="297"/>
      <c r="AG43" s="272"/>
      <c r="AH43" s="297"/>
      <c r="AI43" s="272"/>
      <c r="AJ43" s="297"/>
      <c r="AK43" s="283"/>
      <c r="AL43" s="299"/>
      <c r="AM43" s="272"/>
      <c r="AN43" s="297"/>
      <c r="AO43" s="272"/>
      <c r="AP43" s="297"/>
      <c r="AQ43" s="272"/>
      <c r="AR43" s="297"/>
      <c r="AS43" s="272"/>
      <c r="AT43" s="297"/>
      <c r="AU43" s="272"/>
      <c r="AV43" s="297"/>
      <c r="AW43" s="283"/>
      <c r="AX43" s="25">
        <f t="shared" si="0"/>
        <v>6517.9124999999995</v>
      </c>
      <c r="AY43" s="89">
        <f t="shared" si="1"/>
        <v>330</v>
      </c>
      <c r="AZ43" s="89">
        <f t="shared" si="2"/>
        <v>0</v>
      </c>
      <c r="BA43" s="89">
        <f t="shared" si="3"/>
        <v>330</v>
      </c>
      <c r="BB43" s="91">
        <f t="shared" si="4"/>
        <v>19.751249999999999</v>
      </c>
    </row>
    <row r="44" spans="1:54" ht="13" x14ac:dyDescent="0.15">
      <c r="A44" s="88">
        <f t="shared" si="5"/>
        <v>46060</v>
      </c>
      <c r="B44" s="89">
        <v>2.2000000000000002</v>
      </c>
      <c r="C44" s="89"/>
      <c r="D44" s="89" t="s">
        <v>34</v>
      </c>
      <c r="E44" s="90" t="s">
        <v>37</v>
      </c>
      <c r="F44" s="299"/>
      <c r="G44" s="272"/>
      <c r="H44" s="297"/>
      <c r="I44" s="272"/>
      <c r="J44" s="297"/>
      <c r="K44" s="272"/>
      <c r="L44" s="297"/>
      <c r="M44" s="272"/>
      <c r="N44" s="297"/>
      <c r="O44" s="272"/>
      <c r="P44" s="297"/>
      <c r="Q44" s="272"/>
      <c r="R44" s="297"/>
      <c r="S44" s="272"/>
      <c r="T44" s="297"/>
      <c r="U44" s="272"/>
      <c r="V44" s="299">
        <v>165</v>
      </c>
      <c r="W44" s="272"/>
      <c r="X44" s="297">
        <v>165</v>
      </c>
      <c r="Y44" s="272"/>
      <c r="Z44" s="297"/>
      <c r="AA44" s="272"/>
      <c r="AB44" s="297"/>
      <c r="AC44" s="283"/>
      <c r="AD44" s="297"/>
      <c r="AE44" s="272"/>
      <c r="AF44" s="297"/>
      <c r="AG44" s="272"/>
      <c r="AH44" s="297"/>
      <c r="AI44" s="272"/>
      <c r="AJ44" s="297"/>
      <c r="AK44" s="283"/>
      <c r="AL44" s="299"/>
      <c r="AM44" s="272"/>
      <c r="AN44" s="297"/>
      <c r="AO44" s="272"/>
      <c r="AP44" s="297"/>
      <c r="AQ44" s="272"/>
      <c r="AR44" s="297"/>
      <c r="AS44" s="272"/>
      <c r="AT44" s="297"/>
      <c r="AU44" s="272"/>
      <c r="AV44" s="297"/>
      <c r="AW44" s="283"/>
      <c r="AX44" s="25">
        <f t="shared" si="0"/>
        <v>6517.9124999999995</v>
      </c>
      <c r="AY44" s="89">
        <f t="shared" si="1"/>
        <v>330</v>
      </c>
      <c r="AZ44" s="89">
        <f t="shared" si="2"/>
        <v>0</v>
      </c>
      <c r="BA44" s="89">
        <f t="shared" si="3"/>
        <v>330</v>
      </c>
      <c r="BB44" s="91">
        <f t="shared" si="4"/>
        <v>19.751249999999999</v>
      </c>
    </row>
    <row r="45" spans="1:54" ht="13" x14ac:dyDescent="0.15">
      <c r="A45" s="92">
        <f t="shared" si="5"/>
        <v>46061</v>
      </c>
      <c r="B45" s="93">
        <v>2.2000000000000002</v>
      </c>
      <c r="C45" s="93"/>
      <c r="D45" s="93" t="s">
        <v>34</v>
      </c>
      <c r="E45" s="94" t="s">
        <v>37</v>
      </c>
      <c r="F45" s="299"/>
      <c r="G45" s="272"/>
      <c r="H45" s="297"/>
      <c r="I45" s="272"/>
      <c r="J45" s="297"/>
      <c r="K45" s="272"/>
      <c r="L45" s="301"/>
      <c r="M45" s="292"/>
      <c r="N45" s="301"/>
      <c r="O45" s="292"/>
      <c r="P45" s="301"/>
      <c r="Q45" s="292"/>
      <c r="R45" s="301"/>
      <c r="S45" s="292"/>
      <c r="T45" s="301"/>
      <c r="U45" s="292"/>
      <c r="V45" s="302"/>
      <c r="W45" s="292"/>
      <c r="X45" s="301"/>
      <c r="Y45" s="292"/>
      <c r="Z45" s="301"/>
      <c r="AA45" s="292"/>
      <c r="AB45" s="301"/>
      <c r="AC45" s="293"/>
      <c r="AD45" s="301"/>
      <c r="AE45" s="292"/>
      <c r="AF45" s="301"/>
      <c r="AG45" s="292"/>
      <c r="AH45" s="301"/>
      <c r="AI45" s="292"/>
      <c r="AJ45" s="301"/>
      <c r="AK45" s="293"/>
      <c r="AL45" s="302"/>
      <c r="AM45" s="292"/>
      <c r="AN45" s="301"/>
      <c r="AO45" s="292"/>
      <c r="AP45" s="301"/>
      <c r="AQ45" s="292"/>
      <c r="AR45" s="301"/>
      <c r="AS45" s="292"/>
      <c r="AT45" s="301"/>
      <c r="AU45" s="292"/>
      <c r="AV45" s="301"/>
      <c r="AW45" s="293"/>
      <c r="AX45" s="96">
        <f t="shared" si="0"/>
        <v>0</v>
      </c>
      <c r="AY45" s="93">
        <f t="shared" si="1"/>
        <v>0</v>
      </c>
      <c r="AZ45" s="93">
        <f t="shared" si="2"/>
        <v>0</v>
      </c>
      <c r="BA45" s="93">
        <f t="shared" si="3"/>
        <v>0</v>
      </c>
      <c r="BB45" s="97" t="str">
        <f t="shared" si="4"/>
        <v/>
      </c>
    </row>
    <row r="46" spans="1:54" ht="13" x14ac:dyDescent="0.15">
      <c r="A46" s="81">
        <f t="shared" si="5"/>
        <v>46062</v>
      </c>
      <c r="B46" s="82">
        <v>2.2999999999999998</v>
      </c>
      <c r="C46" s="82"/>
      <c r="D46" s="82" t="s">
        <v>35</v>
      </c>
      <c r="E46" s="84" t="s">
        <v>38</v>
      </c>
      <c r="F46" s="300">
        <v>100</v>
      </c>
      <c r="G46" s="285"/>
      <c r="H46" s="300">
        <v>100</v>
      </c>
      <c r="I46" s="285"/>
      <c r="J46" s="298"/>
      <c r="K46" s="285"/>
      <c r="L46" s="298"/>
      <c r="M46" s="285"/>
      <c r="N46" s="298"/>
      <c r="O46" s="285"/>
      <c r="P46" s="298"/>
      <c r="Q46" s="285"/>
      <c r="R46" s="298"/>
      <c r="S46" s="285"/>
      <c r="T46" s="298"/>
      <c r="U46" s="285"/>
      <c r="V46" s="300">
        <v>200</v>
      </c>
      <c r="W46" s="285"/>
      <c r="X46" s="298">
        <v>200</v>
      </c>
      <c r="Y46" s="285"/>
      <c r="Z46" s="298"/>
      <c r="AA46" s="285"/>
      <c r="AB46" s="298"/>
      <c r="AC46" s="288"/>
      <c r="AD46" s="297"/>
      <c r="AE46" s="272"/>
      <c r="AF46" s="297"/>
      <c r="AG46" s="272"/>
      <c r="AH46" s="297"/>
      <c r="AI46" s="272"/>
      <c r="AJ46" s="297"/>
      <c r="AK46" s="283"/>
      <c r="AL46" s="299"/>
      <c r="AM46" s="272"/>
      <c r="AN46" s="297"/>
      <c r="AO46" s="272"/>
      <c r="AP46" s="297"/>
      <c r="AQ46" s="272"/>
      <c r="AR46" s="297"/>
      <c r="AS46" s="272"/>
      <c r="AT46" s="297"/>
      <c r="AU46" s="272"/>
      <c r="AV46" s="297"/>
      <c r="AW46" s="283"/>
      <c r="AX46" s="86">
        <f t="shared" si="0"/>
        <v>15411.430999999997</v>
      </c>
      <c r="AY46" s="82">
        <f t="shared" si="1"/>
        <v>600</v>
      </c>
      <c r="AZ46" s="82">
        <f t="shared" si="2"/>
        <v>0</v>
      </c>
      <c r="BA46" s="82">
        <f t="shared" si="3"/>
        <v>600</v>
      </c>
      <c r="BB46" s="87">
        <f t="shared" si="4"/>
        <v>25.685718333333327</v>
      </c>
    </row>
    <row r="47" spans="1:54" ht="13" x14ac:dyDescent="0.15">
      <c r="A47" s="88">
        <f t="shared" si="5"/>
        <v>46063</v>
      </c>
      <c r="B47" s="89">
        <v>2.2999999999999998</v>
      </c>
      <c r="C47" s="89"/>
      <c r="D47" s="89" t="s">
        <v>35</v>
      </c>
      <c r="E47" s="85" t="s">
        <v>38</v>
      </c>
      <c r="F47" s="299">
        <v>100</v>
      </c>
      <c r="G47" s="272"/>
      <c r="H47" s="299">
        <v>100</v>
      </c>
      <c r="I47" s="272"/>
      <c r="J47" s="297"/>
      <c r="K47" s="272"/>
      <c r="L47" s="297"/>
      <c r="M47" s="272"/>
      <c r="N47" s="297"/>
      <c r="O47" s="272"/>
      <c r="P47" s="297"/>
      <c r="Q47" s="272"/>
      <c r="R47" s="297"/>
      <c r="S47" s="272"/>
      <c r="T47" s="297"/>
      <c r="U47" s="272"/>
      <c r="V47" s="299">
        <v>200</v>
      </c>
      <c r="W47" s="272"/>
      <c r="X47" s="297">
        <v>200</v>
      </c>
      <c r="Y47" s="272"/>
      <c r="Z47" s="297"/>
      <c r="AA47" s="272"/>
      <c r="AB47" s="297"/>
      <c r="AC47" s="283"/>
      <c r="AD47" s="297"/>
      <c r="AE47" s="272"/>
      <c r="AF47" s="297"/>
      <c r="AG47" s="272"/>
      <c r="AH47" s="297"/>
      <c r="AI47" s="272"/>
      <c r="AJ47" s="297"/>
      <c r="AK47" s="283"/>
      <c r="AL47" s="299"/>
      <c r="AM47" s="272"/>
      <c r="AN47" s="297"/>
      <c r="AO47" s="272"/>
      <c r="AP47" s="297"/>
      <c r="AQ47" s="272"/>
      <c r="AR47" s="297"/>
      <c r="AS47" s="272"/>
      <c r="AT47" s="297"/>
      <c r="AU47" s="272"/>
      <c r="AV47" s="297"/>
      <c r="AW47" s="283"/>
      <c r="AX47" s="25">
        <f t="shared" si="0"/>
        <v>15411.430999999997</v>
      </c>
      <c r="AY47" s="89">
        <f t="shared" si="1"/>
        <v>600</v>
      </c>
      <c r="AZ47" s="89">
        <f t="shared" si="2"/>
        <v>0</v>
      </c>
      <c r="BA47" s="89">
        <f t="shared" si="3"/>
        <v>600</v>
      </c>
      <c r="BB47" s="91">
        <f t="shared" si="4"/>
        <v>25.685718333333327</v>
      </c>
    </row>
    <row r="48" spans="1:54" ht="13" x14ac:dyDescent="0.15">
      <c r="A48" s="88">
        <f t="shared" si="5"/>
        <v>46064</v>
      </c>
      <c r="B48" s="89">
        <v>2.2999999999999998</v>
      </c>
      <c r="C48" s="89"/>
      <c r="D48" s="89" t="s">
        <v>35</v>
      </c>
      <c r="E48" s="85" t="s">
        <v>38</v>
      </c>
      <c r="F48" s="299">
        <v>165</v>
      </c>
      <c r="G48" s="272"/>
      <c r="H48" s="299">
        <v>165</v>
      </c>
      <c r="I48" s="272"/>
      <c r="J48" s="297"/>
      <c r="K48" s="272"/>
      <c r="L48" s="297"/>
      <c r="M48" s="272"/>
      <c r="N48" s="297"/>
      <c r="O48" s="272"/>
      <c r="P48" s="297"/>
      <c r="Q48" s="272"/>
      <c r="R48" s="297"/>
      <c r="S48" s="272"/>
      <c r="T48" s="297"/>
      <c r="U48" s="272"/>
      <c r="V48" s="299">
        <v>0</v>
      </c>
      <c r="W48" s="272"/>
      <c r="X48" s="297">
        <v>310</v>
      </c>
      <c r="Y48" s="272"/>
      <c r="Z48" s="297"/>
      <c r="AA48" s="272"/>
      <c r="AB48" s="297"/>
      <c r="AC48" s="283"/>
      <c r="AD48" s="297"/>
      <c r="AE48" s="272"/>
      <c r="AF48" s="297"/>
      <c r="AG48" s="272"/>
      <c r="AH48" s="297"/>
      <c r="AI48" s="272"/>
      <c r="AJ48" s="297"/>
      <c r="AK48" s="283"/>
      <c r="AL48" s="299"/>
      <c r="AM48" s="272"/>
      <c r="AN48" s="297"/>
      <c r="AO48" s="272"/>
      <c r="AP48" s="297"/>
      <c r="AQ48" s="272"/>
      <c r="AR48" s="297"/>
      <c r="AS48" s="272"/>
      <c r="AT48" s="297"/>
      <c r="AU48" s="272"/>
      <c r="AV48" s="297"/>
      <c r="AW48" s="283"/>
      <c r="AX48" s="25">
        <f t="shared" si="0"/>
        <v>19112.28615</v>
      </c>
      <c r="AY48" s="89">
        <f t="shared" si="1"/>
        <v>640</v>
      </c>
      <c r="AZ48" s="89">
        <f t="shared" si="2"/>
        <v>0</v>
      </c>
      <c r="BA48" s="89">
        <f t="shared" si="3"/>
        <v>640</v>
      </c>
      <c r="BB48" s="91">
        <f t="shared" si="4"/>
        <v>29.862947109375</v>
      </c>
    </row>
    <row r="49" spans="1:54" ht="13" x14ac:dyDescent="0.15">
      <c r="A49" s="88">
        <f t="shared" si="5"/>
        <v>46065</v>
      </c>
      <c r="B49" s="89">
        <v>2.2999999999999998</v>
      </c>
      <c r="C49" s="89"/>
      <c r="D49" s="89" t="s">
        <v>35</v>
      </c>
      <c r="E49" s="85" t="s">
        <v>38</v>
      </c>
      <c r="F49" s="299">
        <v>165</v>
      </c>
      <c r="G49" s="272"/>
      <c r="H49" s="299">
        <v>165</v>
      </c>
      <c r="I49" s="272"/>
      <c r="J49" s="297"/>
      <c r="K49" s="272"/>
      <c r="L49" s="297"/>
      <c r="M49" s="272"/>
      <c r="N49" s="297"/>
      <c r="O49" s="272"/>
      <c r="P49" s="297"/>
      <c r="Q49" s="272"/>
      <c r="R49" s="297"/>
      <c r="S49" s="272"/>
      <c r="T49" s="297"/>
      <c r="U49" s="272"/>
      <c r="V49" s="299">
        <v>0</v>
      </c>
      <c r="W49" s="272"/>
      <c r="X49" s="297">
        <v>310</v>
      </c>
      <c r="Y49" s="272"/>
      <c r="Z49" s="297"/>
      <c r="AA49" s="272"/>
      <c r="AB49" s="297"/>
      <c r="AC49" s="283"/>
      <c r="AD49" s="297"/>
      <c r="AE49" s="272"/>
      <c r="AF49" s="297"/>
      <c r="AG49" s="272"/>
      <c r="AH49" s="297"/>
      <c r="AI49" s="272"/>
      <c r="AJ49" s="297"/>
      <c r="AK49" s="283"/>
      <c r="AL49" s="299"/>
      <c r="AM49" s="272"/>
      <c r="AN49" s="297"/>
      <c r="AO49" s="272"/>
      <c r="AP49" s="297"/>
      <c r="AQ49" s="272"/>
      <c r="AR49" s="297"/>
      <c r="AS49" s="272"/>
      <c r="AT49" s="297"/>
      <c r="AU49" s="272"/>
      <c r="AV49" s="297"/>
      <c r="AW49" s="283"/>
      <c r="AX49" s="25">
        <f t="shared" si="0"/>
        <v>19112.28615</v>
      </c>
      <c r="AY49" s="89">
        <f t="shared" si="1"/>
        <v>640</v>
      </c>
      <c r="AZ49" s="89">
        <f t="shared" si="2"/>
        <v>0</v>
      </c>
      <c r="BA49" s="89">
        <f t="shared" si="3"/>
        <v>640</v>
      </c>
      <c r="BB49" s="91">
        <f t="shared" si="4"/>
        <v>29.862947109375</v>
      </c>
    </row>
    <row r="50" spans="1:54" ht="13" x14ac:dyDescent="0.15">
      <c r="A50" s="88">
        <f t="shared" si="5"/>
        <v>46066</v>
      </c>
      <c r="B50" s="89">
        <v>2.2999999999999998</v>
      </c>
      <c r="C50" s="89"/>
      <c r="D50" s="89" t="s">
        <v>35</v>
      </c>
      <c r="E50" s="85" t="s">
        <v>38</v>
      </c>
      <c r="F50" s="299">
        <v>165</v>
      </c>
      <c r="G50" s="272"/>
      <c r="H50" s="299">
        <v>165</v>
      </c>
      <c r="I50" s="272"/>
      <c r="J50" s="297"/>
      <c r="K50" s="272"/>
      <c r="L50" s="297" t="s">
        <v>91</v>
      </c>
      <c r="M50" s="272"/>
      <c r="N50" s="297"/>
      <c r="O50" s="272"/>
      <c r="P50" s="297"/>
      <c r="Q50" s="272"/>
      <c r="R50" s="297"/>
      <c r="S50" s="272"/>
      <c r="T50" s="297"/>
      <c r="U50" s="272"/>
      <c r="V50" s="299">
        <v>0</v>
      </c>
      <c r="W50" s="272"/>
      <c r="X50" s="297">
        <v>310</v>
      </c>
      <c r="Y50" s="272"/>
      <c r="Z50" s="297"/>
      <c r="AA50" s="272"/>
      <c r="AB50" s="297"/>
      <c r="AC50" s="283"/>
      <c r="AD50" s="297"/>
      <c r="AE50" s="272"/>
      <c r="AF50" s="297"/>
      <c r="AG50" s="272"/>
      <c r="AH50" s="297"/>
      <c r="AI50" s="272"/>
      <c r="AJ50" s="297"/>
      <c r="AK50" s="283"/>
      <c r="AL50" s="299"/>
      <c r="AM50" s="272"/>
      <c r="AN50" s="297"/>
      <c r="AO50" s="272"/>
      <c r="AP50" s="297"/>
      <c r="AQ50" s="272"/>
      <c r="AR50" s="297"/>
      <c r="AS50" s="272"/>
      <c r="AT50" s="297"/>
      <c r="AU50" s="272"/>
      <c r="AV50" s="297"/>
      <c r="AW50" s="283"/>
      <c r="AX50" s="25" t="e">
        <f t="shared" si="0"/>
        <v>#VALUE!</v>
      </c>
      <c r="AY50" s="89">
        <f t="shared" si="1"/>
        <v>640</v>
      </c>
      <c r="AZ50" s="89">
        <f t="shared" si="2"/>
        <v>0</v>
      </c>
      <c r="BA50" s="89">
        <f t="shared" si="3"/>
        <v>640</v>
      </c>
      <c r="BB50" s="91" t="str">
        <f t="shared" si="4"/>
        <v/>
      </c>
    </row>
    <row r="51" spans="1:54" ht="13" x14ac:dyDescent="0.15">
      <c r="A51" s="88">
        <f t="shared" si="5"/>
        <v>46067</v>
      </c>
      <c r="B51" s="89">
        <v>2.2999999999999998</v>
      </c>
      <c r="C51" s="89"/>
      <c r="D51" s="89" t="s">
        <v>35</v>
      </c>
      <c r="E51" s="85" t="s">
        <v>38</v>
      </c>
      <c r="F51" s="299">
        <v>165</v>
      </c>
      <c r="G51" s="272"/>
      <c r="H51" s="299">
        <v>165</v>
      </c>
      <c r="I51" s="272"/>
      <c r="J51" s="297"/>
      <c r="K51" s="272"/>
      <c r="L51" s="297"/>
      <c r="M51" s="272"/>
      <c r="N51" s="297"/>
      <c r="O51" s="272"/>
      <c r="P51" s="297"/>
      <c r="Q51" s="272"/>
      <c r="R51" s="297"/>
      <c r="S51" s="272"/>
      <c r="T51" s="297"/>
      <c r="U51" s="272"/>
      <c r="V51" s="299">
        <v>0</v>
      </c>
      <c r="W51" s="272"/>
      <c r="X51" s="297">
        <v>310</v>
      </c>
      <c r="Y51" s="272"/>
      <c r="Z51" s="297"/>
      <c r="AA51" s="272"/>
      <c r="AB51" s="297"/>
      <c r="AC51" s="283"/>
      <c r="AD51" s="297"/>
      <c r="AE51" s="272"/>
      <c r="AF51" s="297"/>
      <c r="AG51" s="272"/>
      <c r="AH51" s="297"/>
      <c r="AI51" s="272"/>
      <c r="AJ51" s="297"/>
      <c r="AK51" s="283"/>
      <c r="AL51" s="299"/>
      <c r="AM51" s="272"/>
      <c r="AN51" s="297"/>
      <c r="AO51" s="272"/>
      <c r="AP51" s="297"/>
      <c r="AQ51" s="272"/>
      <c r="AR51" s="297"/>
      <c r="AS51" s="272"/>
      <c r="AT51" s="297"/>
      <c r="AU51" s="272"/>
      <c r="AV51" s="297"/>
      <c r="AW51" s="283"/>
      <c r="AX51" s="25">
        <f t="shared" si="0"/>
        <v>19112.28615</v>
      </c>
      <c r="AY51" s="89">
        <f t="shared" si="1"/>
        <v>640</v>
      </c>
      <c r="AZ51" s="89">
        <f t="shared" si="2"/>
        <v>0</v>
      </c>
      <c r="BA51" s="89">
        <f t="shared" si="3"/>
        <v>640</v>
      </c>
      <c r="BB51" s="91">
        <f t="shared" si="4"/>
        <v>29.862947109375</v>
      </c>
    </row>
    <row r="52" spans="1:54" ht="13" x14ac:dyDescent="0.15">
      <c r="A52" s="92">
        <f t="shared" si="5"/>
        <v>46068</v>
      </c>
      <c r="B52" s="93">
        <v>2.2999999999999998</v>
      </c>
      <c r="C52" s="93"/>
      <c r="D52" s="93" t="s">
        <v>35</v>
      </c>
      <c r="E52" s="95" t="s">
        <v>38</v>
      </c>
      <c r="F52" s="299">
        <v>165</v>
      </c>
      <c r="G52" s="272"/>
      <c r="H52" s="299">
        <v>165</v>
      </c>
      <c r="I52" s="272"/>
      <c r="J52" s="297"/>
      <c r="K52" s="272"/>
      <c r="L52" s="301"/>
      <c r="M52" s="292"/>
      <c r="N52" s="301"/>
      <c r="O52" s="292"/>
      <c r="P52" s="301"/>
      <c r="Q52" s="292"/>
      <c r="R52" s="301"/>
      <c r="S52" s="292"/>
      <c r="T52" s="301"/>
      <c r="U52" s="292"/>
      <c r="V52" s="302"/>
      <c r="W52" s="292"/>
      <c r="X52" s="301"/>
      <c r="Y52" s="292"/>
      <c r="Z52" s="301"/>
      <c r="AA52" s="292"/>
      <c r="AB52" s="301"/>
      <c r="AC52" s="293"/>
      <c r="AD52" s="301"/>
      <c r="AE52" s="292"/>
      <c r="AF52" s="301"/>
      <c r="AG52" s="292"/>
      <c r="AH52" s="301"/>
      <c r="AI52" s="292"/>
      <c r="AJ52" s="301"/>
      <c r="AK52" s="293"/>
      <c r="AL52" s="302"/>
      <c r="AM52" s="292"/>
      <c r="AN52" s="301"/>
      <c r="AO52" s="292"/>
      <c r="AP52" s="301"/>
      <c r="AQ52" s="292"/>
      <c r="AR52" s="301"/>
      <c r="AS52" s="292"/>
      <c r="AT52" s="301"/>
      <c r="AU52" s="292"/>
      <c r="AV52" s="301"/>
      <c r="AW52" s="293"/>
      <c r="AX52" s="96">
        <f t="shared" si="0"/>
        <v>12393.03615</v>
      </c>
      <c r="AY52" s="93">
        <f t="shared" si="1"/>
        <v>330</v>
      </c>
      <c r="AZ52" s="93">
        <f t="shared" si="2"/>
        <v>0</v>
      </c>
      <c r="BA52" s="93">
        <f t="shared" si="3"/>
        <v>330</v>
      </c>
      <c r="BB52" s="97">
        <f t="shared" si="4"/>
        <v>37.554654999999997</v>
      </c>
    </row>
    <row r="53" spans="1:54" ht="13" x14ac:dyDescent="0.15">
      <c r="A53" s="81">
        <f t="shared" si="5"/>
        <v>46069</v>
      </c>
      <c r="B53" s="82">
        <v>2.4</v>
      </c>
      <c r="C53" s="82"/>
      <c r="D53" s="82" t="s">
        <v>36</v>
      </c>
      <c r="E53" s="84" t="s">
        <v>38</v>
      </c>
      <c r="F53" s="300">
        <v>160</v>
      </c>
      <c r="G53" s="285"/>
      <c r="H53" s="298">
        <v>160</v>
      </c>
      <c r="I53" s="285"/>
      <c r="J53" s="298"/>
      <c r="K53" s="285"/>
      <c r="L53" s="298"/>
      <c r="M53" s="285"/>
      <c r="N53" s="298"/>
      <c r="O53" s="285"/>
      <c r="P53" s="298"/>
      <c r="Q53" s="285"/>
      <c r="R53" s="298"/>
      <c r="S53" s="285"/>
      <c r="T53" s="298"/>
      <c r="U53" s="285"/>
      <c r="V53" s="300"/>
      <c r="W53" s="285"/>
      <c r="X53" s="297">
        <v>320</v>
      </c>
      <c r="Y53" s="272"/>
      <c r="Z53" s="297"/>
      <c r="AA53" s="272"/>
      <c r="AB53" s="298"/>
      <c r="AC53" s="288"/>
      <c r="AD53" s="297"/>
      <c r="AE53" s="272"/>
      <c r="AF53" s="297"/>
      <c r="AG53" s="272"/>
      <c r="AH53" s="297"/>
      <c r="AI53" s="272"/>
      <c r="AJ53" s="297"/>
      <c r="AK53" s="283"/>
      <c r="AL53" s="299"/>
      <c r="AM53" s="272"/>
      <c r="AN53" s="297"/>
      <c r="AO53" s="272"/>
      <c r="AP53" s="297"/>
      <c r="AQ53" s="272"/>
      <c r="AR53" s="297"/>
      <c r="AS53" s="272"/>
      <c r="AT53" s="297"/>
      <c r="AU53" s="272"/>
      <c r="AV53" s="297"/>
      <c r="AW53" s="283"/>
      <c r="AX53" s="86">
        <f t="shared" si="0"/>
        <v>18953.489599999997</v>
      </c>
      <c r="AY53" s="82">
        <f t="shared" si="1"/>
        <v>640</v>
      </c>
      <c r="AZ53" s="82">
        <f t="shared" si="2"/>
        <v>0</v>
      </c>
      <c r="BA53" s="82">
        <f t="shared" si="3"/>
        <v>640</v>
      </c>
      <c r="BB53" s="87">
        <f t="shared" si="4"/>
        <v>29.614827499999997</v>
      </c>
    </row>
    <row r="54" spans="1:54" ht="13" x14ac:dyDescent="0.15">
      <c r="A54" s="88">
        <f t="shared" si="5"/>
        <v>46070</v>
      </c>
      <c r="B54" s="89">
        <v>2.4</v>
      </c>
      <c r="C54" s="89"/>
      <c r="D54" s="89" t="s">
        <v>36</v>
      </c>
      <c r="E54" s="85" t="s">
        <v>38</v>
      </c>
      <c r="F54" s="299">
        <v>160</v>
      </c>
      <c r="G54" s="272"/>
      <c r="H54" s="297">
        <v>160</v>
      </c>
      <c r="I54" s="272"/>
      <c r="J54" s="297"/>
      <c r="K54" s="272"/>
      <c r="L54" s="297"/>
      <c r="M54" s="272"/>
      <c r="N54" s="297"/>
      <c r="O54" s="272"/>
      <c r="P54" s="297"/>
      <c r="Q54" s="272"/>
      <c r="R54" s="297"/>
      <c r="S54" s="272"/>
      <c r="T54" s="297"/>
      <c r="U54" s="272"/>
      <c r="V54" s="299"/>
      <c r="W54" s="272"/>
      <c r="X54" s="297">
        <v>320</v>
      </c>
      <c r="Y54" s="272"/>
      <c r="Z54" s="297"/>
      <c r="AA54" s="272"/>
      <c r="AB54" s="297"/>
      <c r="AC54" s="283"/>
      <c r="AD54" s="297"/>
      <c r="AE54" s="272"/>
      <c r="AF54" s="297"/>
      <c r="AG54" s="272"/>
      <c r="AH54" s="297"/>
      <c r="AI54" s="272"/>
      <c r="AJ54" s="297"/>
      <c r="AK54" s="283"/>
      <c r="AL54" s="299"/>
      <c r="AM54" s="272"/>
      <c r="AN54" s="297"/>
      <c r="AO54" s="272"/>
      <c r="AP54" s="297"/>
      <c r="AQ54" s="272"/>
      <c r="AR54" s="297"/>
      <c r="AS54" s="272"/>
      <c r="AT54" s="297"/>
      <c r="AU54" s="272"/>
      <c r="AV54" s="297"/>
      <c r="AW54" s="283"/>
      <c r="AX54" s="25">
        <f t="shared" si="0"/>
        <v>18953.489599999997</v>
      </c>
      <c r="AY54" s="89">
        <f t="shared" si="1"/>
        <v>640</v>
      </c>
      <c r="AZ54" s="89">
        <f t="shared" si="2"/>
        <v>0</v>
      </c>
      <c r="BA54" s="89">
        <f t="shared" si="3"/>
        <v>640</v>
      </c>
      <c r="BB54" s="91">
        <f t="shared" si="4"/>
        <v>29.614827499999997</v>
      </c>
    </row>
    <row r="55" spans="1:54" ht="13" x14ac:dyDescent="0.15">
      <c r="A55" s="88">
        <f t="shared" si="5"/>
        <v>46071</v>
      </c>
      <c r="B55" s="89">
        <v>2.4</v>
      </c>
      <c r="C55" s="89"/>
      <c r="D55" s="89" t="s">
        <v>36</v>
      </c>
      <c r="E55" s="85" t="s">
        <v>38</v>
      </c>
      <c r="F55" s="299">
        <v>160</v>
      </c>
      <c r="G55" s="272"/>
      <c r="H55" s="297">
        <v>160</v>
      </c>
      <c r="I55" s="272"/>
      <c r="J55" s="297"/>
      <c r="K55" s="272"/>
      <c r="L55" s="297"/>
      <c r="M55" s="272"/>
      <c r="N55" s="297"/>
      <c r="O55" s="272"/>
      <c r="P55" s="297"/>
      <c r="Q55" s="272"/>
      <c r="R55" s="297"/>
      <c r="S55" s="272"/>
      <c r="T55" s="297"/>
      <c r="U55" s="272"/>
      <c r="V55" s="299"/>
      <c r="W55" s="272"/>
      <c r="X55" s="297">
        <v>320</v>
      </c>
      <c r="Y55" s="272"/>
      <c r="Z55" s="297"/>
      <c r="AA55" s="272"/>
      <c r="AB55" s="297"/>
      <c r="AC55" s="283"/>
      <c r="AD55" s="297"/>
      <c r="AE55" s="272"/>
      <c r="AF55" s="297"/>
      <c r="AG55" s="272"/>
      <c r="AH55" s="297"/>
      <c r="AI55" s="272"/>
      <c r="AJ55" s="297"/>
      <c r="AK55" s="283"/>
      <c r="AL55" s="299"/>
      <c r="AM55" s="272"/>
      <c r="AN55" s="297"/>
      <c r="AO55" s="272"/>
      <c r="AP55" s="297"/>
      <c r="AQ55" s="272"/>
      <c r="AR55" s="297"/>
      <c r="AS55" s="272"/>
      <c r="AT55" s="297"/>
      <c r="AU55" s="272"/>
      <c r="AV55" s="297"/>
      <c r="AW55" s="283"/>
      <c r="AX55" s="25">
        <f t="shared" si="0"/>
        <v>18953.489599999997</v>
      </c>
      <c r="AY55" s="89">
        <f t="shared" si="1"/>
        <v>640</v>
      </c>
      <c r="AZ55" s="89">
        <f t="shared" si="2"/>
        <v>0</v>
      </c>
      <c r="BA55" s="89">
        <f t="shared" si="3"/>
        <v>640</v>
      </c>
      <c r="BB55" s="91">
        <f t="shared" si="4"/>
        <v>29.614827499999997</v>
      </c>
    </row>
    <row r="56" spans="1:54" ht="13" x14ac:dyDescent="0.15">
      <c r="A56" s="88">
        <f t="shared" si="5"/>
        <v>46072</v>
      </c>
      <c r="B56" s="89">
        <v>2.4</v>
      </c>
      <c r="C56" s="89"/>
      <c r="D56" s="89" t="s">
        <v>36</v>
      </c>
      <c r="E56" s="85" t="s">
        <v>38</v>
      </c>
      <c r="F56" s="299">
        <v>160</v>
      </c>
      <c r="G56" s="272"/>
      <c r="H56" s="297">
        <v>160</v>
      </c>
      <c r="I56" s="272"/>
      <c r="J56" s="297"/>
      <c r="K56" s="272"/>
      <c r="L56" s="297"/>
      <c r="M56" s="272"/>
      <c r="N56" s="297"/>
      <c r="O56" s="272"/>
      <c r="P56" s="297"/>
      <c r="Q56" s="272"/>
      <c r="R56" s="297"/>
      <c r="S56" s="272"/>
      <c r="T56" s="297"/>
      <c r="U56" s="272"/>
      <c r="V56" s="299"/>
      <c r="W56" s="272"/>
      <c r="X56" s="297">
        <v>320</v>
      </c>
      <c r="Y56" s="272"/>
      <c r="Z56" s="297"/>
      <c r="AA56" s="272"/>
      <c r="AB56" s="297"/>
      <c r="AC56" s="283"/>
      <c r="AD56" s="297"/>
      <c r="AE56" s="272"/>
      <c r="AF56" s="297"/>
      <c r="AG56" s="272"/>
      <c r="AH56" s="297"/>
      <c r="AI56" s="272"/>
      <c r="AJ56" s="297"/>
      <c r="AK56" s="283"/>
      <c r="AL56" s="299"/>
      <c r="AM56" s="272"/>
      <c r="AN56" s="297"/>
      <c r="AO56" s="272"/>
      <c r="AP56" s="297"/>
      <c r="AQ56" s="272"/>
      <c r="AR56" s="297"/>
      <c r="AS56" s="272"/>
      <c r="AT56" s="297"/>
      <c r="AU56" s="272"/>
      <c r="AV56" s="297"/>
      <c r="AW56" s="283"/>
      <c r="AX56" s="25">
        <f t="shared" si="0"/>
        <v>18953.489599999997</v>
      </c>
      <c r="AY56" s="89">
        <f t="shared" si="1"/>
        <v>640</v>
      </c>
      <c r="AZ56" s="89">
        <f t="shared" si="2"/>
        <v>0</v>
      </c>
      <c r="BA56" s="89">
        <f t="shared" si="3"/>
        <v>640</v>
      </c>
      <c r="BB56" s="91">
        <f t="shared" si="4"/>
        <v>29.614827499999997</v>
      </c>
    </row>
    <row r="57" spans="1:54" ht="13" x14ac:dyDescent="0.15">
      <c r="A57" s="88">
        <f t="shared" si="5"/>
        <v>46073</v>
      </c>
      <c r="B57" s="89">
        <v>2.4</v>
      </c>
      <c r="C57" s="89"/>
      <c r="D57" s="89" t="s">
        <v>36</v>
      </c>
      <c r="E57" s="85" t="s">
        <v>38</v>
      </c>
      <c r="F57" s="299">
        <v>160</v>
      </c>
      <c r="G57" s="272"/>
      <c r="H57" s="297">
        <v>160</v>
      </c>
      <c r="I57" s="272"/>
      <c r="J57" s="297"/>
      <c r="K57" s="272"/>
      <c r="L57" s="297"/>
      <c r="M57" s="272"/>
      <c r="N57" s="297"/>
      <c r="O57" s="272"/>
      <c r="P57" s="297"/>
      <c r="Q57" s="272"/>
      <c r="R57" s="297"/>
      <c r="S57" s="272"/>
      <c r="T57" s="297"/>
      <c r="U57" s="272"/>
      <c r="V57" s="299"/>
      <c r="W57" s="272"/>
      <c r="X57" s="297">
        <v>320</v>
      </c>
      <c r="Y57" s="272"/>
      <c r="Z57" s="297"/>
      <c r="AA57" s="272"/>
      <c r="AB57" s="297"/>
      <c r="AC57" s="283"/>
      <c r="AD57" s="297"/>
      <c r="AE57" s="272"/>
      <c r="AF57" s="297"/>
      <c r="AG57" s="272"/>
      <c r="AH57" s="297"/>
      <c r="AI57" s="272"/>
      <c r="AJ57" s="297"/>
      <c r="AK57" s="283"/>
      <c r="AL57" s="299"/>
      <c r="AM57" s="272"/>
      <c r="AN57" s="297"/>
      <c r="AO57" s="272"/>
      <c r="AP57" s="297"/>
      <c r="AQ57" s="272"/>
      <c r="AR57" s="297"/>
      <c r="AS57" s="272"/>
      <c r="AT57" s="297"/>
      <c r="AU57" s="272"/>
      <c r="AV57" s="297"/>
      <c r="AW57" s="283"/>
      <c r="AX57" s="25">
        <f t="shared" si="0"/>
        <v>18953.489599999997</v>
      </c>
      <c r="AY57" s="89">
        <f t="shared" si="1"/>
        <v>640</v>
      </c>
      <c r="AZ57" s="89">
        <f t="shared" si="2"/>
        <v>0</v>
      </c>
      <c r="BA57" s="89">
        <f t="shared" si="3"/>
        <v>640</v>
      </c>
      <c r="BB57" s="91">
        <f t="shared" si="4"/>
        <v>29.614827499999997</v>
      </c>
    </row>
    <row r="58" spans="1:54" ht="13" x14ac:dyDescent="0.15">
      <c r="A58" s="88">
        <f t="shared" si="5"/>
        <v>46074</v>
      </c>
      <c r="B58" s="89">
        <v>2.4</v>
      </c>
      <c r="C58" s="89"/>
      <c r="D58" s="89" t="s">
        <v>36</v>
      </c>
      <c r="E58" s="85" t="s">
        <v>38</v>
      </c>
      <c r="F58" s="299">
        <v>160</v>
      </c>
      <c r="G58" s="272"/>
      <c r="H58" s="297">
        <v>160</v>
      </c>
      <c r="I58" s="272"/>
      <c r="J58" s="297"/>
      <c r="K58" s="272"/>
      <c r="L58" s="297"/>
      <c r="M58" s="272"/>
      <c r="N58" s="297"/>
      <c r="O58" s="272"/>
      <c r="P58" s="297"/>
      <c r="Q58" s="272"/>
      <c r="R58" s="297"/>
      <c r="S58" s="272"/>
      <c r="T58" s="297"/>
      <c r="U58" s="272"/>
      <c r="V58" s="299">
        <v>160</v>
      </c>
      <c r="W58" s="272"/>
      <c r="X58" s="297">
        <v>160</v>
      </c>
      <c r="Y58" s="272"/>
      <c r="Z58" s="297"/>
      <c r="AA58" s="272"/>
      <c r="AB58" s="297"/>
      <c r="AC58" s="283"/>
      <c r="AD58" s="297"/>
      <c r="AE58" s="272"/>
      <c r="AF58" s="297"/>
      <c r="AG58" s="272"/>
      <c r="AH58" s="297"/>
      <c r="AI58" s="272"/>
      <c r="AJ58" s="297"/>
      <c r="AK58" s="283"/>
      <c r="AL58" s="299"/>
      <c r="AM58" s="272"/>
      <c r="AN58" s="297"/>
      <c r="AO58" s="272"/>
      <c r="AP58" s="297"/>
      <c r="AQ58" s="272"/>
      <c r="AR58" s="297"/>
      <c r="AS58" s="272"/>
      <c r="AT58" s="297"/>
      <c r="AU58" s="272"/>
      <c r="AV58" s="297"/>
      <c r="AW58" s="283"/>
      <c r="AX58" s="25">
        <f t="shared" si="0"/>
        <v>18337.889599999999</v>
      </c>
      <c r="AY58" s="89">
        <f t="shared" si="1"/>
        <v>640</v>
      </c>
      <c r="AZ58" s="89">
        <f t="shared" si="2"/>
        <v>0</v>
      </c>
      <c r="BA58" s="89">
        <f t="shared" si="3"/>
        <v>640</v>
      </c>
      <c r="BB58" s="91">
        <f t="shared" si="4"/>
        <v>28.652952499999998</v>
      </c>
    </row>
    <row r="59" spans="1:54" ht="13" x14ac:dyDescent="0.15">
      <c r="A59" s="92">
        <f t="shared" si="5"/>
        <v>46075</v>
      </c>
      <c r="B59" s="93">
        <v>2.4</v>
      </c>
      <c r="C59" s="93"/>
      <c r="D59" s="93" t="s">
        <v>36</v>
      </c>
      <c r="E59" s="95" t="s">
        <v>38</v>
      </c>
      <c r="F59" s="299">
        <v>160</v>
      </c>
      <c r="G59" s="272"/>
      <c r="H59" s="297">
        <v>160</v>
      </c>
      <c r="I59" s="272"/>
      <c r="J59" s="297"/>
      <c r="K59" s="272"/>
      <c r="L59" s="301"/>
      <c r="M59" s="292"/>
      <c r="N59" s="301"/>
      <c r="O59" s="292"/>
      <c r="P59" s="301"/>
      <c r="Q59" s="292"/>
      <c r="R59" s="301"/>
      <c r="S59" s="292"/>
      <c r="T59" s="301"/>
      <c r="U59" s="292"/>
      <c r="V59" s="302"/>
      <c r="W59" s="292"/>
      <c r="X59" s="301"/>
      <c r="Y59" s="292"/>
      <c r="Z59" s="301"/>
      <c r="AA59" s="292"/>
      <c r="AB59" s="301"/>
      <c r="AC59" s="293"/>
      <c r="AD59" s="301"/>
      <c r="AE59" s="292"/>
      <c r="AF59" s="301"/>
      <c r="AG59" s="292"/>
      <c r="AH59" s="301"/>
      <c r="AI59" s="292"/>
      <c r="AJ59" s="301"/>
      <c r="AK59" s="293"/>
      <c r="AL59" s="302"/>
      <c r="AM59" s="292"/>
      <c r="AN59" s="301"/>
      <c r="AO59" s="292"/>
      <c r="AP59" s="301"/>
      <c r="AQ59" s="292"/>
      <c r="AR59" s="301"/>
      <c r="AS59" s="292"/>
      <c r="AT59" s="301"/>
      <c r="AU59" s="292"/>
      <c r="AV59" s="301"/>
      <c r="AW59" s="293"/>
      <c r="AX59" s="96">
        <f t="shared" si="0"/>
        <v>12017.489599999999</v>
      </c>
      <c r="AY59" s="93">
        <f t="shared" si="1"/>
        <v>320</v>
      </c>
      <c r="AZ59" s="93">
        <f t="shared" si="2"/>
        <v>0</v>
      </c>
      <c r="BA59" s="93">
        <f t="shared" si="3"/>
        <v>320</v>
      </c>
      <c r="BB59" s="97">
        <f t="shared" si="4"/>
        <v>37.554654999999997</v>
      </c>
    </row>
    <row r="60" spans="1:54" ht="13" x14ac:dyDescent="0.15">
      <c r="A60" s="81">
        <f t="shared" si="5"/>
        <v>46076</v>
      </c>
      <c r="B60" s="82">
        <v>3.1</v>
      </c>
      <c r="C60" s="82"/>
      <c r="D60" s="82" t="s">
        <v>31</v>
      </c>
      <c r="E60" s="84" t="s">
        <v>38</v>
      </c>
      <c r="F60" s="300">
        <v>160</v>
      </c>
      <c r="G60" s="285"/>
      <c r="H60" s="298">
        <v>160</v>
      </c>
      <c r="I60" s="285"/>
      <c r="J60" s="298"/>
      <c r="K60" s="285"/>
      <c r="L60" s="297"/>
      <c r="M60" s="272"/>
      <c r="N60" s="297"/>
      <c r="O60" s="272"/>
      <c r="P60" s="297"/>
      <c r="Q60" s="272"/>
      <c r="R60" s="297"/>
      <c r="S60" s="272"/>
      <c r="T60" s="297"/>
      <c r="U60" s="272"/>
      <c r="V60" s="300"/>
      <c r="W60" s="285"/>
      <c r="X60" s="298">
        <v>340</v>
      </c>
      <c r="Y60" s="285"/>
      <c r="Z60" s="298"/>
      <c r="AA60" s="285"/>
      <c r="AB60" s="298"/>
      <c r="AC60" s="288"/>
      <c r="AD60" s="297"/>
      <c r="AE60" s="272"/>
      <c r="AF60" s="297"/>
      <c r="AG60" s="272"/>
      <c r="AH60" s="297"/>
      <c r="AI60" s="272"/>
      <c r="AJ60" s="297"/>
      <c r="AK60" s="283"/>
      <c r="AL60" s="299"/>
      <c r="AM60" s="272"/>
      <c r="AN60" s="297"/>
      <c r="AO60" s="272"/>
      <c r="AP60" s="297"/>
      <c r="AQ60" s="272"/>
      <c r="AR60" s="297"/>
      <c r="AS60" s="272"/>
      <c r="AT60" s="297"/>
      <c r="AU60" s="272"/>
      <c r="AV60" s="297"/>
      <c r="AW60" s="283"/>
      <c r="AX60" s="86">
        <f t="shared" si="0"/>
        <v>19386.989599999997</v>
      </c>
      <c r="AY60" s="82">
        <f t="shared" si="1"/>
        <v>660</v>
      </c>
      <c r="AZ60" s="82">
        <f t="shared" si="2"/>
        <v>0</v>
      </c>
      <c r="BA60" s="82">
        <f t="shared" si="3"/>
        <v>660</v>
      </c>
      <c r="BB60" s="87">
        <f t="shared" si="4"/>
        <v>29.374226666666662</v>
      </c>
    </row>
    <row r="61" spans="1:54" ht="13" x14ac:dyDescent="0.15">
      <c r="A61" s="88">
        <f t="shared" si="5"/>
        <v>46077</v>
      </c>
      <c r="B61" s="89">
        <v>3.1</v>
      </c>
      <c r="C61" s="89"/>
      <c r="D61" s="89" t="s">
        <v>31</v>
      </c>
      <c r="E61" s="85" t="s">
        <v>38</v>
      </c>
      <c r="F61" s="299">
        <v>160</v>
      </c>
      <c r="G61" s="272"/>
      <c r="H61" s="297">
        <v>160</v>
      </c>
      <c r="I61" s="272"/>
      <c r="J61" s="297"/>
      <c r="K61" s="272"/>
      <c r="L61" s="297"/>
      <c r="M61" s="272"/>
      <c r="N61" s="297"/>
      <c r="O61" s="272"/>
      <c r="P61" s="297"/>
      <c r="Q61" s="272"/>
      <c r="R61" s="297"/>
      <c r="S61" s="272"/>
      <c r="T61" s="297"/>
      <c r="U61" s="272"/>
      <c r="V61" s="299"/>
      <c r="W61" s="272"/>
      <c r="X61" s="297">
        <v>480</v>
      </c>
      <c r="Y61" s="272"/>
      <c r="Z61" s="297"/>
      <c r="AA61" s="272"/>
      <c r="AB61" s="297"/>
      <c r="AC61" s="283"/>
      <c r="AD61" s="297"/>
      <c r="AE61" s="272"/>
      <c r="AF61" s="297"/>
      <c r="AG61" s="272"/>
      <c r="AH61" s="297"/>
      <c r="AI61" s="272"/>
      <c r="AJ61" s="297"/>
      <c r="AK61" s="283"/>
      <c r="AL61" s="299"/>
      <c r="AM61" s="272"/>
      <c r="AN61" s="297"/>
      <c r="AO61" s="272"/>
      <c r="AP61" s="297"/>
      <c r="AQ61" s="272"/>
      <c r="AR61" s="297"/>
      <c r="AS61" s="272"/>
      <c r="AT61" s="297"/>
      <c r="AU61" s="272"/>
      <c r="AV61" s="297"/>
      <c r="AW61" s="283"/>
      <c r="AX61" s="25">
        <f t="shared" si="0"/>
        <v>22421.489599999997</v>
      </c>
      <c r="AY61" s="89">
        <f t="shared" si="1"/>
        <v>800</v>
      </c>
      <c r="AZ61" s="89">
        <f t="shared" si="2"/>
        <v>0</v>
      </c>
      <c r="BA61" s="89">
        <f t="shared" si="3"/>
        <v>800</v>
      </c>
      <c r="BB61" s="91">
        <f t="shared" si="4"/>
        <v>28.026861999999998</v>
      </c>
    </row>
    <row r="62" spans="1:54" ht="13" x14ac:dyDescent="0.15">
      <c r="A62" s="88">
        <f t="shared" si="5"/>
        <v>46078</v>
      </c>
      <c r="B62" s="89">
        <v>3.1</v>
      </c>
      <c r="C62" s="89"/>
      <c r="D62" s="89" t="s">
        <v>31</v>
      </c>
      <c r="E62" s="85" t="s">
        <v>38</v>
      </c>
      <c r="F62" s="299">
        <v>120</v>
      </c>
      <c r="G62" s="272"/>
      <c r="H62" s="297">
        <v>120</v>
      </c>
      <c r="I62" s="272"/>
      <c r="J62" s="297"/>
      <c r="K62" s="272"/>
      <c r="L62" s="297"/>
      <c r="M62" s="272"/>
      <c r="N62" s="297"/>
      <c r="O62" s="272"/>
      <c r="P62" s="297"/>
      <c r="Q62" s="272"/>
      <c r="R62" s="297"/>
      <c r="S62" s="272"/>
      <c r="T62" s="297"/>
      <c r="U62" s="272"/>
      <c r="V62" s="299">
        <v>280</v>
      </c>
      <c r="W62" s="272"/>
      <c r="X62" s="297">
        <v>230</v>
      </c>
      <c r="Y62" s="272"/>
      <c r="Z62" s="297"/>
      <c r="AA62" s="272"/>
      <c r="AB62" s="297"/>
      <c r="AC62" s="283"/>
      <c r="AD62" s="297"/>
      <c r="AE62" s="272"/>
      <c r="AF62" s="297"/>
      <c r="AG62" s="272"/>
      <c r="AH62" s="297"/>
      <c r="AI62" s="272"/>
      <c r="AJ62" s="297"/>
      <c r="AK62" s="283"/>
      <c r="AL62" s="299"/>
      <c r="AM62" s="272"/>
      <c r="AN62" s="297"/>
      <c r="AO62" s="272"/>
      <c r="AP62" s="297"/>
      <c r="AQ62" s="272"/>
      <c r="AR62" s="297"/>
      <c r="AS62" s="272"/>
      <c r="AT62" s="297"/>
      <c r="AU62" s="272"/>
      <c r="AV62" s="297"/>
      <c r="AW62" s="283"/>
      <c r="AX62" s="25">
        <f t="shared" si="0"/>
        <v>18990.067200000001</v>
      </c>
      <c r="AY62" s="89">
        <f t="shared" si="1"/>
        <v>750</v>
      </c>
      <c r="AZ62" s="89">
        <f t="shared" si="2"/>
        <v>0</v>
      </c>
      <c r="BA62" s="89">
        <f t="shared" si="3"/>
        <v>750</v>
      </c>
      <c r="BB62" s="91">
        <f t="shared" si="4"/>
        <v>25.320089600000003</v>
      </c>
    </row>
    <row r="63" spans="1:54" ht="13" x14ac:dyDescent="0.15">
      <c r="A63" s="88">
        <f t="shared" si="5"/>
        <v>46079</v>
      </c>
      <c r="B63" s="89">
        <v>3.1</v>
      </c>
      <c r="C63" s="89"/>
      <c r="D63" s="89" t="s">
        <v>31</v>
      </c>
      <c r="E63" s="85" t="s">
        <v>38</v>
      </c>
      <c r="F63" s="299">
        <v>120</v>
      </c>
      <c r="G63" s="272"/>
      <c r="H63" s="297">
        <v>120</v>
      </c>
      <c r="I63" s="272"/>
      <c r="J63" s="297"/>
      <c r="K63" s="272"/>
      <c r="L63" s="297"/>
      <c r="M63" s="272"/>
      <c r="N63" s="297"/>
      <c r="O63" s="272"/>
      <c r="P63" s="297"/>
      <c r="Q63" s="272"/>
      <c r="R63" s="297"/>
      <c r="S63" s="272"/>
      <c r="T63" s="297"/>
      <c r="U63" s="272"/>
      <c r="V63" s="299">
        <v>280</v>
      </c>
      <c r="W63" s="272"/>
      <c r="X63" s="297">
        <v>280</v>
      </c>
      <c r="Y63" s="272"/>
      <c r="Z63" s="297"/>
      <c r="AA63" s="272"/>
      <c r="AB63" s="297"/>
      <c r="AC63" s="283"/>
      <c r="AD63" s="297"/>
      <c r="AE63" s="272"/>
      <c r="AF63" s="297"/>
      <c r="AG63" s="272"/>
      <c r="AH63" s="297"/>
      <c r="AI63" s="272"/>
      <c r="AJ63" s="297"/>
      <c r="AK63" s="283"/>
      <c r="AL63" s="299"/>
      <c r="AM63" s="272"/>
      <c r="AN63" s="297"/>
      <c r="AO63" s="272"/>
      <c r="AP63" s="297"/>
      <c r="AQ63" s="272"/>
      <c r="AR63" s="297"/>
      <c r="AS63" s="272"/>
      <c r="AT63" s="297"/>
      <c r="AU63" s="272"/>
      <c r="AV63" s="297"/>
      <c r="AW63" s="283"/>
      <c r="AX63" s="25">
        <f t="shared" si="0"/>
        <v>20073.817200000001</v>
      </c>
      <c r="AY63" s="89">
        <f t="shared" si="1"/>
        <v>800</v>
      </c>
      <c r="AZ63" s="89">
        <f t="shared" si="2"/>
        <v>0</v>
      </c>
      <c r="BA63" s="89">
        <f t="shared" si="3"/>
        <v>800</v>
      </c>
      <c r="BB63" s="91">
        <f t="shared" si="4"/>
        <v>25.092271500000003</v>
      </c>
    </row>
    <row r="64" spans="1:54" ht="13" x14ac:dyDescent="0.15">
      <c r="A64" s="88">
        <f t="shared" si="5"/>
        <v>46080</v>
      </c>
      <c r="B64" s="89">
        <v>3.1</v>
      </c>
      <c r="C64" s="89"/>
      <c r="D64" s="89" t="s">
        <v>31</v>
      </c>
      <c r="E64" s="85" t="s">
        <v>38</v>
      </c>
      <c r="F64" s="299">
        <v>160</v>
      </c>
      <c r="G64" s="272"/>
      <c r="H64" s="297">
        <v>160</v>
      </c>
      <c r="I64" s="272"/>
      <c r="J64" s="297"/>
      <c r="K64" s="272"/>
      <c r="L64" s="297"/>
      <c r="M64" s="272"/>
      <c r="N64" s="297"/>
      <c r="O64" s="272"/>
      <c r="P64" s="297"/>
      <c r="Q64" s="272"/>
      <c r="R64" s="297"/>
      <c r="S64" s="272"/>
      <c r="T64" s="297"/>
      <c r="U64" s="272"/>
      <c r="V64" s="299">
        <v>280</v>
      </c>
      <c r="W64" s="272"/>
      <c r="X64" s="297">
        <v>280</v>
      </c>
      <c r="Y64" s="272"/>
      <c r="Z64" s="297"/>
      <c r="AA64" s="272"/>
      <c r="AB64" s="297"/>
      <c r="AC64" s="283"/>
      <c r="AD64" s="297"/>
      <c r="AE64" s="272"/>
      <c r="AF64" s="297"/>
      <c r="AG64" s="272"/>
      <c r="AH64" s="297"/>
      <c r="AI64" s="272"/>
      <c r="AJ64" s="297"/>
      <c r="AK64" s="283"/>
      <c r="AL64" s="299"/>
      <c r="AM64" s="272"/>
      <c r="AN64" s="297"/>
      <c r="AO64" s="272"/>
      <c r="AP64" s="297"/>
      <c r="AQ64" s="272"/>
      <c r="AR64" s="297"/>
      <c r="AS64" s="272"/>
      <c r="AT64" s="297"/>
      <c r="AU64" s="272"/>
      <c r="AV64" s="297"/>
      <c r="AW64" s="283"/>
      <c r="AX64" s="25">
        <f t="shared" si="0"/>
        <v>23078.189599999998</v>
      </c>
      <c r="AY64" s="89">
        <f t="shared" si="1"/>
        <v>880</v>
      </c>
      <c r="AZ64" s="89">
        <f t="shared" si="2"/>
        <v>0</v>
      </c>
      <c r="BA64" s="89">
        <f t="shared" si="3"/>
        <v>880</v>
      </c>
      <c r="BB64" s="91">
        <f t="shared" si="4"/>
        <v>26.225215454545452</v>
      </c>
    </row>
    <row r="65" spans="1:54" ht="13" x14ac:dyDescent="0.15">
      <c r="A65" s="88">
        <f t="shared" si="5"/>
        <v>46081</v>
      </c>
      <c r="B65" s="89">
        <v>3.1</v>
      </c>
      <c r="C65" s="89"/>
      <c r="D65" s="89" t="s">
        <v>31</v>
      </c>
      <c r="E65" s="85" t="s">
        <v>38</v>
      </c>
      <c r="F65" s="299">
        <v>160</v>
      </c>
      <c r="G65" s="272"/>
      <c r="H65" s="297">
        <v>160</v>
      </c>
      <c r="I65" s="272"/>
      <c r="J65" s="297"/>
      <c r="K65" s="272"/>
      <c r="L65" s="297"/>
      <c r="M65" s="272"/>
      <c r="N65" s="297"/>
      <c r="O65" s="272"/>
      <c r="P65" s="297"/>
      <c r="Q65" s="272"/>
      <c r="R65" s="297"/>
      <c r="S65" s="272"/>
      <c r="T65" s="297"/>
      <c r="U65" s="272"/>
      <c r="V65" s="299">
        <v>280</v>
      </c>
      <c r="W65" s="272"/>
      <c r="X65" s="297">
        <v>280</v>
      </c>
      <c r="Y65" s="272"/>
      <c r="Z65" s="297"/>
      <c r="AA65" s="272"/>
      <c r="AB65" s="297"/>
      <c r="AC65" s="283"/>
      <c r="AD65" s="297"/>
      <c r="AE65" s="272"/>
      <c r="AF65" s="297"/>
      <c r="AG65" s="272"/>
      <c r="AH65" s="297"/>
      <c r="AI65" s="272"/>
      <c r="AJ65" s="297"/>
      <c r="AK65" s="283"/>
      <c r="AL65" s="299"/>
      <c r="AM65" s="272"/>
      <c r="AN65" s="297"/>
      <c r="AO65" s="272"/>
      <c r="AP65" s="297"/>
      <c r="AQ65" s="272"/>
      <c r="AR65" s="297"/>
      <c r="AS65" s="272"/>
      <c r="AT65" s="297"/>
      <c r="AU65" s="272"/>
      <c r="AV65" s="297"/>
      <c r="AW65" s="283"/>
      <c r="AX65" s="25">
        <f t="shared" si="0"/>
        <v>23078.189599999998</v>
      </c>
      <c r="AY65" s="89">
        <f t="shared" si="1"/>
        <v>880</v>
      </c>
      <c r="AZ65" s="89">
        <f t="shared" si="2"/>
        <v>0</v>
      </c>
      <c r="BA65" s="89">
        <f t="shared" si="3"/>
        <v>880</v>
      </c>
      <c r="BB65" s="91">
        <f t="shared" si="4"/>
        <v>26.225215454545452</v>
      </c>
    </row>
    <row r="66" spans="1:54" ht="13" x14ac:dyDescent="0.15">
      <c r="A66" s="92">
        <f t="shared" si="5"/>
        <v>46082</v>
      </c>
      <c r="B66" s="93">
        <v>3.1</v>
      </c>
      <c r="C66" s="93"/>
      <c r="D66" s="93" t="s">
        <v>31</v>
      </c>
      <c r="E66" s="95" t="s">
        <v>38</v>
      </c>
      <c r="F66" s="299">
        <v>120</v>
      </c>
      <c r="G66" s="272"/>
      <c r="H66" s="297">
        <v>120</v>
      </c>
      <c r="I66" s="272"/>
      <c r="J66" s="297"/>
      <c r="K66" s="272"/>
      <c r="L66" s="297"/>
      <c r="M66" s="272"/>
      <c r="N66" s="297"/>
      <c r="O66" s="272"/>
      <c r="P66" s="297"/>
      <c r="Q66" s="272"/>
      <c r="R66" s="297"/>
      <c r="S66" s="272"/>
      <c r="T66" s="297"/>
      <c r="U66" s="272"/>
      <c r="V66" s="302">
        <v>280</v>
      </c>
      <c r="W66" s="292"/>
      <c r="X66" s="297">
        <v>280</v>
      </c>
      <c r="Y66" s="272"/>
      <c r="Z66" s="297"/>
      <c r="AA66" s="272"/>
      <c r="AB66" s="301"/>
      <c r="AC66" s="293"/>
      <c r="AD66" s="301"/>
      <c r="AE66" s="292"/>
      <c r="AF66" s="301"/>
      <c r="AG66" s="292"/>
      <c r="AH66" s="301"/>
      <c r="AI66" s="292"/>
      <c r="AJ66" s="301"/>
      <c r="AK66" s="293"/>
      <c r="AL66" s="302"/>
      <c r="AM66" s="292"/>
      <c r="AN66" s="301"/>
      <c r="AO66" s="292"/>
      <c r="AP66" s="301"/>
      <c r="AQ66" s="292"/>
      <c r="AR66" s="301"/>
      <c r="AS66" s="292"/>
      <c r="AT66" s="301"/>
      <c r="AU66" s="292"/>
      <c r="AV66" s="301"/>
      <c r="AW66" s="293"/>
      <c r="AX66" s="96">
        <f t="shared" si="0"/>
        <v>20073.817200000001</v>
      </c>
      <c r="AY66" s="93">
        <f t="shared" si="1"/>
        <v>800</v>
      </c>
      <c r="AZ66" s="93">
        <f t="shared" si="2"/>
        <v>0</v>
      </c>
      <c r="BA66" s="93">
        <f t="shared" si="3"/>
        <v>800</v>
      </c>
      <c r="BB66" s="97">
        <f t="shared" si="4"/>
        <v>25.092271500000003</v>
      </c>
    </row>
    <row r="67" spans="1:54" ht="13" x14ac:dyDescent="0.15">
      <c r="A67" s="81">
        <f t="shared" si="5"/>
        <v>46083</v>
      </c>
      <c r="B67" s="82">
        <v>3.2</v>
      </c>
      <c r="C67" s="82"/>
      <c r="D67" s="82" t="s">
        <v>34</v>
      </c>
      <c r="E67" s="84" t="s">
        <v>38</v>
      </c>
      <c r="F67" s="300">
        <v>120</v>
      </c>
      <c r="G67" s="285"/>
      <c r="H67" s="298">
        <v>120</v>
      </c>
      <c r="I67" s="285"/>
      <c r="J67" s="298"/>
      <c r="K67" s="285"/>
      <c r="L67" s="298"/>
      <c r="M67" s="285"/>
      <c r="N67" s="298"/>
      <c r="O67" s="285"/>
      <c r="P67" s="298"/>
      <c r="Q67" s="285"/>
      <c r="R67" s="298"/>
      <c r="S67" s="285"/>
      <c r="T67" s="298"/>
      <c r="U67" s="285"/>
      <c r="V67" s="299">
        <v>275</v>
      </c>
      <c r="W67" s="272"/>
      <c r="X67" s="298">
        <v>275</v>
      </c>
      <c r="Y67" s="285"/>
      <c r="Z67" s="298"/>
      <c r="AA67" s="285"/>
      <c r="AB67" s="298"/>
      <c r="AC67" s="288"/>
      <c r="AD67" s="297"/>
      <c r="AE67" s="272"/>
      <c r="AF67" s="297"/>
      <c r="AG67" s="272"/>
      <c r="AH67" s="297"/>
      <c r="AI67" s="272"/>
      <c r="AJ67" s="297"/>
      <c r="AK67" s="283"/>
      <c r="AL67" s="299"/>
      <c r="AM67" s="272"/>
      <c r="AN67" s="297"/>
      <c r="AO67" s="272"/>
      <c r="AP67" s="297"/>
      <c r="AQ67" s="272"/>
      <c r="AR67" s="297"/>
      <c r="AS67" s="272"/>
      <c r="AT67" s="297"/>
      <c r="AU67" s="272"/>
      <c r="AV67" s="297"/>
      <c r="AW67" s="283"/>
      <c r="AX67" s="86">
        <f t="shared" si="0"/>
        <v>19876.304700000001</v>
      </c>
      <c r="AY67" s="82">
        <f t="shared" si="1"/>
        <v>790</v>
      </c>
      <c r="AZ67" s="82">
        <f t="shared" si="2"/>
        <v>0</v>
      </c>
      <c r="BA67" s="82">
        <f t="shared" si="3"/>
        <v>790</v>
      </c>
      <c r="BB67" s="87">
        <f t="shared" si="4"/>
        <v>25.159879367088607</v>
      </c>
    </row>
    <row r="68" spans="1:54" ht="13" x14ac:dyDescent="0.15">
      <c r="A68" s="88">
        <f t="shared" si="5"/>
        <v>46084</v>
      </c>
      <c r="B68" s="89">
        <v>3.2</v>
      </c>
      <c r="C68" s="89"/>
      <c r="D68" s="89" t="s">
        <v>34</v>
      </c>
      <c r="E68" s="85" t="s">
        <v>38</v>
      </c>
      <c r="F68" s="299">
        <v>140</v>
      </c>
      <c r="G68" s="272"/>
      <c r="H68" s="297">
        <v>140</v>
      </c>
      <c r="I68" s="272"/>
      <c r="J68" s="297"/>
      <c r="K68" s="272"/>
      <c r="L68" s="297"/>
      <c r="M68" s="272"/>
      <c r="N68" s="297"/>
      <c r="O68" s="272"/>
      <c r="P68" s="297"/>
      <c r="Q68" s="272"/>
      <c r="R68" s="297"/>
      <c r="S68" s="272"/>
      <c r="T68" s="297"/>
      <c r="U68" s="272"/>
      <c r="V68" s="299">
        <v>275</v>
      </c>
      <c r="W68" s="272"/>
      <c r="X68" s="297">
        <v>275</v>
      </c>
      <c r="Y68" s="272"/>
      <c r="Z68" s="297"/>
      <c r="AA68" s="272"/>
      <c r="AB68" s="297"/>
      <c r="AC68" s="283"/>
      <c r="AD68" s="297"/>
      <c r="AE68" s="272"/>
      <c r="AF68" s="297"/>
      <c r="AG68" s="272"/>
      <c r="AH68" s="297"/>
      <c r="AI68" s="272"/>
      <c r="AJ68" s="297"/>
      <c r="AK68" s="283"/>
      <c r="AL68" s="299"/>
      <c r="AM68" s="272"/>
      <c r="AN68" s="297"/>
      <c r="AO68" s="272"/>
      <c r="AP68" s="297"/>
      <c r="AQ68" s="272"/>
      <c r="AR68" s="297"/>
      <c r="AS68" s="272"/>
      <c r="AT68" s="297"/>
      <c r="AU68" s="272"/>
      <c r="AV68" s="297"/>
      <c r="AW68" s="283"/>
      <c r="AX68" s="25">
        <f t="shared" si="0"/>
        <v>21378.490899999997</v>
      </c>
      <c r="AY68" s="89">
        <f t="shared" si="1"/>
        <v>830</v>
      </c>
      <c r="AZ68" s="89">
        <f t="shared" si="2"/>
        <v>0</v>
      </c>
      <c r="BA68" s="89">
        <f t="shared" si="3"/>
        <v>830</v>
      </c>
      <c r="BB68" s="91">
        <f t="shared" si="4"/>
        <v>25.757217951807224</v>
      </c>
    </row>
    <row r="69" spans="1:54" ht="13" x14ac:dyDescent="0.15">
      <c r="A69" s="88">
        <f t="shared" si="5"/>
        <v>46085</v>
      </c>
      <c r="B69" s="89">
        <v>3.2</v>
      </c>
      <c r="C69" s="89"/>
      <c r="D69" s="89" t="s">
        <v>34</v>
      </c>
      <c r="E69" s="85" t="s">
        <v>38</v>
      </c>
      <c r="F69" s="299">
        <v>150</v>
      </c>
      <c r="G69" s="272"/>
      <c r="H69" s="297">
        <v>150</v>
      </c>
      <c r="I69" s="272"/>
      <c r="J69" s="297"/>
      <c r="K69" s="272"/>
      <c r="L69" s="297"/>
      <c r="M69" s="272"/>
      <c r="N69" s="297"/>
      <c r="O69" s="272"/>
      <c r="P69" s="297"/>
      <c r="Q69" s="272"/>
      <c r="R69" s="297"/>
      <c r="S69" s="272"/>
      <c r="T69" s="297"/>
      <c r="U69" s="272"/>
      <c r="V69" s="299">
        <v>275</v>
      </c>
      <c r="W69" s="272"/>
      <c r="X69" s="297">
        <v>275</v>
      </c>
      <c r="Y69" s="272"/>
      <c r="Z69" s="297"/>
      <c r="AA69" s="272"/>
      <c r="AB69" s="297"/>
      <c r="AC69" s="283"/>
      <c r="AD69" s="297"/>
      <c r="AE69" s="272"/>
      <c r="AF69" s="297"/>
      <c r="AG69" s="272"/>
      <c r="AH69" s="297"/>
      <c r="AI69" s="272"/>
      <c r="AJ69" s="297"/>
      <c r="AK69" s="283"/>
      <c r="AL69" s="299"/>
      <c r="AM69" s="272"/>
      <c r="AN69" s="297"/>
      <c r="AO69" s="272"/>
      <c r="AP69" s="297"/>
      <c r="AQ69" s="272"/>
      <c r="AR69" s="297"/>
      <c r="AS69" s="272"/>
      <c r="AT69" s="297"/>
      <c r="AU69" s="272"/>
      <c r="AV69" s="297"/>
      <c r="AW69" s="283"/>
      <c r="AX69" s="25">
        <f t="shared" si="0"/>
        <v>22129.583999999999</v>
      </c>
      <c r="AY69" s="89">
        <f t="shared" si="1"/>
        <v>850</v>
      </c>
      <c r="AZ69" s="89">
        <f t="shared" si="2"/>
        <v>0</v>
      </c>
      <c r="BA69" s="89">
        <f t="shared" si="3"/>
        <v>850</v>
      </c>
      <c r="BB69" s="91">
        <f t="shared" si="4"/>
        <v>26.034804705882351</v>
      </c>
    </row>
    <row r="70" spans="1:54" ht="13" x14ac:dyDescent="0.15">
      <c r="A70" s="88">
        <f t="shared" si="5"/>
        <v>46086</v>
      </c>
      <c r="B70" s="89">
        <v>3.2</v>
      </c>
      <c r="C70" s="89"/>
      <c r="D70" s="89" t="s">
        <v>34</v>
      </c>
      <c r="E70" s="85" t="s">
        <v>38</v>
      </c>
      <c r="F70" s="299">
        <v>160</v>
      </c>
      <c r="G70" s="272"/>
      <c r="H70" s="297">
        <v>160</v>
      </c>
      <c r="I70" s="272"/>
      <c r="J70" s="297"/>
      <c r="K70" s="272"/>
      <c r="L70" s="297"/>
      <c r="M70" s="272"/>
      <c r="N70" s="297"/>
      <c r="O70" s="272"/>
      <c r="P70" s="297"/>
      <c r="Q70" s="272"/>
      <c r="R70" s="297"/>
      <c r="S70" s="272"/>
      <c r="T70" s="297"/>
      <c r="U70" s="272"/>
      <c r="V70" s="299">
        <v>275</v>
      </c>
      <c r="W70" s="272"/>
      <c r="X70" s="297">
        <v>275</v>
      </c>
      <c r="Y70" s="272"/>
      <c r="Z70" s="297"/>
      <c r="AA70" s="272"/>
      <c r="AB70" s="297"/>
      <c r="AC70" s="283"/>
      <c r="AD70" s="297"/>
      <c r="AE70" s="272"/>
      <c r="AF70" s="297"/>
      <c r="AG70" s="272"/>
      <c r="AH70" s="297"/>
      <c r="AI70" s="272"/>
      <c r="AJ70" s="297"/>
      <c r="AK70" s="283"/>
      <c r="AL70" s="299"/>
      <c r="AM70" s="272"/>
      <c r="AN70" s="297"/>
      <c r="AO70" s="272"/>
      <c r="AP70" s="297"/>
      <c r="AQ70" s="272"/>
      <c r="AR70" s="297"/>
      <c r="AS70" s="272"/>
      <c r="AT70" s="297"/>
      <c r="AU70" s="272"/>
      <c r="AV70" s="297"/>
      <c r="AW70" s="283"/>
      <c r="AX70" s="25">
        <f t="shared" si="0"/>
        <v>22880.677100000001</v>
      </c>
      <c r="AY70" s="89">
        <f t="shared" si="1"/>
        <v>870</v>
      </c>
      <c r="AZ70" s="89">
        <f t="shared" si="2"/>
        <v>0</v>
      </c>
      <c r="BA70" s="89">
        <f t="shared" si="3"/>
        <v>870</v>
      </c>
      <c r="BB70" s="91">
        <f t="shared" si="4"/>
        <v>26.299628850574713</v>
      </c>
    </row>
    <row r="71" spans="1:54" ht="13" x14ac:dyDescent="0.15">
      <c r="A71" s="88">
        <f t="shared" si="5"/>
        <v>46087</v>
      </c>
      <c r="B71" s="89">
        <v>3.2</v>
      </c>
      <c r="C71" s="89"/>
      <c r="D71" s="89" t="s">
        <v>34</v>
      </c>
      <c r="E71" s="85" t="s">
        <v>38</v>
      </c>
      <c r="F71" s="299">
        <v>120</v>
      </c>
      <c r="G71" s="272"/>
      <c r="H71" s="297">
        <v>120</v>
      </c>
      <c r="I71" s="272"/>
      <c r="J71" s="297"/>
      <c r="K71" s="272"/>
      <c r="L71" s="297"/>
      <c r="M71" s="272"/>
      <c r="N71" s="297"/>
      <c r="O71" s="272"/>
      <c r="P71" s="297"/>
      <c r="Q71" s="272"/>
      <c r="R71" s="297"/>
      <c r="S71" s="272"/>
      <c r="T71" s="297"/>
      <c r="U71" s="272"/>
      <c r="V71" s="299">
        <v>280</v>
      </c>
      <c r="W71" s="272"/>
      <c r="X71" s="297">
        <v>280</v>
      </c>
      <c r="Y71" s="272"/>
      <c r="Z71" s="297"/>
      <c r="AA71" s="272"/>
      <c r="AB71" s="297"/>
      <c r="AC71" s="283"/>
      <c r="AD71" s="297"/>
      <c r="AE71" s="272"/>
      <c r="AF71" s="297"/>
      <c r="AG71" s="272"/>
      <c r="AH71" s="297"/>
      <c r="AI71" s="272"/>
      <c r="AJ71" s="297"/>
      <c r="AK71" s="283"/>
      <c r="AL71" s="299"/>
      <c r="AM71" s="272"/>
      <c r="AN71" s="297"/>
      <c r="AO71" s="272"/>
      <c r="AP71" s="297"/>
      <c r="AQ71" s="272"/>
      <c r="AR71" s="297"/>
      <c r="AS71" s="272"/>
      <c r="AT71" s="297"/>
      <c r="AU71" s="272"/>
      <c r="AV71" s="297"/>
      <c r="AW71" s="283"/>
      <c r="AX71" s="25">
        <f t="shared" si="0"/>
        <v>20073.817200000001</v>
      </c>
      <c r="AY71" s="89">
        <f t="shared" si="1"/>
        <v>800</v>
      </c>
      <c r="AZ71" s="89">
        <f t="shared" si="2"/>
        <v>0</v>
      </c>
      <c r="BA71" s="89">
        <f t="shared" si="3"/>
        <v>800</v>
      </c>
      <c r="BB71" s="91">
        <f t="shared" si="4"/>
        <v>25.092271500000003</v>
      </c>
    </row>
    <row r="72" spans="1:54" ht="13" x14ac:dyDescent="0.15">
      <c r="A72" s="88">
        <f t="shared" si="5"/>
        <v>46088</v>
      </c>
      <c r="B72" s="89">
        <v>3.2</v>
      </c>
      <c r="C72" s="89"/>
      <c r="D72" s="89" t="s">
        <v>34</v>
      </c>
      <c r="E72" s="85" t="s">
        <v>38</v>
      </c>
      <c r="F72" s="299">
        <v>120</v>
      </c>
      <c r="G72" s="272"/>
      <c r="H72" s="297">
        <v>120</v>
      </c>
      <c r="I72" s="272"/>
      <c r="J72" s="297"/>
      <c r="K72" s="272"/>
      <c r="L72" s="297"/>
      <c r="M72" s="272"/>
      <c r="N72" s="297"/>
      <c r="O72" s="272"/>
      <c r="P72" s="297"/>
      <c r="Q72" s="272"/>
      <c r="R72" s="297"/>
      <c r="S72" s="272"/>
      <c r="T72" s="297"/>
      <c r="U72" s="272"/>
      <c r="V72" s="299">
        <v>280</v>
      </c>
      <c r="W72" s="272"/>
      <c r="X72" s="297">
        <v>280</v>
      </c>
      <c r="Y72" s="272"/>
      <c r="Z72" s="297"/>
      <c r="AA72" s="272"/>
      <c r="AB72" s="297"/>
      <c r="AC72" s="283"/>
      <c r="AD72" s="297"/>
      <c r="AE72" s="272"/>
      <c r="AF72" s="297"/>
      <c r="AG72" s="272"/>
      <c r="AH72" s="297"/>
      <c r="AI72" s="272"/>
      <c r="AJ72" s="297"/>
      <c r="AK72" s="283"/>
      <c r="AL72" s="299"/>
      <c r="AM72" s="272"/>
      <c r="AN72" s="297"/>
      <c r="AO72" s="272"/>
      <c r="AP72" s="297"/>
      <c r="AQ72" s="272"/>
      <c r="AR72" s="297"/>
      <c r="AS72" s="272"/>
      <c r="AT72" s="297"/>
      <c r="AU72" s="272"/>
      <c r="AV72" s="297"/>
      <c r="AW72" s="283"/>
      <c r="AX72" s="25">
        <f t="shared" si="0"/>
        <v>20073.817200000001</v>
      </c>
      <c r="AY72" s="89">
        <f t="shared" si="1"/>
        <v>800</v>
      </c>
      <c r="AZ72" s="89">
        <f t="shared" si="2"/>
        <v>0</v>
      </c>
      <c r="BA72" s="89">
        <f t="shared" si="3"/>
        <v>800</v>
      </c>
      <c r="BB72" s="91">
        <f t="shared" si="4"/>
        <v>25.092271500000003</v>
      </c>
    </row>
    <row r="73" spans="1:54" ht="13" x14ac:dyDescent="0.15">
      <c r="A73" s="92">
        <f t="shared" si="5"/>
        <v>46089</v>
      </c>
      <c r="B73" s="93">
        <v>3.2</v>
      </c>
      <c r="C73" s="93"/>
      <c r="D73" s="93" t="s">
        <v>34</v>
      </c>
      <c r="E73" s="95" t="s">
        <v>38</v>
      </c>
      <c r="F73" s="299">
        <v>160</v>
      </c>
      <c r="G73" s="272"/>
      <c r="H73" s="297">
        <v>160</v>
      </c>
      <c r="I73" s="272"/>
      <c r="J73" s="297"/>
      <c r="K73" s="272"/>
      <c r="L73" s="301"/>
      <c r="M73" s="292"/>
      <c r="N73" s="301"/>
      <c r="O73" s="292"/>
      <c r="P73" s="301"/>
      <c r="Q73" s="292"/>
      <c r="R73" s="301"/>
      <c r="S73" s="292"/>
      <c r="T73" s="301"/>
      <c r="U73" s="292"/>
      <c r="V73" s="302">
        <v>280</v>
      </c>
      <c r="W73" s="292"/>
      <c r="X73" s="301">
        <v>280</v>
      </c>
      <c r="Y73" s="292"/>
      <c r="Z73" s="301"/>
      <c r="AA73" s="292"/>
      <c r="AB73" s="301"/>
      <c r="AC73" s="293"/>
      <c r="AD73" s="301"/>
      <c r="AE73" s="292"/>
      <c r="AF73" s="301"/>
      <c r="AG73" s="292"/>
      <c r="AH73" s="301"/>
      <c r="AI73" s="292"/>
      <c r="AJ73" s="301"/>
      <c r="AK73" s="293"/>
      <c r="AL73" s="302"/>
      <c r="AM73" s="292"/>
      <c r="AN73" s="301"/>
      <c r="AO73" s="292"/>
      <c r="AP73" s="301"/>
      <c r="AQ73" s="292"/>
      <c r="AR73" s="301"/>
      <c r="AS73" s="292"/>
      <c r="AT73" s="301"/>
      <c r="AU73" s="292"/>
      <c r="AV73" s="301"/>
      <c r="AW73" s="293"/>
      <c r="AX73" s="96">
        <f t="shared" si="0"/>
        <v>23078.189599999998</v>
      </c>
      <c r="AY73" s="93">
        <f t="shared" si="1"/>
        <v>880</v>
      </c>
      <c r="AZ73" s="93">
        <f t="shared" si="2"/>
        <v>0</v>
      </c>
      <c r="BA73" s="93">
        <f t="shared" si="3"/>
        <v>880</v>
      </c>
      <c r="BB73" s="97">
        <f t="shared" si="4"/>
        <v>26.225215454545452</v>
      </c>
    </row>
    <row r="74" spans="1:54" ht="13" x14ac:dyDescent="0.15">
      <c r="A74" s="81">
        <f t="shared" si="5"/>
        <v>46090</v>
      </c>
      <c r="B74" s="82">
        <v>3.3</v>
      </c>
      <c r="C74" s="82"/>
      <c r="D74" s="82" t="s">
        <v>35</v>
      </c>
      <c r="E74" s="84" t="s">
        <v>38</v>
      </c>
      <c r="F74" s="300">
        <v>120</v>
      </c>
      <c r="G74" s="285"/>
      <c r="H74" s="298">
        <v>120</v>
      </c>
      <c r="I74" s="285"/>
      <c r="J74" s="298"/>
      <c r="K74" s="285"/>
      <c r="L74" s="298"/>
      <c r="M74" s="285"/>
      <c r="N74" s="298"/>
      <c r="O74" s="285"/>
      <c r="P74" s="298"/>
      <c r="Q74" s="285"/>
      <c r="R74" s="298"/>
      <c r="S74" s="285"/>
      <c r="T74" s="298"/>
      <c r="U74" s="288"/>
      <c r="V74" s="298">
        <v>285</v>
      </c>
      <c r="W74" s="285"/>
      <c r="X74" s="298">
        <v>285</v>
      </c>
      <c r="Y74" s="285"/>
      <c r="Z74" s="298"/>
      <c r="AA74" s="285"/>
      <c r="AB74" s="298"/>
      <c r="AC74" s="288"/>
      <c r="AD74" s="297"/>
      <c r="AE74" s="272"/>
      <c r="AF74" s="297"/>
      <c r="AG74" s="272"/>
      <c r="AH74" s="297"/>
      <c r="AI74" s="272"/>
      <c r="AJ74" s="297"/>
      <c r="AK74" s="283"/>
      <c r="AL74" s="299"/>
      <c r="AM74" s="272"/>
      <c r="AN74" s="297"/>
      <c r="AO74" s="272"/>
      <c r="AP74" s="297"/>
      <c r="AQ74" s="272"/>
      <c r="AR74" s="297"/>
      <c r="AS74" s="272"/>
      <c r="AT74" s="297"/>
      <c r="AU74" s="272"/>
      <c r="AV74" s="297"/>
      <c r="AW74" s="283"/>
      <c r="AX74" s="86">
        <f t="shared" si="0"/>
        <v>20271.329700000002</v>
      </c>
      <c r="AY74" s="82">
        <f t="shared" si="1"/>
        <v>810</v>
      </c>
      <c r="AZ74" s="82">
        <f t="shared" si="2"/>
        <v>0</v>
      </c>
      <c r="BA74" s="82">
        <f t="shared" si="3"/>
        <v>810</v>
      </c>
      <c r="BB74" s="87">
        <f t="shared" si="4"/>
        <v>25.026332962962965</v>
      </c>
    </row>
    <row r="75" spans="1:54" ht="13" x14ac:dyDescent="0.15">
      <c r="A75" s="88">
        <f t="shared" si="5"/>
        <v>46091</v>
      </c>
      <c r="B75" s="89">
        <v>3.3</v>
      </c>
      <c r="C75" s="89"/>
      <c r="D75" s="89" t="s">
        <v>35</v>
      </c>
      <c r="E75" s="85" t="s">
        <v>38</v>
      </c>
      <c r="F75" s="299">
        <v>120</v>
      </c>
      <c r="G75" s="272"/>
      <c r="H75" s="297">
        <v>120</v>
      </c>
      <c r="I75" s="272"/>
      <c r="J75" s="297"/>
      <c r="K75" s="272"/>
      <c r="L75" s="297"/>
      <c r="M75" s="272"/>
      <c r="N75" s="297"/>
      <c r="O75" s="272"/>
      <c r="P75" s="297"/>
      <c r="Q75" s="272"/>
      <c r="R75" s="297"/>
      <c r="S75" s="272"/>
      <c r="T75" s="297"/>
      <c r="U75" s="283"/>
      <c r="V75" s="297">
        <v>285</v>
      </c>
      <c r="W75" s="272"/>
      <c r="X75" s="297">
        <v>285</v>
      </c>
      <c r="Y75" s="272"/>
      <c r="Z75" s="297"/>
      <c r="AA75" s="272"/>
      <c r="AB75" s="297"/>
      <c r="AC75" s="283"/>
      <c r="AD75" s="297"/>
      <c r="AE75" s="272"/>
      <c r="AF75" s="297"/>
      <c r="AG75" s="272"/>
      <c r="AH75" s="297"/>
      <c r="AI75" s="272"/>
      <c r="AJ75" s="297"/>
      <c r="AK75" s="283"/>
      <c r="AL75" s="299"/>
      <c r="AM75" s="272"/>
      <c r="AN75" s="297"/>
      <c r="AO75" s="272"/>
      <c r="AP75" s="297"/>
      <c r="AQ75" s="272"/>
      <c r="AR75" s="297"/>
      <c r="AS75" s="272"/>
      <c r="AT75" s="297"/>
      <c r="AU75" s="272"/>
      <c r="AV75" s="297"/>
      <c r="AW75" s="283"/>
      <c r="AX75" s="25">
        <f t="shared" si="0"/>
        <v>20271.329700000002</v>
      </c>
      <c r="AY75" s="89">
        <f t="shared" si="1"/>
        <v>810</v>
      </c>
      <c r="AZ75" s="89">
        <f t="shared" si="2"/>
        <v>0</v>
      </c>
      <c r="BA75" s="89">
        <f t="shared" si="3"/>
        <v>810</v>
      </c>
      <c r="BB75" s="91">
        <f t="shared" si="4"/>
        <v>25.026332962962965</v>
      </c>
    </row>
    <row r="76" spans="1:54" ht="13" x14ac:dyDescent="0.15">
      <c r="A76" s="88">
        <f t="shared" si="5"/>
        <v>46092</v>
      </c>
      <c r="B76" s="89">
        <v>3.3</v>
      </c>
      <c r="C76" s="89"/>
      <c r="D76" s="89" t="s">
        <v>35</v>
      </c>
      <c r="E76" s="85" t="s">
        <v>38</v>
      </c>
      <c r="F76" s="299">
        <v>120</v>
      </c>
      <c r="G76" s="272"/>
      <c r="H76" s="297">
        <v>120</v>
      </c>
      <c r="I76" s="272"/>
      <c r="J76" s="297"/>
      <c r="K76" s="272"/>
      <c r="L76" s="297"/>
      <c r="M76" s="272"/>
      <c r="N76" s="297"/>
      <c r="O76" s="272"/>
      <c r="P76" s="297"/>
      <c r="Q76" s="272"/>
      <c r="R76" s="297"/>
      <c r="S76" s="272"/>
      <c r="T76" s="297"/>
      <c r="U76" s="283"/>
      <c r="V76" s="297">
        <v>285</v>
      </c>
      <c r="W76" s="272"/>
      <c r="X76" s="297">
        <v>295</v>
      </c>
      <c r="Y76" s="272"/>
      <c r="Z76" s="297"/>
      <c r="AA76" s="272"/>
      <c r="AB76" s="297"/>
      <c r="AC76" s="283"/>
      <c r="AD76" s="297"/>
      <c r="AE76" s="272"/>
      <c r="AF76" s="297"/>
      <c r="AG76" s="272"/>
      <c r="AH76" s="297"/>
      <c r="AI76" s="272"/>
      <c r="AJ76" s="297"/>
      <c r="AK76" s="283"/>
      <c r="AL76" s="299"/>
      <c r="AM76" s="272"/>
      <c r="AN76" s="297"/>
      <c r="AO76" s="272"/>
      <c r="AP76" s="297"/>
      <c r="AQ76" s="272"/>
      <c r="AR76" s="297"/>
      <c r="AS76" s="272"/>
      <c r="AT76" s="297"/>
      <c r="AU76" s="272"/>
      <c r="AV76" s="297"/>
      <c r="AW76" s="283"/>
      <c r="AX76" s="25">
        <f t="shared" si="0"/>
        <v>20488.079700000002</v>
      </c>
      <c r="AY76" s="89">
        <f t="shared" si="1"/>
        <v>820</v>
      </c>
      <c r="AZ76" s="89">
        <f t="shared" si="2"/>
        <v>0</v>
      </c>
      <c r="BA76" s="89">
        <f t="shared" si="3"/>
        <v>820</v>
      </c>
      <c r="BB76" s="91">
        <f t="shared" si="4"/>
        <v>24.985463048780492</v>
      </c>
    </row>
    <row r="77" spans="1:54" ht="13" x14ac:dyDescent="0.15">
      <c r="A77" s="88">
        <f t="shared" si="5"/>
        <v>46093</v>
      </c>
      <c r="B77" s="89">
        <v>3.3</v>
      </c>
      <c r="C77" s="89"/>
      <c r="D77" s="89" t="s">
        <v>35</v>
      </c>
      <c r="E77" s="85" t="s">
        <v>38</v>
      </c>
      <c r="F77" s="299">
        <v>0</v>
      </c>
      <c r="G77" s="272"/>
      <c r="H77" s="297">
        <v>0</v>
      </c>
      <c r="I77" s="272"/>
      <c r="J77" s="297"/>
      <c r="K77" s="272"/>
      <c r="L77" s="297"/>
      <c r="M77" s="272"/>
      <c r="N77" s="297"/>
      <c r="O77" s="272"/>
      <c r="P77" s="297"/>
      <c r="Q77" s="272"/>
      <c r="R77" s="297"/>
      <c r="S77" s="272"/>
      <c r="T77" s="297"/>
      <c r="U77" s="283"/>
      <c r="V77" s="297">
        <v>285</v>
      </c>
      <c r="W77" s="272"/>
      <c r="X77" s="297">
        <v>315</v>
      </c>
      <c r="Y77" s="272"/>
      <c r="Z77" s="297"/>
      <c r="AA77" s="272"/>
      <c r="AB77" s="297"/>
      <c r="AC77" s="283"/>
      <c r="AD77" s="297"/>
      <c r="AE77" s="272"/>
      <c r="AF77" s="297"/>
      <c r="AG77" s="272"/>
      <c r="AH77" s="297"/>
      <c r="AI77" s="272"/>
      <c r="AJ77" s="297"/>
      <c r="AK77" s="283"/>
      <c r="AL77" s="299"/>
      <c r="AM77" s="272"/>
      <c r="AN77" s="297"/>
      <c r="AO77" s="272"/>
      <c r="AP77" s="297"/>
      <c r="AQ77" s="272"/>
      <c r="AR77" s="297"/>
      <c r="AS77" s="272"/>
      <c r="AT77" s="297"/>
      <c r="AU77" s="272"/>
      <c r="AV77" s="297"/>
      <c r="AW77" s="283"/>
      <c r="AX77" s="25">
        <f t="shared" si="0"/>
        <v>11908.4625</v>
      </c>
      <c r="AY77" s="89">
        <f t="shared" si="1"/>
        <v>600</v>
      </c>
      <c r="AZ77" s="89">
        <f t="shared" si="2"/>
        <v>0</v>
      </c>
      <c r="BA77" s="89">
        <f t="shared" si="3"/>
        <v>600</v>
      </c>
      <c r="BB77" s="91">
        <f t="shared" si="4"/>
        <v>19.847437499999998</v>
      </c>
    </row>
    <row r="78" spans="1:54" ht="13" x14ac:dyDescent="0.15">
      <c r="A78" s="88">
        <f t="shared" si="5"/>
        <v>46094</v>
      </c>
      <c r="B78" s="89">
        <v>3.3</v>
      </c>
      <c r="C78" s="89"/>
      <c r="D78" s="89" t="s">
        <v>35</v>
      </c>
      <c r="E78" s="85" t="s">
        <v>38</v>
      </c>
      <c r="F78" s="299">
        <v>120</v>
      </c>
      <c r="G78" s="272"/>
      <c r="H78" s="297">
        <v>120</v>
      </c>
      <c r="I78" s="272"/>
      <c r="J78" s="297"/>
      <c r="K78" s="272"/>
      <c r="L78" s="297"/>
      <c r="M78" s="272"/>
      <c r="N78" s="297"/>
      <c r="O78" s="272"/>
      <c r="P78" s="297"/>
      <c r="Q78" s="272"/>
      <c r="R78" s="297"/>
      <c r="S78" s="272"/>
      <c r="T78" s="297"/>
      <c r="U78" s="283"/>
      <c r="V78" s="297">
        <v>280</v>
      </c>
      <c r="W78" s="272"/>
      <c r="X78" s="297">
        <v>295</v>
      </c>
      <c r="Y78" s="272"/>
      <c r="Z78" s="297"/>
      <c r="AA78" s="272"/>
      <c r="AB78" s="297"/>
      <c r="AC78" s="283"/>
      <c r="AD78" s="297"/>
      <c r="AE78" s="272"/>
      <c r="AF78" s="297"/>
      <c r="AG78" s="272"/>
      <c r="AH78" s="297"/>
      <c r="AI78" s="272"/>
      <c r="AJ78" s="297"/>
      <c r="AK78" s="283"/>
      <c r="AL78" s="299"/>
      <c r="AM78" s="272"/>
      <c r="AN78" s="297"/>
      <c r="AO78" s="272"/>
      <c r="AP78" s="297"/>
      <c r="AQ78" s="272"/>
      <c r="AR78" s="297"/>
      <c r="AS78" s="272"/>
      <c r="AT78" s="297"/>
      <c r="AU78" s="272"/>
      <c r="AV78" s="297"/>
      <c r="AW78" s="283"/>
      <c r="AX78" s="25">
        <f t="shared" si="0"/>
        <v>20398.942200000001</v>
      </c>
      <c r="AY78" s="89">
        <f t="shared" si="1"/>
        <v>815</v>
      </c>
      <c r="AZ78" s="89">
        <f t="shared" si="2"/>
        <v>0</v>
      </c>
      <c r="BA78" s="89">
        <f t="shared" si="3"/>
        <v>815</v>
      </c>
      <c r="BB78" s="91">
        <f t="shared" si="4"/>
        <v>25.029376932515341</v>
      </c>
    </row>
    <row r="79" spans="1:54" ht="13" x14ac:dyDescent="0.15">
      <c r="A79" s="88">
        <f t="shared" si="5"/>
        <v>46095</v>
      </c>
      <c r="B79" s="89">
        <v>3.3</v>
      </c>
      <c r="C79" s="89"/>
      <c r="D79" s="89" t="s">
        <v>35</v>
      </c>
      <c r="E79" s="85" t="s">
        <v>38</v>
      </c>
      <c r="F79" s="299">
        <v>120</v>
      </c>
      <c r="G79" s="272"/>
      <c r="H79" s="297">
        <v>120</v>
      </c>
      <c r="I79" s="272"/>
      <c r="J79" s="297"/>
      <c r="K79" s="272"/>
      <c r="L79" s="297"/>
      <c r="M79" s="272"/>
      <c r="N79" s="297"/>
      <c r="O79" s="272"/>
      <c r="P79" s="297"/>
      <c r="Q79" s="272"/>
      <c r="R79" s="297"/>
      <c r="S79" s="272"/>
      <c r="T79" s="297"/>
      <c r="U79" s="283"/>
      <c r="V79" s="297">
        <v>285</v>
      </c>
      <c r="W79" s="272"/>
      <c r="X79" s="297">
        <v>295</v>
      </c>
      <c r="Y79" s="272"/>
      <c r="Z79" s="297"/>
      <c r="AA79" s="272"/>
      <c r="AB79" s="297"/>
      <c r="AC79" s="283"/>
      <c r="AD79" s="297"/>
      <c r="AE79" s="272"/>
      <c r="AF79" s="297"/>
      <c r="AG79" s="272"/>
      <c r="AH79" s="297"/>
      <c r="AI79" s="272"/>
      <c r="AJ79" s="297"/>
      <c r="AK79" s="283"/>
      <c r="AL79" s="299"/>
      <c r="AM79" s="272"/>
      <c r="AN79" s="297"/>
      <c r="AO79" s="272"/>
      <c r="AP79" s="297"/>
      <c r="AQ79" s="272"/>
      <c r="AR79" s="297"/>
      <c r="AS79" s="272"/>
      <c r="AT79" s="297"/>
      <c r="AU79" s="272"/>
      <c r="AV79" s="297"/>
      <c r="AW79" s="283"/>
      <c r="AX79" s="25">
        <f t="shared" si="0"/>
        <v>20488.079700000002</v>
      </c>
      <c r="AY79" s="89">
        <f t="shared" si="1"/>
        <v>820</v>
      </c>
      <c r="AZ79" s="89">
        <f t="shared" si="2"/>
        <v>0</v>
      </c>
      <c r="BA79" s="89">
        <f t="shared" si="3"/>
        <v>820</v>
      </c>
      <c r="BB79" s="91">
        <f t="shared" si="4"/>
        <v>24.985463048780492</v>
      </c>
    </row>
    <row r="80" spans="1:54" ht="13" x14ac:dyDescent="0.15">
      <c r="A80" s="92">
        <f t="shared" si="5"/>
        <v>46096</v>
      </c>
      <c r="B80" s="93">
        <v>3.3</v>
      </c>
      <c r="C80" s="93"/>
      <c r="D80" s="93" t="s">
        <v>35</v>
      </c>
      <c r="E80" s="95" t="s">
        <v>38</v>
      </c>
      <c r="F80" s="299">
        <v>120</v>
      </c>
      <c r="G80" s="272"/>
      <c r="H80" s="297">
        <v>120</v>
      </c>
      <c r="I80" s="272"/>
      <c r="J80" s="297"/>
      <c r="K80" s="272"/>
      <c r="L80" s="301"/>
      <c r="M80" s="292"/>
      <c r="N80" s="301"/>
      <c r="O80" s="292"/>
      <c r="P80" s="301"/>
      <c r="Q80" s="292"/>
      <c r="R80" s="301"/>
      <c r="S80" s="292"/>
      <c r="T80" s="301"/>
      <c r="U80" s="293"/>
      <c r="V80" s="301">
        <v>0</v>
      </c>
      <c r="W80" s="292"/>
      <c r="X80" s="301">
        <v>0</v>
      </c>
      <c r="Y80" s="292"/>
      <c r="Z80" s="301"/>
      <c r="AA80" s="292"/>
      <c r="AB80" s="301"/>
      <c r="AC80" s="293"/>
      <c r="AD80" s="301"/>
      <c r="AE80" s="292"/>
      <c r="AF80" s="301"/>
      <c r="AG80" s="292"/>
      <c r="AH80" s="301"/>
      <c r="AI80" s="292"/>
      <c r="AJ80" s="301"/>
      <c r="AK80" s="293"/>
      <c r="AL80" s="302"/>
      <c r="AM80" s="292"/>
      <c r="AN80" s="301"/>
      <c r="AO80" s="292"/>
      <c r="AP80" s="301"/>
      <c r="AQ80" s="292"/>
      <c r="AR80" s="301"/>
      <c r="AS80" s="292"/>
      <c r="AT80" s="301"/>
      <c r="AU80" s="292"/>
      <c r="AV80" s="301"/>
      <c r="AW80" s="293"/>
      <c r="AX80" s="96">
        <f t="shared" si="0"/>
        <v>9013.1172000000006</v>
      </c>
      <c r="AY80" s="93">
        <f t="shared" si="1"/>
        <v>240</v>
      </c>
      <c r="AZ80" s="93">
        <f t="shared" si="2"/>
        <v>0</v>
      </c>
      <c r="BA80" s="93">
        <f t="shared" si="3"/>
        <v>240</v>
      </c>
      <c r="BB80" s="97">
        <f t="shared" si="4"/>
        <v>37.554655000000004</v>
      </c>
    </row>
    <row r="81" spans="1:54" ht="13" x14ac:dyDescent="0.15">
      <c r="A81" s="81">
        <f t="shared" si="5"/>
        <v>46097</v>
      </c>
      <c r="B81" s="82">
        <v>3.4</v>
      </c>
      <c r="C81" s="82"/>
      <c r="D81" s="82" t="s">
        <v>36</v>
      </c>
      <c r="E81" s="84" t="s">
        <v>38</v>
      </c>
      <c r="F81" s="300">
        <v>110</v>
      </c>
      <c r="G81" s="285"/>
      <c r="H81" s="298">
        <v>110</v>
      </c>
      <c r="I81" s="285"/>
      <c r="J81" s="298"/>
      <c r="K81" s="285"/>
      <c r="L81" s="298"/>
      <c r="M81" s="285"/>
      <c r="N81" s="298"/>
      <c r="O81" s="285"/>
      <c r="P81" s="298"/>
      <c r="Q81" s="285"/>
      <c r="R81" s="298"/>
      <c r="S81" s="285"/>
      <c r="T81" s="298"/>
      <c r="U81" s="285"/>
      <c r="V81" s="300">
        <v>285</v>
      </c>
      <c r="W81" s="285"/>
      <c r="X81" s="298">
        <v>285</v>
      </c>
      <c r="Y81" s="285"/>
      <c r="Z81" s="298"/>
      <c r="AA81" s="285"/>
      <c r="AB81" s="298"/>
      <c r="AC81" s="288"/>
      <c r="AD81" s="297"/>
      <c r="AE81" s="272"/>
      <c r="AF81" s="297"/>
      <c r="AG81" s="272"/>
      <c r="AH81" s="297"/>
      <c r="AI81" s="272"/>
      <c r="AJ81" s="297"/>
      <c r="AK81" s="283"/>
      <c r="AL81" s="299"/>
      <c r="AM81" s="272"/>
      <c r="AN81" s="297"/>
      <c r="AO81" s="272"/>
      <c r="AP81" s="297"/>
      <c r="AQ81" s="272"/>
      <c r="AR81" s="297"/>
      <c r="AS81" s="272"/>
      <c r="AT81" s="297"/>
      <c r="AU81" s="272"/>
      <c r="AV81" s="297"/>
      <c r="AW81" s="283"/>
      <c r="AX81" s="86">
        <f t="shared" si="0"/>
        <v>19520.2366</v>
      </c>
      <c r="AY81" s="82">
        <f t="shared" si="1"/>
        <v>790</v>
      </c>
      <c r="AZ81" s="82">
        <f t="shared" si="2"/>
        <v>0</v>
      </c>
      <c r="BA81" s="82">
        <f t="shared" si="3"/>
        <v>790</v>
      </c>
      <c r="BB81" s="87">
        <f t="shared" si="4"/>
        <v>24.709160253164558</v>
      </c>
    </row>
    <row r="82" spans="1:54" ht="13" x14ac:dyDescent="0.15">
      <c r="A82" s="88">
        <f t="shared" si="5"/>
        <v>46098</v>
      </c>
      <c r="B82" s="89">
        <v>3.4</v>
      </c>
      <c r="C82" s="89"/>
      <c r="D82" s="89" t="s">
        <v>36</v>
      </c>
      <c r="E82" s="85" t="s">
        <v>38</v>
      </c>
      <c r="F82" s="299">
        <v>110</v>
      </c>
      <c r="G82" s="272"/>
      <c r="H82" s="297">
        <v>110</v>
      </c>
      <c r="I82" s="272"/>
      <c r="J82" s="297"/>
      <c r="K82" s="272"/>
      <c r="L82" s="297"/>
      <c r="M82" s="272"/>
      <c r="N82" s="297"/>
      <c r="O82" s="272"/>
      <c r="P82" s="297"/>
      <c r="Q82" s="272"/>
      <c r="R82" s="297"/>
      <c r="S82" s="272"/>
      <c r="T82" s="297"/>
      <c r="U82" s="272"/>
      <c r="V82" s="299">
        <v>295</v>
      </c>
      <c r="W82" s="272"/>
      <c r="X82" s="297">
        <v>295</v>
      </c>
      <c r="Y82" s="272"/>
      <c r="Z82" s="297"/>
      <c r="AA82" s="272"/>
      <c r="AB82" s="297"/>
      <c r="AC82" s="283"/>
      <c r="AD82" s="297"/>
      <c r="AE82" s="272"/>
      <c r="AF82" s="297"/>
      <c r="AG82" s="272"/>
      <c r="AH82" s="297"/>
      <c r="AI82" s="272"/>
      <c r="AJ82" s="297"/>
      <c r="AK82" s="283"/>
      <c r="AL82" s="299"/>
      <c r="AM82" s="272"/>
      <c r="AN82" s="297"/>
      <c r="AO82" s="272"/>
      <c r="AP82" s="297"/>
      <c r="AQ82" s="272"/>
      <c r="AR82" s="297"/>
      <c r="AS82" s="272"/>
      <c r="AT82" s="297"/>
      <c r="AU82" s="272"/>
      <c r="AV82" s="297"/>
      <c r="AW82" s="283"/>
      <c r="AX82" s="25">
        <f t="shared" si="0"/>
        <v>19915.261599999998</v>
      </c>
      <c r="AY82" s="89">
        <f t="shared" si="1"/>
        <v>810</v>
      </c>
      <c r="AZ82" s="89">
        <f t="shared" si="2"/>
        <v>0</v>
      </c>
      <c r="BA82" s="89">
        <f t="shared" si="3"/>
        <v>810</v>
      </c>
      <c r="BB82" s="91">
        <f t="shared" si="4"/>
        <v>24.586742716049379</v>
      </c>
    </row>
    <row r="83" spans="1:54" ht="13" x14ac:dyDescent="0.15">
      <c r="A83" s="88">
        <f t="shared" si="5"/>
        <v>46099</v>
      </c>
      <c r="B83" s="89">
        <v>3.4</v>
      </c>
      <c r="C83" s="89"/>
      <c r="D83" s="89" t="s">
        <v>36</v>
      </c>
      <c r="E83" s="85" t="s">
        <v>38</v>
      </c>
      <c r="F83" s="299">
        <v>0</v>
      </c>
      <c r="G83" s="272"/>
      <c r="H83" s="297">
        <v>0</v>
      </c>
      <c r="I83" s="272"/>
      <c r="J83" s="297"/>
      <c r="K83" s="272"/>
      <c r="L83" s="297"/>
      <c r="M83" s="272"/>
      <c r="N83" s="297"/>
      <c r="O83" s="272"/>
      <c r="P83" s="297"/>
      <c r="Q83" s="272"/>
      <c r="R83" s="297"/>
      <c r="S83" s="272"/>
      <c r="T83" s="297"/>
      <c r="U83" s="272"/>
      <c r="V83" s="299">
        <v>290</v>
      </c>
      <c r="W83" s="272"/>
      <c r="X83" s="297">
        <v>325</v>
      </c>
      <c r="Y83" s="272"/>
      <c r="Z83" s="297"/>
      <c r="AA83" s="272"/>
      <c r="AB83" s="297"/>
      <c r="AC83" s="283"/>
      <c r="AD83" s="297"/>
      <c r="AE83" s="272"/>
      <c r="AF83" s="297"/>
      <c r="AG83" s="272"/>
      <c r="AH83" s="297"/>
      <c r="AI83" s="272"/>
      <c r="AJ83" s="297"/>
      <c r="AK83" s="283"/>
      <c r="AL83" s="299"/>
      <c r="AM83" s="272"/>
      <c r="AN83" s="297"/>
      <c r="AO83" s="272"/>
      <c r="AP83" s="297"/>
      <c r="AQ83" s="272"/>
      <c r="AR83" s="297"/>
      <c r="AS83" s="272"/>
      <c r="AT83" s="297"/>
      <c r="AU83" s="272"/>
      <c r="AV83" s="297"/>
      <c r="AW83" s="283"/>
      <c r="AX83" s="25">
        <f t="shared" si="0"/>
        <v>12214.349999999999</v>
      </c>
      <c r="AY83" s="89">
        <f t="shared" si="1"/>
        <v>615</v>
      </c>
      <c r="AZ83" s="89">
        <f t="shared" si="2"/>
        <v>0</v>
      </c>
      <c r="BA83" s="89">
        <f t="shared" si="3"/>
        <v>615</v>
      </c>
      <c r="BB83" s="91">
        <f t="shared" si="4"/>
        <v>19.860731707317072</v>
      </c>
    </row>
    <row r="84" spans="1:54" ht="13" x14ac:dyDescent="0.15">
      <c r="A84" s="88">
        <f t="shared" si="5"/>
        <v>46100</v>
      </c>
      <c r="B84" s="89">
        <v>3.4</v>
      </c>
      <c r="C84" s="89"/>
      <c r="D84" s="89" t="s">
        <v>36</v>
      </c>
      <c r="E84" s="85" t="s">
        <v>38</v>
      </c>
      <c r="F84" s="299">
        <v>110</v>
      </c>
      <c r="G84" s="272"/>
      <c r="H84" s="297">
        <v>110</v>
      </c>
      <c r="I84" s="272"/>
      <c r="J84" s="297"/>
      <c r="K84" s="272"/>
      <c r="L84" s="297"/>
      <c r="M84" s="272"/>
      <c r="N84" s="297"/>
      <c r="O84" s="272"/>
      <c r="P84" s="297"/>
      <c r="Q84" s="272"/>
      <c r="R84" s="297"/>
      <c r="S84" s="272"/>
      <c r="T84" s="297"/>
      <c r="U84" s="272"/>
      <c r="V84" s="299">
        <v>260</v>
      </c>
      <c r="W84" s="272"/>
      <c r="X84" s="297">
        <v>260</v>
      </c>
      <c r="Y84" s="272"/>
      <c r="Z84" s="297"/>
      <c r="AA84" s="272"/>
      <c r="AB84" s="297"/>
      <c r="AC84" s="283"/>
      <c r="AD84" s="297"/>
      <c r="AE84" s="272"/>
      <c r="AF84" s="297"/>
      <c r="AG84" s="272"/>
      <c r="AH84" s="297"/>
      <c r="AI84" s="272"/>
      <c r="AJ84" s="297"/>
      <c r="AK84" s="283"/>
      <c r="AL84" s="299"/>
      <c r="AM84" s="272"/>
      <c r="AN84" s="297"/>
      <c r="AO84" s="272"/>
      <c r="AP84" s="297"/>
      <c r="AQ84" s="272"/>
      <c r="AR84" s="297"/>
      <c r="AS84" s="272"/>
      <c r="AT84" s="297"/>
      <c r="AU84" s="272"/>
      <c r="AV84" s="297"/>
      <c r="AW84" s="283"/>
      <c r="AX84" s="25">
        <f t="shared" si="0"/>
        <v>18532.6741</v>
      </c>
      <c r="AY84" s="89">
        <f t="shared" si="1"/>
        <v>740</v>
      </c>
      <c r="AZ84" s="89">
        <f t="shared" si="2"/>
        <v>0</v>
      </c>
      <c r="BA84" s="89">
        <f t="shared" si="3"/>
        <v>740</v>
      </c>
      <c r="BB84" s="91">
        <f t="shared" si="4"/>
        <v>25.044154189189189</v>
      </c>
    </row>
    <row r="85" spans="1:54" ht="13" x14ac:dyDescent="0.15">
      <c r="A85" s="88">
        <f t="shared" si="5"/>
        <v>46101</v>
      </c>
      <c r="B85" s="89">
        <v>3.4</v>
      </c>
      <c r="C85" s="89"/>
      <c r="D85" s="89" t="s">
        <v>36</v>
      </c>
      <c r="E85" s="85" t="s">
        <v>38</v>
      </c>
      <c r="F85" s="299">
        <v>110</v>
      </c>
      <c r="G85" s="272"/>
      <c r="H85" s="297">
        <v>110</v>
      </c>
      <c r="I85" s="272"/>
      <c r="J85" s="297"/>
      <c r="K85" s="272"/>
      <c r="L85" s="297"/>
      <c r="M85" s="272"/>
      <c r="N85" s="297"/>
      <c r="O85" s="272"/>
      <c r="P85" s="297"/>
      <c r="Q85" s="272"/>
      <c r="R85" s="297"/>
      <c r="S85" s="272"/>
      <c r="T85" s="297"/>
      <c r="U85" s="272"/>
      <c r="V85" s="299">
        <v>250</v>
      </c>
      <c r="W85" s="272"/>
      <c r="X85" s="297">
        <v>265</v>
      </c>
      <c r="Y85" s="272"/>
      <c r="Z85" s="297"/>
      <c r="AA85" s="272"/>
      <c r="AB85" s="297"/>
      <c r="AC85" s="283"/>
      <c r="AD85" s="297"/>
      <c r="AE85" s="272"/>
      <c r="AF85" s="297"/>
      <c r="AG85" s="272"/>
      <c r="AH85" s="297"/>
      <c r="AI85" s="272"/>
      <c r="AJ85" s="297"/>
      <c r="AK85" s="283"/>
      <c r="AL85" s="299"/>
      <c r="AM85" s="272"/>
      <c r="AN85" s="297"/>
      <c r="AO85" s="272"/>
      <c r="AP85" s="297"/>
      <c r="AQ85" s="272"/>
      <c r="AR85" s="297"/>
      <c r="AS85" s="272"/>
      <c r="AT85" s="297"/>
      <c r="AU85" s="272"/>
      <c r="AV85" s="297"/>
      <c r="AW85" s="283"/>
      <c r="AX85" s="25">
        <f t="shared" si="0"/>
        <v>18462.774099999999</v>
      </c>
      <c r="AY85" s="89">
        <f t="shared" si="1"/>
        <v>735</v>
      </c>
      <c r="AZ85" s="89">
        <f t="shared" si="2"/>
        <v>0</v>
      </c>
      <c r="BA85" s="89">
        <f t="shared" si="3"/>
        <v>735</v>
      </c>
      <c r="BB85" s="91">
        <f t="shared" si="4"/>
        <v>25.119420544217686</v>
      </c>
    </row>
    <row r="86" spans="1:54" ht="13" x14ac:dyDescent="0.15">
      <c r="A86" s="88">
        <f t="shared" si="5"/>
        <v>46102</v>
      </c>
      <c r="B86" s="89">
        <v>3.4</v>
      </c>
      <c r="C86" s="89"/>
      <c r="D86" s="89" t="s">
        <v>36</v>
      </c>
      <c r="E86" s="85" t="s">
        <v>38</v>
      </c>
      <c r="F86" s="299">
        <v>110</v>
      </c>
      <c r="G86" s="272"/>
      <c r="H86" s="297">
        <v>110</v>
      </c>
      <c r="I86" s="272"/>
      <c r="J86" s="297"/>
      <c r="K86" s="272"/>
      <c r="L86" s="297"/>
      <c r="M86" s="272"/>
      <c r="N86" s="297"/>
      <c r="O86" s="272"/>
      <c r="P86" s="297"/>
      <c r="Q86" s="272"/>
      <c r="R86" s="297"/>
      <c r="S86" s="272"/>
      <c r="T86" s="297"/>
      <c r="U86" s="272"/>
      <c r="V86" s="299">
        <v>280</v>
      </c>
      <c r="W86" s="272"/>
      <c r="X86" s="297">
        <v>300</v>
      </c>
      <c r="Y86" s="272"/>
      <c r="Z86" s="297"/>
      <c r="AA86" s="272"/>
      <c r="AB86" s="297"/>
      <c r="AC86" s="283"/>
      <c r="AD86" s="297"/>
      <c r="AE86" s="272"/>
      <c r="AF86" s="297"/>
      <c r="AG86" s="272"/>
      <c r="AH86" s="297"/>
      <c r="AI86" s="272"/>
      <c r="AJ86" s="297"/>
      <c r="AK86" s="283"/>
      <c r="AL86" s="299"/>
      <c r="AM86" s="272"/>
      <c r="AN86" s="297"/>
      <c r="AO86" s="272"/>
      <c r="AP86" s="297"/>
      <c r="AQ86" s="272"/>
      <c r="AR86" s="297"/>
      <c r="AS86" s="272"/>
      <c r="AT86" s="297"/>
      <c r="AU86" s="272"/>
      <c r="AV86" s="297"/>
      <c r="AW86" s="283"/>
      <c r="AX86" s="25">
        <f t="shared" si="0"/>
        <v>19756.224099999999</v>
      </c>
      <c r="AY86" s="89">
        <f t="shared" si="1"/>
        <v>800</v>
      </c>
      <c r="AZ86" s="89">
        <f t="shared" si="2"/>
        <v>0</v>
      </c>
      <c r="BA86" s="89">
        <f t="shared" si="3"/>
        <v>800</v>
      </c>
      <c r="BB86" s="91">
        <f t="shared" si="4"/>
        <v>24.695280125</v>
      </c>
    </row>
    <row r="87" spans="1:54" ht="13" x14ac:dyDescent="0.15">
      <c r="A87" s="92">
        <f t="shared" si="5"/>
        <v>46103</v>
      </c>
      <c r="B87" s="93">
        <v>3.4</v>
      </c>
      <c r="C87" s="93"/>
      <c r="D87" s="93" t="s">
        <v>36</v>
      </c>
      <c r="E87" s="95" t="s">
        <v>38</v>
      </c>
      <c r="F87" s="302">
        <v>110</v>
      </c>
      <c r="G87" s="292"/>
      <c r="H87" s="301">
        <v>110</v>
      </c>
      <c r="I87" s="292"/>
      <c r="J87" s="301"/>
      <c r="K87" s="292"/>
      <c r="L87" s="301"/>
      <c r="M87" s="292"/>
      <c r="N87" s="301"/>
      <c r="O87" s="292"/>
      <c r="P87" s="301"/>
      <c r="Q87" s="292"/>
      <c r="R87" s="301"/>
      <c r="S87" s="292"/>
      <c r="T87" s="301"/>
      <c r="U87" s="292"/>
      <c r="V87" s="302">
        <v>0</v>
      </c>
      <c r="W87" s="292"/>
      <c r="X87" s="301">
        <v>0</v>
      </c>
      <c r="Y87" s="292"/>
      <c r="Z87" s="301"/>
      <c r="AA87" s="292"/>
      <c r="AB87" s="301"/>
      <c r="AC87" s="293"/>
      <c r="AD87" s="301"/>
      <c r="AE87" s="292"/>
      <c r="AF87" s="301"/>
      <c r="AG87" s="292"/>
      <c r="AH87" s="301"/>
      <c r="AI87" s="292"/>
      <c r="AJ87" s="301"/>
      <c r="AK87" s="293"/>
      <c r="AL87" s="302"/>
      <c r="AM87" s="292"/>
      <c r="AN87" s="301"/>
      <c r="AO87" s="292"/>
      <c r="AP87" s="301"/>
      <c r="AQ87" s="292"/>
      <c r="AR87" s="301"/>
      <c r="AS87" s="292"/>
      <c r="AT87" s="301"/>
      <c r="AU87" s="292"/>
      <c r="AV87" s="301"/>
      <c r="AW87" s="293"/>
      <c r="AX87" s="96">
        <f t="shared" si="0"/>
        <v>8262.0240999999987</v>
      </c>
      <c r="AY87" s="93">
        <f t="shared" si="1"/>
        <v>220</v>
      </c>
      <c r="AZ87" s="93">
        <f t="shared" si="2"/>
        <v>0</v>
      </c>
      <c r="BA87" s="93">
        <f t="shared" si="3"/>
        <v>220</v>
      </c>
      <c r="BB87" s="97">
        <f t="shared" si="4"/>
        <v>37.554654999999997</v>
      </c>
    </row>
    <row r="88" spans="1:54" ht="13" x14ac:dyDescent="0.15">
      <c r="A88" s="81">
        <f t="shared" si="5"/>
        <v>46104</v>
      </c>
      <c r="B88" s="82">
        <v>4.0999999999999996</v>
      </c>
      <c r="C88" s="82"/>
      <c r="D88" s="82" t="s">
        <v>31</v>
      </c>
      <c r="E88" s="83" t="s">
        <v>38</v>
      </c>
      <c r="F88" s="299">
        <v>80</v>
      </c>
      <c r="G88" s="272"/>
      <c r="H88" s="297">
        <v>80</v>
      </c>
      <c r="I88" s="272"/>
      <c r="J88" s="297"/>
      <c r="K88" s="272"/>
      <c r="L88" s="297"/>
      <c r="M88" s="272"/>
      <c r="N88" s="297"/>
      <c r="O88" s="272"/>
      <c r="P88" s="297"/>
      <c r="Q88" s="272"/>
      <c r="R88" s="297"/>
      <c r="S88" s="272"/>
      <c r="T88" s="297"/>
      <c r="U88" s="272"/>
      <c r="V88" s="300">
        <v>265</v>
      </c>
      <c r="W88" s="285"/>
      <c r="X88" s="298">
        <v>240</v>
      </c>
      <c r="Y88" s="285"/>
      <c r="Z88" s="298">
        <v>35</v>
      </c>
      <c r="AA88" s="285"/>
      <c r="AB88" s="298"/>
      <c r="AC88" s="288"/>
      <c r="AD88" s="297"/>
      <c r="AE88" s="272"/>
      <c r="AF88" s="297"/>
      <c r="AG88" s="272"/>
      <c r="AH88" s="297"/>
      <c r="AI88" s="272"/>
      <c r="AJ88" s="297"/>
      <c r="AK88" s="283"/>
      <c r="AL88" s="299"/>
      <c r="AM88" s="272"/>
      <c r="AN88" s="297"/>
      <c r="AO88" s="272"/>
      <c r="AP88" s="297"/>
      <c r="AQ88" s="272"/>
      <c r="AR88" s="297"/>
      <c r="AS88" s="272"/>
      <c r="AT88" s="297"/>
      <c r="AU88" s="272"/>
      <c r="AV88" s="297"/>
      <c r="AW88" s="283"/>
      <c r="AX88" s="86">
        <f t="shared" si="0"/>
        <v>16320.032299999999</v>
      </c>
      <c r="AY88" s="82">
        <f t="shared" si="1"/>
        <v>700</v>
      </c>
      <c r="AZ88" s="82">
        <f t="shared" si="2"/>
        <v>0</v>
      </c>
      <c r="BA88" s="82">
        <f t="shared" si="3"/>
        <v>700</v>
      </c>
      <c r="BB88" s="87">
        <f t="shared" si="4"/>
        <v>23.314331857142857</v>
      </c>
    </row>
    <row r="89" spans="1:54" ht="13" x14ac:dyDescent="0.15">
      <c r="A89" s="88">
        <f t="shared" si="5"/>
        <v>46105</v>
      </c>
      <c r="B89" s="89">
        <v>4.0999999999999996</v>
      </c>
      <c r="C89" s="89"/>
      <c r="D89" s="89" t="s">
        <v>31</v>
      </c>
      <c r="E89" s="90" t="s">
        <v>38</v>
      </c>
      <c r="F89" s="299">
        <v>80</v>
      </c>
      <c r="G89" s="272"/>
      <c r="H89" s="297">
        <v>80</v>
      </c>
      <c r="I89" s="272"/>
      <c r="J89" s="297"/>
      <c r="K89" s="272"/>
      <c r="L89" s="297"/>
      <c r="M89" s="272"/>
      <c r="N89" s="297"/>
      <c r="O89" s="272"/>
      <c r="P89" s="297"/>
      <c r="Q89" s="272"/>
      <c r="R89" s="297"/>
      <c r="S89" s="272"/>
      <c r="T89" s="297"/>
      <c r="U89" s="272"/>
      <c r="V89" s="299">
        <v>265</v>
      </c>
      <c r="W89" s="272"/>
      <c r="X89" s="297">
        <v>205</v>
      </c>
      <c r="Y89" s="272"/>
      <c r="Z89" s="297">
        <v>70</v>
      </c>
      <c r="AA89" s="272"/>
      <c r="AB89" s="297"/>
      <c r="AC89" s="283"/>
      <c r="AD89" s="297"/>
      <c r="AE89" s="272"/>
      <c r="AF89" s="297"/>
      <c r="AG89" s="272"/>
      <c r="AH89" s="297"/>
      <c r="AI89" s="272"/>
      <c r="AJ89" s="297"/>
      <c r="AK89" s="283"/>
      <c r="AL89" s="299"/>
      <c r="AM89" s="272"/>
      <c r="AN89" s="297"/>
      <c r="AO89" s="272"/>
      <c r="AP89" s="297"/>
      <c r="AQ89" s="272"/>
      <c r="AR89" s="297"/>
      <c r="AS89" s="272"/>
      <c r="AT89" s="297"/>
      <c r="AU89" s="272"/>
      <c r="AV89" s="297"/>
      <c r="AW89" s="283"/>
      <c r="AX89" s="25">
        <f t="shared" si="0"/>
        <v>15946.407299999999</v>
      </c>
      <c r="AY89" s="89">
        <f t="shared" si="1"/>
        <v>700</v>
      </c>
      <c r="AZ89" s="89">
        <f t="shared" si="2"/>
        <v>0</v>
      </c>
      <c r="BA89" s="89">
        <f t="shared" si="3"/>
        <v>700</v>
      </c>
      <c r="BB89" s="91">
        <f t="shared" si="4"/>
        <v>22.780581857142856</v>
      </c>
    </row>
    <row r="90" spans="1:54" ht="13" x14ac:dyDescent="0.15">
      <c r="A90" s="88">
        <f t="shared" si="5"/>
        <v>46106</v>
      </c>
      <c r="B90" s="89">
        <v>4.0999999999999996</v>
      </c>
      <c r="C90" s="89"/>
      <c r="D90" s="89" t="s">
        <v>31</v>
      </c>
      <c r="E90" s="90" t="s">
        <v>38</v>
      </c>
      <c r="F90" s="299"/>
      <c r="G90" s="272"/>
      <c r="H90" s="297"/>
      <c r="I90" s="272"/>
      <c r="J90" s="297"/>
      <c r="K90" s="272"/>
      <c r="L90" s="297"/>
      <c r="M90" s="272"/>
      <c r="N90" s="297"/>
      <c r="O90" s="272"/>
      <c r="P90" s="297"/>
      <c r="Q90" s="272"/>
      <c r="R90" s="297"/>
      <c r="S90" s="272"/>
      <c r="T90" s="297"/>
      <c r="U90" s="272"/>
      <c r="V90" s="299">
        <v>255</v>
      </c>
      <c r="W90" s="272"/>
      <c r="X90" s="297">
        <v>230</v>
      </c>
      <c r="Y90" s="272"/>
      <c r="Z90" s="297">
        <v>35</v>
      </c>
      <c r="AA90" s="272"/>
      <c r="AB90" s="297"/>
      <c r="AC90" s="283"/>
      <c r="AD90" s="297"/>
      <c r="AE90" s="272"/>
      <c r="AF90" s="297"/>
      <c r="AG90" s="272"/>
      <c r="AH90" s="297"/>
      <c r="AI90" s="272"/>
      <c r="AJ90" s="297"/>
      <c r="AK90" s="283"/>
      <c r="AL90" s="299"/>
      <c r="AM90" s="272"/>
      <c r="AN90" s="297"/>
      <c r="AO90" s="272"/>
      <c r="AP90" s="297"/>
      <c r="AQ90" s="272"/>
      <c r="AR90" s="297"/>
      <c r="AS90" s="272"/>
      <c r="AT90" s="297"/>
      <c r="AU90" s="272"/>
      <c r="AV90" s="297"/>
      <c r="AW90" s="283"/>
      <c r="AX90" s="25">
        <f t="shared" si="0"/>
        <v>9916.2624999999989</v>
      </c>
      <c r="AY90" s="89">
        <f t="shared" si="1"/>
        <v>520</v>
      </c>
      <c r="AZ90" s="89">
        <f t="shared" si="2"/>
        <v>0</v>
      </c>
      <c r="BA90" s="89">
        <f t="shared" si="3"/>
        <v>520</v>
      </c>
      <c r="BB90" s="91">
        <f t="shared" si="4"/>
        <v>19.069735576923076</v>
      </c>
    </row>
    <row r="91" spans="1:54" ht="13" x14ac:dyDescent="0.15">
      <c r="A91" s="88">
        <f t="shared" si="5"/>
        <v>46107</v>
      </c>
      <c r="B91" s="89">
        <v>4.0999999999999996</v>
      </c>
      <c r="C91" s="89"/>
      <c r="D91" s="89" t="s">
        <v>31</v>
      </c>
      <c r="E91" s="90" t="s">
        <v>38</v>
      </c>
      <c r="F91" s="299"/>
      <c r="G91" s="272"/>
      <c r="H91" s="297"/>
      <c r="I91" s="272"/>
      <c r="J91" s="297"/>
      <c r="K91" s="272"/>
      <c r="L91" s="297"/>
      <c r="M91" s="272"/>
      <c r="N91" s="297"/>
      <c r="O91" s="272"/>
      <c r="P91" s="297"/>
      <c r="Q91" s="272"/>
      <c r="R91" s="297"/>
      <c r="S91" s="272"/>
      <c r="T91" s="297"/>
      <c r="U91" s="272"/>
      <c r="V91" s="299">
        <v>255</v>
      </c>
      <c r="W91" s="272"/>
      <c r="X91" s="297">
        <v>195</v>
      </c>
      <c r="Y91" s="272"/>
      <c r="Z91" s="297">
        <v>70</v>
      </c>
      <c r="AA91" s="272"/>
      <c r="AB91" s="297"/>
      <c r="AC91" s="283"/>
      <c r="AD91" s="297"/>
      <c r="AE91" s="272"/>
      <c r="AF91" s="297"/>
      <c r="AG91" s="272"/>
      <c r="AH91" s="297"/>
      <c r="AI91" s="272"/>
      <c r="AJ91" s="297"/>
      <c r="AK91" s="283"/>
      <c r="AL91" s="299"/>
      <c r="AM91" s="272"/>
      <c r="AN91" s="297"/>
      <c r="AO91" s="272"/>
      <c r="AP91" s="297"/>
      <c r="AQ91" s="272"/>
      <c r="AR91" s="297"/>
      <c r="AS91" s="272"/>
      <c r="AT91" s="297"/>
      <c r="AU91" s="272"/>
      <c r="AV91" s="297"/>
      <c r="AW91" s="283"/>
      <c r="AX91" s="25">
        <f t="shared" si="0"/>
        <v>9542.6374999999989</v>
      </c>
      <c r="AY91" s="89">
        <f t="shared" si="1"/>
        <v>520</v>
      </c>
      <c r="AZ91" s="89">
        <f t="shared" si="2"/>
        <v>0</v>
      </c>
      <c r="BA91" s="89">
        <f t="shared" si="3"/>
        <v>520</v>
      </c>
      <c r="BB91" s="91">
        <f t="shared" si="4"/>
        <v>18.351225961538461</v>
      </c>
    </row>
    <row r="92" spans="1:54" ht="13" x14ac:dyDescent="0.15">
      <c r="A92" s="88">
        <f t="shared" si="5"/>
        <v>46108</v>
      </c>
      <c r="B92" s="89">
        <v>4.0999999999999996</v>
      </c>
      <c r="C92" s="89"/>
      <c r="D92" s="89" t="s">
        <v>31</v>
      </c>
      <c r="E92" s="90" t="s">
        <v>38</v>
      </c>
      <c r="F92" s="299"/>
      <c r="G92" s="272"/>
      <c r="H92" s="297"/>
      <c r="I92" s="272"/>
      <c r="J92" s="297"/>
      <c r="K92" s="272"/>
      <c r="L92" s="297"/>
      <c r="M92" s="272"/>
      <c r="N92" s="297"/>
      <c r="O92" s="272"/>
      <c r="P92" s="297"/>
      <c r="Q92" s="272"/>
      <c r="R92" s="297"/>
      <c r="S92" s="272"/>
      <c r="T92" s="297"/>
      <c r="U92" s="272"/>
      <c r="V92" s="299">
        <v>255</v>
      </c>
      <c r="W92" s="272"/>
      <c r="X92" s="297">
        <v>230</v>
      </c>
      <c r="Y92" s="272"/>
      <c r="Z92" s="297">
        <v>35</v>
      </c>
      <c r="AA92" s="272"/>
      <c r="AB92" s="297"/>
      <c r="AC92" s="283"/>
      <c r="AD92" s="297"/>
      <c r="AE92" s="272"/>
      <c r="AF92" s="297"/>
      <c r="AG92" s="272"/>
      <c r="AH92" s="297"/>
      <c r="AI92" s="272"/>
      <c r="AJ92" s="297"/>
      <c r="AK92" s="283"/>
      <c r="AL92" s="299"/>
      <c r="AM92" s="272"/>
      <c r="AN92" s="297"/>
      <c r="AO92" s="272"/>
      <c r="AP92" s="297"/>
      <c r="AQ92" s="272"/>
      <c r="AR92" s="297"/>
      <c r="AS92" s="272"/>
      <c r="AT92" s="297"/>
      <c r="AU92" s="272"/>
      <c r="AV92" s="297"/>
      <c r="AW92" s="283"/>
      <c r="AX92" s="25">
        <f t="shared" si="0"/>
        <v>9916.2624999999989</v>
      </c>
      <c r="AY92" s="89">
        <f t="shared" si="1"/>
        <v>520</v>
      </c>
      <c r="AZ92" s="89">
        <f t="shared" si="2"/>
        <v>0</v>
      </c>
      <c r="BA92" s="89">
        <f t="shared" si="3"/>
        <v>520</v>
      </c>
      <c r="BB92" s="91">
        <f t="shared" si="4"/>
        <v>19.069735576923076</v>
      </c>
    </row>
    <row r="93" spans="1:54" ht="13" x14ac:dyDescent="0.15">
      <c r="A93" s="88">
        <f t="shared" si="5"/>
        <v>46109</v>
      </c>
      <c r="B93" s="89">
        <v>4.0999999999999996</v>
      </c>
      <c r="C93" s="89"/>
      <c r="D93" s="89" t="s">
        <v>31</v>
      </c>
      <c r="E93" s="90" t="s">
        <v>38</v>
      </c>
      <c r="F93" s="299"/>
      <c r="G93" s="272"/>
      <c r="H93" s="297"/>
      <c r="I93" s="272"/>
      <c r="J93" s="297"/>
      <c r="K93" s="272"/>
      <c r="L93" s="297"/>
      <c r="M93" s="272"/>
      <c r="N93" s="297"/>
      <c r="O93" s="272"/>
      <c r="P93" s="297"/>
      <c r="Q93" s="272"/>
      <c r="R93" s="297"/>
      <c r="S93" s="272"/>
      <c r="T93" s="297"/>
      <c r="U93" s="272"/>
      <c r="V93" s="299">
        <v>195</v>
      </c>
      <c r="W93" s="272"/>
      <c r="X93" s="297">
        <v>155</v>
      </c>
      <c r="Y93" s="272"/>
      <c r="Z93" s="297">
        <v>0</v>
      </c>
      <c r="AA93" s="272"/>
      <c r="AB93" s="297"/>
      <c r="AC93" s="283"/>
      <c r="AD93" s="297"/>
      <c r="AE93" s="272"/>
      <c r="AF93" s="297"/>
      <c r="AG93" s="272"/>
      <c r="AH93" s="297"/>
      <c r="AI93" s="272"/>
      <c r="AJ93" s="297"/>
      <c r="AK93" s="283"/>
      <c r="AL93" s="299"/>
      <c r="AM93" s="272"/>
      <c r="AN93" s="297"/>
      <c r="AO93" s="272"/>
      <c r="AP93" s="297"/>
      <c r="AQ93" s="272"/>
      <c r="AR93" s="297"/>
      <c r="AS93" s="272"/>
      <c r="AT93" s="297"/>
      <c r="AU93" s="272"/>
      <c r="AV93" s="297"/>
      <c r="AW93" s="283"/>
      <c r="AX93" s="25">
        <f t="shared" si="0"/>
        <v>6835.9874999999993</v>
      </c>
      <c r="AY93" s="89">
        <f t="shared" si="1"/>
        <v>350</v>
      </c>
      <c r="AZ93" s="89">
        <f t="shared" si="2"/>
        <v>0</v>
      </c>
      <c r="BA93" s="89">
        <f t="shared" si="3"/>
        <v>350</v>
      </c>
      <c r="BB93" s="91">
        <f t="shared" si="4"/>
        <v>19.531392857142855</v>
      </c>
    </row>
    <row r="94" spans="1:54" ht="13" x14ac:dyDescent="0.15">
      <c r="A94" s="92">
        <f t="shared" si="5"/>
        <v>46110</v>
      </c>
      <c r="B94" s="93">
        <v>4.0999999999999996</v>
      </c>
      <c r="C94" s="93"/>
      <c r="D94" s="93" t="s">
        <v>31</v>
      </c>
      <c r="E94" s="94" t="s">
        <v>38</v>
      </c>
      <c r="F94" s="302"/>
      <c r="G94" s="292"/>
      <c r="H94" s="301"/>
      <c r="I94" s="292"/>
      <c r="J94" s="301"/>
      <c r="K94" s="292"/>
      <c r="L94" s="297"/>
      <c r="M94" s="272"/>
      <c r="N94" s="297"/>
      <c r="O94" s="272"/>
      <c r="P94" s="297"/>
      <c r="Q94" s="272"/>
      <c r="R94" s="297"/>
      <c r="S94" s="272"/>
      <c r="T94" s="297"/>
      <c r="U94" s="272"/>
      <c r="V94" s="302">
        <v>0</v>
      </c>
      <c r="W94" s="292"/>
      <c r="X94" s="301">
        <v>0</v>
      </c>
      <c r="Y94" s="292"/>
      <c r="Z94" s="301">
        <v>0</v>
      </c>
      <c r="AA94" s="292"/>
      <c r="AB94" s="301"/>
      <c r="AC94" s="293"/>
      <c r="AD94" s="301"/>
      <c r="AE94" s="292"/>
      <c r="AF94" s="301"/>
      <c r="AG94" s="292"/>
      <c r="AH94" s="301"/>
      <c r="AI94" s="292"/>
      <c r="AJ94" s="301"/>
      <c r="AK94" s="293"/>
      <c r="AL94" s="302"/>
      <c r="AM94" s="292"/>
      <c r="AN94" s="301"/>
      <c r="AO94" s="292"/>
      <c r="AP94" s="301"/>
      <c r="AQ94" s="292"/>
      <c r="AR94" s="301"/>
      <c r="AS94" s="292"/>
      <c r="AT94" s="301"/>
      <c r="AU94" s="292"/>
      <c r="AV94" s="301"/>
      <c r="AW94" s="293"/>
      <c r="AX94" s="96">
        <f t="shared" si="0"/>
        <v>0</v>
      </c>
      <c r="AY94" s="93">
        <f t="shared" si="1"/>
        <v>0</v>
      </c>
      <c r="AZ94" s="93">
        <f t="shared" si="2"/>
        <v>0</v>
      </c>
      <c r="BA94" s="93">
        <f t="shared" si="3"/>
        <v>0</v>
      </c>
      <c r="BB94" s="97" t="str">
        <f t="shared" si="4"/>
        <v/>
      </c>
    </row>
    <row r="95" spans="1:54" ht="13" x14ac:dyDescent="0.15">
      <c r="A95" s="109">
        <f t="shared" si="5"/>
        <v>46111</v>
      </c>
      <c r="B95" s="110">
        <v>4.2</v>
      </c>
      <c r="C95" s="110"/>
      <c r="D95" s="110" t="s">
        <v>34</v>
      </c>
      <c r="E95" s="111" t="s">
        <v>45</v>
      </c>
      <c r="F95" s="304"/>
      <c r="G95" s="272"/>
      <c r="H95" s="303"/>
      <c r="I95" s="272"/>
      <c r="J95" s="303"/>
      <c r="K95" s="272"/>
      <c r="L95" s="305"/>
      <c r="M95" s="285"/>
      <c r="N95" s="305"/>
      <c r="O95" s="285"/>
      <c r="P95" s="305"/>
      <c r="Q95" s="285"/>
      <c r="R95" s="305"/>
      <c r="S95" s="285"/>
      <c r="T95" s="305"/>
      <c r="U95" s="285"/>
      <c r="V95" s="306">
        <v>0</v>
      </c>
      <c r="W95" s="285"/>
      <c r="X95" s="305">
        <v>0</v>
      </c>
      <c r="Y95" s="285"/>
      <c r="Z95" s="305"/>
      <c r="AA95" s="285"/>
      <c r="AB95" s="305"/>
      <c r="AC95" s="288"/>
      <c r="AD95" s="303"/>
      <c r="AE95" s="272"/>
      <c r="AF95" s="303"/>
      <c r="AG95" s="272"/>
      <c r="AH95" s="303"/>
      <c r="AI95" s="272"/>
      <c r="AJ95" s="303"/>
      <c r="AK95" s="283"/>
      <c r="AL95" s="304"/>
      <c r="AM95" s="272"/>
      <c r="AN95" s="303"/>
      <c r="AO95" s="272"/>
      <c r="AP95" s="303"/>
      <c r="AQ95" s="272"/>
      <c r="AR95" s="303"/>
      <c r="AS95" s="272"/>
      <c r="AT95" s="303"/>
      <c r="AU95" s="272"/>
      <c r="AV95" s="303"/>
      <c r="AW95" s="283"/>
      <c r="AX95" s="114">
        <f t="shared" si="0"/>
        <v>0</v>
      </c>
      <c r="AY95" s="110">
        <f t="shared" si="1"/>
        <v>0</v>
      </c>
      <c r="AZ95" s="110">
        <f t="shared" si="2"/>
        <v>0</v>
      </c>
      <c r="BA95" s="110">
        <f t="shared" si="3"/>
        <v>0</v>
      </c>
      <c r="BB95" s="115" t="str">
        <f t="shared" si="4"/>
        <v/>
      </c>
    </row>
    <row r="96" spans="1:54" ht="13" x14ac:dyDescent="0.15">
      <c r="A96" s="116">
        <f t="shared" si="5"/>
        <v>46112</v>
      </c>
      <c r="B96" s="117">
        <v>4.2</v>
      </c>
      <c r="C96" s="117"/>
      <c r="D96" s="117" t="s">
        <v>34</v>
      </c>
      <c r="E96" s="118" t="s">
        <v>45</v>
      </c>
      <c r="F96" s="304"/>
      <c r="G96" s="272"/>
      <c r="H96" s="303"/>
      <c r="I96" s="272"/>
      <c r="J96" s="303"/>
      <c r="K96" s="272"/>
      <c r="L96" s="303"/>
      <c r="M96" s="272"/>
      <c r="N96" s="303"/>
      <c r="O96" s="272"/>
      <c r="P96" s="303"/>
      <c r="Q96" s="272"/>
      <c r="R96" s="303"/>
      <c r="S96" s="272"/>
      <c r="T96" s="303"/>
      <c r="U96" s="272"/>
      <c r="V96" s="304">
        <v>70</v>
      </c>
      <c r="W96" s="272"/>
      <c r="X96" s="303">
        <v>70</v>
      </c>
      <c r="Y96" s="272"/>
      <c r="Z96" s="303"/>
      <c r="AA96" s="272"/>
      <c r="AB96" s="303"/>
      <c r="AC96" s="283"/>
      <c r="AD96" s="303"/>
      <c r="AE96" s="272"/>
      <c r="AF96" s="303"/>
      <c r="AG96" s="272"/>
      <c r="AH96" s="303"/>
      <c r="AI96" s="272"/>
      <c r="AJ96" s="303"/>
      <c r="AK96" s="283"/>
      <c r="AL96" s="304"/>
      <c r="AM96" s="272"/>
      <c r="AN96" s="303"/>
      <c r="AO96" s="272"/>
      <c r="AP96" s="303"/>
      <c r="AQ96" s="272"/>
      <c r="AR96" s="303"/>
      <c r="AS96" s="272"/>
      <c r="AT96" s="303"/>
      <c r="AU96" s="272"/>
      <c r="AV96" s="303"/>
      <c r="AW96" s="283"/>
      <c r="AX96" s="119">
        <f t="shared" si="0"/>
        <v>2765.1749999999997</v>
      </c>
      <c r="AY96" s="117">
        <f t="shared" si="1"/>
        <v>140</v>
      </c>
      <c r="AZ96" s="117">
        <f t="shared" si="2"/>
        <v>0</v>
      </c>
      <c r="BA96" s="117">
        <f t="shared" si="3"/>
        <v>140</v>
      </c>
      <c r="BB96" s="120">
        <f t="shared" si="4"/>
        <v>19.751249999999999</v>
      </c>
    </row>
    <row r="97" spans="1:54" ht="13" x14ac:dyDescent="0.15">
      <c r="A97" s="116">
        <f t="shared" si="5"/>
        <v>46113</v>
      </c>
      <c r="B97" s="117">
        <v>4.2</v>
      </c>
      <c r="C97" s="117"/>
      <c r="D97" s="117" t="s">
        <v>34</v>
      </c>
      <c r="E97" s="118" t="s">
        <v>45</v>
      </c>
      <c r="F97" s="304"/>
      <c r="G97" s="272"/>
      <c r="H97" s="303"/>
      <c r="I97" s="272"/>
      <c r="J97" s="303"/>
      <c r="K97" s="272"/>
      <c r="L97" s="303"/>
      <c r="M97" s="272"/>
      <c r="N97" s="303"/>
      <c r="O97" s="272"/>
      <c r="P97" s="303"/>
      <c r="Q97" s="272"/>
      <c r="R97" s="303"/>
      <c r="S97" s="272"/>
      <c r="T97" s="303"/>
      <c r="U97" s="272"/>
      <c r="V97" s="304">
        <v>120</v>
      </c>
      <c r="W97" s="272"/>
      <c r="X97" s="303">
        <v>120</v>
      </c>
      <c r="Y97" s="272"/>
      <c r="Z97" s="303"/>
      <c r="AA97" s="272"/>
      <c r="AB97" s="303"/>
      <c r="AC97" s="283"/>
      <c r="AD97" s="303"/>
      <c r="AE97" s="272"/>
      <c r="AF97" s="303"/>
      <c r="AG97" s="272"/>
      <c r="AH97" s="303"/>
      <c r="AI97" s="272"/>
      <c r="AJ97" s="303"/>
      <c r="AK97" s="283"/>
      <c r="AL97" s="304"/>
      <c r="AM97" s="272"/>
      <c r="AN97" s="303"/>
      <c r="AO97" s="272"/>
      <c r="AP97" s="303"/>
      <c r="AQ97" s="272"/>
      <c r="AR97" s="303"/>
      <c r="AS97" s="272"/>
      <c r="AT97" s="303"/>
      <c r="AU97" s="272"/>
      <c r="AV97" s="303"/>
      <c r="AW97" s="283"/>
      <c r="AX97" s="119">
        <f t="shared" si="0"/>
        <v>4740.2999999999993</v>
      </c>
      <c r="AY97" s="117">
        <f t="shared" si="1"/>
        <v>240</v>
      </c>
      <c r="AZ97" s="117">
        <f t="shared" si="2"/>
        <v>0</v>
      </c>
      <c r="BA97" s="117">
        <f t="shared" si="3"/>
        <v>240</v>
      </c>
      <c r="BB97" s="120">
        <f t="shared" si="4"/>
        <v>19.751249999999995</v>
      </c>
    </row>
    <row r="98" spans="1:54" ht="13" x14ac:dyDescent="0.15">
      <c r="A98" s="116">
        <f t="shared" si="5"/>
        <v>46114</v>
      </c>
      <c r="B98" s="117">
        <v>4.2</v>
      </c>
      <c r="C98" s="117"/>
      <c r="D98" s="117" t="s">
        <v>34</v>
      </c>
      <c r="E98" s="118" t="s">
        <v>45</v>
      </c>
      <c r="F98" s="304"/>
      <c r="G98" s="272"/>
      <c r="H98" s="303"/>
      <c r="I98" s="272"/>
      <c r="J98" s="303"/>
      <c r="K98" s="272"/>
      <c r="L98" s="303"/>
      <c r="M98" s="272"/>
      <c r="N98" s="303"/>
      <c r="O98" s="272"/>
      <c r="P98" s="303"/>
      <c r="Q98" s="272"/>
      <c r="R98" s="303"/>
      <c r="S98" s="272"/>
      <c r="T98" s="303"/>
      <c r="U98" s="272"/>
      <c r="V98" s="304">
        <v>120</v>
      </c>
      <c r="W98" s="272"/>
      <c r="X98" s="303">
        <v>120</v>
      </c>
      <c r="Y98" s="272"/>
      <c r="Z98" s="303"/>
      <c r="AA98" s="272"/>
      <c r="AB98" s="303"/>
      <c r="AC98" s="283"/>
      <c r="AD98" s="303"/>
      <c r="AE98" s="272"/>
      <c r="AF98" s="303"/>
      <c r="AG98" s="272"/>
      <c r="AH98" s="303"/>
      <c r="AI98" s="272"/>
      <c r="AJ98" s="303"/>
      <c r="AK98" s="283"/>
      <c r="AL98" s="304"/>
      <c r="AM98" s="272"/>
      <c r="AN98" s="303"/>
      <c r="AO98" s="272"/>
      <c r="AP98" s="303"/>
      <c r="AQ98" s="272"/>
      <c r="AR98" s="303"/>
      <c r="AS98" s="272"/>
      <c r="AT98" s="303"/>
      <c r="AU98" s="272"/>
      <c r="AV98" s="303"/>
      <c r="AW98" s="283"/>
      <c r="AX98" s="119">
        <f t="shared" si="0"/>
        <v>4740.2999999999993</v>
      </c>
      <c r="AY98" s="117">
        <f t="shared" si="1"/>
        <v>240</v>
      </c>
      <c r="AZ98" s="117">
        <f t="shared" si="2"/>
        <v>0</v>
      </c>
      <c r="BA98" s="117">
        <f t="shared" si="3"/>
        <v>240</v>
      </c>
      <c r="BB98" s="120">
        <f t="shared" si="4"/>
        <v>19.751249999999995</v>
      </c>
    </row>
    <row r="99" spans="1:54" ht="13" x14ac:dyDescent="0.15">
      <c r="A99" s="116">
        <f t="shared" si="5"/>
        <v>46115</v>
      </c>
      <c r="B99" s="117">
        <v>4.2</v>
      </c>
      <c r="C99" s="117"/>
      <c r="D99" s="117" t="s">
        <v>34</v>
      </c>
      <c r="E99" s="118" t="s">
        <v>45</v>
      </c>
      <c r="F99" s="304"/>
      <c r="G99" s="272"/>
      <c r="H99" s="303"/>
      <c r="I99" s="272"/>
      <c r="J99" s="303"/>
      <c r="K99" s="272"/>
      <c r="L99" s="303"/>
      <c r="M99" s="272"/>
      <c r="N99" s="303"/>
      <c r="O99" s="272"/>
      <c r="P99" s="303"/>
      <c r="Q99" s="272"/>
      <c r="R99" s="303"/>
      <c r="S99" s="272"/>
      <c r="T99" s="303"/>
      <c r="U99" s="272"/>
      <c r="V99" s="304">
        <v>120</v>
      </c>
      <c r="W99" s="272"/>
      <c r="X99" s="303">
        <v>50</v>
      </c>
      <c r="Y99" s="272"/>
      <c r="Z99" s="303"/>
      <c r="AA99" s="272"/>
      <c r="AB99" s="303"/>
      <c r="AC99" s="283"/>
      <c r="AD99" s="303"/>
      <c r="AE99" s="272"/>
      <c r="AF99" s="303"/>
      <c r="AG99" s="272"/>
      <c r="AH99" s="303"/>
      <c r="AI99" s="272"/>
      <c r="AJ99" s="303"/>
      <c r="AK99" s="283"/>
      <c r="AL99" s="304"/>
      <c r="AM99" s="272"/>
      <c r="AN99" s="303"/>
      <c r="AO99" s="272"/>
      <c r="AP99" s="303"/>
      <c r="AQ99" s="272"/>
      <c r="AR99" s="303"/>
      <c r="AS99" s="272"/>
      <c r="AT99" s="303"/>
      <c r="AU99" s="272"/>
      <c r="AV99" s="303"/>
      <c r="AW99" s="283"/>
      <c r="AX99" s="119">
        <f t="shared" si="0"/>
        <v>3223.05</v>
      </c>
      <c r="AY99" s="117">
        <f t="shared" si="1"/>
        <v>170</v>
      </c>
      <c r="AZ99" s="117">
        <f t="shared" si="2"/>
        <v>0</v>
      </c>
      <c r="BA99" s="117">
        <f t="shared" si="3"/>
        <v>170</v>
      </c>
      <c r="BB99" s="120">
        <f t="shared" si="4"/>
        <v>18.959117647058825</v>
      </c>
    </row>
    <row r="100" spans="1:54" ht="13" x14ac:dyDescent="0.15">
      <c r="A100" s="116">
        <f t="shared" si="5"/>
        <v>46116</v>
      </c>
      <c r="B100" s="117">
        <v>4.2</v>
      </c>
      <c r="C100" s="117"/>
      <c r="D100" s="117" t="s">
        <v>34</v>
      </c>
      <c r="E100" s="118" t="s">
        <v>45</v>
      </c>
      <c r="F100" s="304"/>
      <c r="G100" s="272"/>
      <c r="H100" s="303"/>
      <c r="I100" s="272"/>
      <c r="J100" s="303"/>
      <c r="K100" s="272"/>
      <c r="L100" s="303"/>
      <c r="M100" s="272"/>
      <c r="N100" s="303"/>
      <c r="O100" s="272"/>
      <c r="P100" s="303"/>
      <c r="Q100" s="272"/>
      <c r="R100" s="303"/>
      <c r="S100" s="272"/>
      <c r="T100" s="303"/>
      <c r="U100" s="272"/>
      <c r="V100" s="304">
        <v>120</v>
      </c>
      <c r="W100" s="272"/>
      <c r="X100" s="303">
        <v>85</v>
      </c>
      <c r="Y100" s="272"/>
      <c r="Z100" s="303"/>
      <c r="AA100" s="272"/>
      <c r="AB100" s="303"/>
      <c r="AC100" s="283"/>
      <c r="AD100" s="303"/>
      <c r="AE100" s="272"/>
      <c r="AF100" s="303"/>
      <c r="AG100" s="272"/>
      <c r="AH100" s="303"/>
      <c r="AI100" s="272"/>
      <c r="AJ100" s="303"/>
      <c r="AK100" s="283"/>
      <c r="AL100" s="304"/>
      <c r="AM100" s="272"/>
      <c r="AN100" s="303"/>
      <c r="AO100" s="272"/>
      <c r="AP100" s="303"/>
      <c r="AQ100" s="272"/>
      <c r="AR100" s="303"/>
      <c r="AS100" s="272"/>
      <c r="AT100" s="303"/>
      <c r="AU100" s="272"/>
      <c r="AV100" s="303"/>
      <c r="AW100" s="283"/>
      <c r="AX100" s="119">
        <f t="shared" si="0"/>
        <v>3981.6750000000002</v>
      </c>
      <c r="AY100" s="117">
        <f t="shared" si="1"/>
        <v>205</v>
      </c>
      <c r="AZ100" s="117">
        <f t="shared" si="2"/>
        <v>0</v>
      </c>
      <c r="BA100" s="117">
        <f t="shared" si="3"/>
        <v>205</v>
      </c>
      <c r="BB100" s="120">
        <f t="shared" si="4"/>
        <v>19.42280487804878</v>
      </c>
    </row>
    <row r="101" spans="1:54" ht="13" x14ac:dyDescent="0.15">
      <c r="A101" s="121">
        <f t="shared" si="5"/>
        <v>46117</v>
      </c>
      <c r="B101" s="122">
        <v>4.2</v>
      </c>
      <c r="C101" s="122"/>
      <c r="D101" s="122" t="s">
        <v>34</v>
      </c>
      <c r="E101" s="123" t="s">
        <v>45</v>
      </c>
      <c r="F101" s="308"/>
      <c r="G101" s="292"/>
      <c r="H101" s="307"/>
      <c r="I101" s="292"/>
      <c r="J101" s="307"/>
      <c r="K101" s="292"/>
      <c r="L101" s="307"/>
      <c r="M101" s="292"/>
      <c r="N101" s="307"/>
      <c r="O101" s="292"/>
      <c r="P101" s="307"/>
      <c r="Q101" s="292"/>
      <c r="R101" s="307"/>
      <c r="S101" s="292"/>
      <c r="T101" s="307"/>
      <c r="U101" s="292"/>
      <c r="V101" s="308"/>
      <c r="W101" s="292"/>
      <c r="X101" s="307"/>
      <c r="Y101" s="292"/>
      <c r="Z101" s="307"/>
      <c r="AA101" s="292"/>
      <c r="AB101" s="307"/>
      <c r="AC101" s="293"/>
      <c r="AD101" s="307"/>
      <c r="AE101" s="292"/>
      <c r="AF101" s="307"/>
      <c r="AG101" s="292"/>
      <c r="AH101" s="307"/>
      <c r="AI101" s="292"/>
      <c r="AJ101" s="307"/>
      <c r="AK101" s="293"/>
      <c r="AL101" s="308"/>
      <c r="AM101" s="292"/>
      <c r="AN101" s="307"/>
      <c r="AO101" s="292"/>
      <c r="AP101" s="307"/>
      <c r="AQ101" s="292"/>
      <c r="AR101" s="307"/>
      <c r="AS101" s="292"/>
      <c r="AT101" s="307"/>
      <c r="AU101" s="292"/>
      <c r="AV101" s="307"/>
      <c r="AW101" s="293"/>
      <c r="AX101" s="124">
        <f t="shared" si="0"/>
        <v>0</v>
      </c>
      <c r="AY101" s="122">
        <f t="shared" si="1"/>
        <v>0</v>
      </c>
      <c r="AZ101" s="122">
        <f t="shared" si="2"/>
        <v>0</v>
      </c>
      <c r="BA101" s="122">
        <f t="shared" si="3"/>
        <v>0</v>
      </c>
      <c r="BB101" s="125" t="str">
        <f t="shared" si="4"/>
        <v/>
      </c>
    </row>
    <row r="102" spans="1:54" ht="13" x14ac:dyDescent="0.15">
      <c r="A102" s="81">
        <f t="shared" si="5"/>
        <v>46118</v>
      </c>
      <c r="B102" s="82">
        <v>4.3</v>
      </c>
      <c r="C102" s="82"/>
      <c r="D102" s="82" t="s">
        <v>35</v>
      </c>
      <c r="E102" s="83" t="s">
        <v>45</v>
      </c>
      <c r="F102" s="299"/>
      <c r="G102" s="272"/>
      <c r="H102" s="297"/>
      <c r="I102" s="272"/>
      <c r="J102" s="297"/>
      <c r="K102" s="272"/>
      <c r="L102" s="298"/>
      <c r="M102" s="285"/>
      <c r="N102" s="298"/>
      <c r="O102" s="285"/>
      <c r="P102" s="298"/>
      <c r="Q102" s="285"/>
      <c r="R102" s="298"/>
      <c r="S102" s="285"/>
      <c r="T102" s="298"/>
      <c r="U102" s="285"/>
      <c r="V102" s="300">
        <v>120</v>
      </c>
      <c r="W102" s="285"/>
      <c r="X102" s="298">
        <v>120</v>
      </c>
      <c r="Y102" s="285"/>
      <c r="Z102" s="298"/>
      <c r="AA102" s="285"/>
      <c r="AB102" s="298"/>
      <c r="AC102" s="288"/>
      <c r="AD102" s="297"/>
      <c r="AE102" s="272"/>
      <c r="AF102" s="297"/>
      <c r="AG102" s="272"/>
      <c r="AH102" s="297"/>
      <c r="AI102" s="272"/>
      <c r="AJ102" s="297"/>
      <c r="AK102" s="283"/>
      <c r="AL102" s="299"/>
      <c r="AM102" s="272"/>
      <c r="AN102" s="297"/>
      <c r="AO102" s="272"/>
      <c r="AP102" s="297"/>
      <c r="AQ102" s="272"/>
      <c r="AR102" s="297"/>
      <c r="AS102" s="272"/>
      <c r="AT102" s="297"/>
      <c r="AU102" s="272"/>
      <c r="AV102" s="297"/>
      <c r="AW102" s="283"/>
      <c r="AX102" s="86">
        <f t="shared" si="0"/>
        <v>4740.2999999999993</v>
      </c>
      <c r="AY102" s="82">
        <f t="shared" si="1"/>
        <v>240</v>
      </c>
      <c r="AZ102" s="82">
        <f t="shared" si="2"/>
        <v>0</v>
      </c>
      <c r="BA102" s="82">
        <f t="shared" si="3"/>
        <v>240</v>
      </c>
      <c r="BB102" s="87">
        <f t="shared" si="4"/>
        <v>19.751249999999995</v>
      </c>
    </row>
    <row r="103" spans="1:54" ht="13" x14ac:dyDescent="0.15">
      <c r="A103" s="88">
        <f t="shared" si="5"/>
        <v>46119</v>
      </c>
      <c r="B103" s="89">
        <v>4.3</v>
      </c>
      <c r="C103" s="89"/>
      <c r="D103" s="89" t="s">
        <v>35</v>
      </c>
      <c r="E103" s="90" t="s">
        <v>45</v>
      </c>
      <c r="F103" s="299"/>
      <c r="G103" s="272"/>
      <c r="H103" s="297"/>
      <c r="I103" s="272"/>
      <c r="J103" s="297"/>
      <c r="K103" s="272"/>
      <c r="L103" s="297"/>
      <c r="M103" s="272"/>
      <c r="N103" s="297"/>
      <c r="O103" s="272"/>
      <c r="P103" s="297"/>
      <c r="Q103" s="272"/>
      <c r="R103" s="297"/>
      <c r="S103" s="272"/>
      <c r="T103" s="297"/>
      <c r="U103" s="272"/>
      <c r="V103" s="299">
        <v>120</v>
      </c>
      <c r="W103" s="272"/>
      <c r="X103" s="297">
        <v>120</v>
      </c>
      <c r="Y103" s="272"/>
      <c r="Z103" s="297"/>
      <c r="AA103" s="272"/>
      <c r="AB103" s="297"/>
      <c r="AC103" s="283"/>
      <c r="AD103" s="297"/>
      <c r="AE103" s="272"/>
      <c r="AF103" s="297"/>
      <c r="AG103" s="272"/>
      <c r="AH103" s="297"/>
      <c r="AI103" s="272"/>
      <c r="AJ103" s="297"/>
      <c r="AK103" s="283"/>
      <c r="AL103" s="299"/>
      <c r="AM103" s="272"/>
      <c r="AN103" s="297"/>
      <c r="AO103" s="272"/>
      <c r="AP103" s="297"/>
      <c r="AQ103" s="272"/>
      <c r="AR103" s="297"/>
      <c r="AS103" s="272"/>
      <c r="AT103" s="297"/>
      <c r="AU103" s="272"/>
      <c r="AV103" s="297"/>
      <c r="AW103" s="283"/>
      <c r="AX103" s="25">
        <f t="shared" si="0"/>
        <v>4740.2999999999993</v>
      </c>
      <c r="AY103" s="89">
        <f t="shared" si="1"/>
        <v>240</v>
      </c>
      <c r="AZ103" s="89">
        <f t="shared" si="2"/>
        <v>0</v>
      </c>
      <c r="BA103" s="89">
        <f t="shared" si="3"/>
        <v>240</v>
      </c>
      <c r="BB103" s="91">
        <f t="shared" si="4"/>
        <v>19.751249999999995</v>
      </c>
    </row>
    <row r="104" spans="1:54" ht="13" x14ac:dyDescent="0.15">
      <c r="A104" s="88">
        <f t="shared" si="5"/>
        <v>46120</v>
      </c>
      <c r="B104" s="89">
        <v>4.3</v>
      </c>
      <c r="C104" s="89"/>
      <c r="D104" s="89" t="s">
        <v>35</v>
      </c>
      <c r="E104" s="90" t="s">
        <v>45</v>
      </c>
      <c r="F104" s="299"/>
      <c r="G104" s="272"/>
      <c r="H104" s="297"/>
      <c r="I104" s="272"/>
      <c r="J104" s="297"/>
      <c r="K104" s="272"/>
      <c r="L104" s="297"/>
      <c r="M104" s="272"/>
      <c r="N104" s="297"/>
      <c r="O104" s="272"/>
      <c r="P104" s="297"/>
      <c r="Q104" s="272"/>
      <c r="R104" s="297"/>
      <c r="S104" s="272"/>
      <c r="T104" s="297"/>
      <c r="U104" s="272"/>
      <c r="V104" s="299">
        <v>120</v>
      </c>
      <c r="W104" s="272"/>
      <c r="X104" s="297">
        <v>120</v>
      </c>
      <c r="Y104" s="272"/>
      <c r="Z104" s="297"/>
      <c r="AA104" s="272"/>
      <c r="AB104" s="297"/>
      <c r="AC104" s="283"/>
      <c r="AD104" s="297"/>
      <c r="AE104" s="272"/>
      <c r="AF104" s="297"/>
      <c r="AG104" s="272"/>
      <c r="AH104" s="297"/>
      <c r="AI104" s="272"/>
      <c r="AJ104" s="297"/>
      <c r="AK104" s="283"/>
      <c r="AL104" s="299"/>
      <c r="AM104" s="272"/>
      <c r="AN104" s="297"/>
      <c r="AO104" s="272"/>
      <c r="AP104" s="297"/>
      <c r="AQ104" s="272"/>
      <c r="AR104" s="297"/>
      <c r="AS104" s="272"/>
      <c r="AT104" s="297"/>
      <c r="AU104" s="272"/>
      <c r="AV104" s="297"/>
      <c r="AW104" s="283"/>
      <c r="AX104" s="25">
        <f t="shared" si="0"/>
        <v>4740.2999999999993</v>
      </c>
      <c r="AY104" s="89">
        <f t="shared" si="1"/>
        <v>240</v>
      </c>
      <c r="AZ104" s="89">
        <f t="shared" si="2"/>
        <v>0</v>
      </c>
      <c r="BA104" s="89">
        <f t="shared" si="3"/>
        <v>240</v>
      </c>
      <c r="BB104" s="91">
        <f t="shared" si="4"/>
        <v>19.751249999999995</v>
      </c>
    </row>
    <row r="105" spans="1:54" ht="13" x14ac:dyDescent="0.15">
      <c r="A105" s="88">
        <f t="shared" si="5"/>
        <v>46121</v>
      </c>
      <c r="B105" s="89">
        <v>4.3</v>
      </c>
      <c r="C105" s="89"/>
      <c r="D105" s="89" t="s">
        <v>35</v>
      </c>
      <c r="E105" s="90" t="s">
        <v>45</v>
      </c>
      <c r="F105" s="299"/>
      <c r="G105" s="272"/>
      <c r="H105" s="297"/>
      <c r="I105" s="272"/>
      <c r="J105" s="297"/>
      <c r="K105" s="272"/>
      <c r="L105" s="297"/>
      <c r="M105" s="272"/>
      <c r="N105" s="297"/>
      <c r="O105" s="272"/>
      <c r="P105" s="297"/>
      <c r="Q105" s="272"/>
      <c r="R105" s="297"/>
      <c r="S105" s="272"/>
      <c r="T105" s="297"/>
      <c r="U105" s="272"/>
      <c r="V105" s="299">
        <v>120</v>
      </c>
      <c r="W105" s="272"/>
      <c r="X105" s="297">
        <v>120</v>
      </c>
      <c r="Y105" s="272"/>
      <c r="Z105" s="297"/>
      <c r="AA105" s="272"/>
      <c r="AB105" s="297"/>
      <c r="AC105" s="283"/>
      <c r="AD105" s="297"/>
      <c r="AE105" s="272"/>
      <c r="AF105" s="297"/>
      <c r="AG105" s="272"/>
      <c r="AH105" s="297"/>
      <c r="AI105" s="272"/>
      <c r="AJ105" s="297"/>
      <c r="AK105" s="283"/>
      <c r="AL105" s="299"/>
      <c r="AM105" s="272"/>
      <c r="AN105" s="297"/>
      <c r="AO105" s="272"/>
      <c r="AP105" s="297"/>
      <c r="AQ105" s="272"/>
      <c r="AR105" s="297"/>
      <c r="AS105" s="272"/>
      <c r="AT105" s="297"/>
      <c r="AU105" s="272"/>
      <c r="AV105" s="297"/>
      <c r="AW105" s="283"/>
      <c r="AX105" s="25">
        <f t="shared" si="0"/>
        <v>4740.2999999999993</v>
      </c>
      <c r="AY105" s="89">
        <f t="shared" si="1"/>
        <v>240</v>
      </c>
      <c r="AZ105" s="89">
        <f t="shared" si="2"/>
        <v>0</v>
      </c>
      <c r="BA105" s="89">
        <f t="shared" si="3"/>
        <v>240</v>
      </c>
      <c r="BB105" s="91">
        <f t="shared" si="4"/>
        <v>19.751249999999995</v>
      </c>
    </row>
    <row r="106" spans="1:54" ht="13" x14ac:dyDescent="0.15">
      <c r="A106" s="88">
        <f t="shared" si="5"/>
        <v>46122</v>
      </c>
      <c r="B106" s="89">
        <v>4.3</v>
      </c>
      <c r="C106" s="89"/>
      <c r="D106" s="89" t="s">
        <v>35</v>
      </c>
      <c r="E106" s="90" t="s">
        <v>45</v>
      </c>
      <c r="F106" s="299"/>
      <c r="G106" s="272"/>
      <c r="H106" s="297"/>
      <c r="I106" s="272"/>
      <c r="J106" s="297"/>
      <c r="K106" s="272"/>
      <c r="L106" s="297"/>
      <c r="M106" s="272"/>
      <c r="N106" s="297"/>
      <c r="O106" s="272"/>
      <c r="P106" s="297"/>
      <c r="Q106" s="272"/>
      <c r="R106" s="297"/>
      <c r="S106" s="272"/>
      <c r="T106" s="297"/>
      <c r="U106" s="272"/>
      <c r="V106" s="299">
        <v>120</v>
      </c>
      <c r="W106" s="272"/>
      <c r="X106" s="297">
        <v>92</v>
      </c>
      <c r="Y106" s="272"/>
      <c r="Z106" s="297">
        <v>28</v>
      </c>
      <c r="AA106" s="272"/>
      <c r="AB106" s="297"/>
      <c r="AC106" s="283"/>
      <c r="AD106" s="297"/>
      <c r="AE106" s="272"/>
      <c r="AF106" s="297"/>
      <c r="AG106" s="272"/>
      <c r="AH106" s="297"/>
      <c r="AI106" s="272"/>
      <c r="AJ106" s="297"/>
      <c r="AK106" s="283"/>
      <c r="AL106" s="299"/>
      <c r="AM106" s="272"/>
      <c r="AN106" s="297"/>
      <c r="AO106" s="272"/>
      <c r="AP106" s="297"/>
      <c r="AQ106" s="272"/>
      <c r="AR106" s="297"/>
      <c r="AS106" s="272"/>
      <c r="AT106" s="297"/>
      <c r="AU106" s="272"/>
      <c r="AV106" s="297"/>
      <c r="AW106" s="283"/>
      <c r="AX106" s="25">
        <f t="shared" si="0"/>
        <v>4441.3999999999996</v>
      </c>
      <c r="AY106" s="89">
        <f t="shared" si="1"/>
        <v>240</v>
      </c>
      <c r="AZ106" s="89">
        <f t="shared" si="2"/>
        <v>0</v>
      </c>
      <c r="BA106" s="89">
        <f t="shared" si="3"/>
        <v>240</v>
      </c>
      <c r="BB106" s="91">
        <f t="shared" si="4"/>
        <v>18.505833333333332</v>
      </c>
    </row>
    <row r="107" spans="1:54" ht="13" x14ac:dyDescent="0.15">
      <c r="A107" s="88">
        <f t="shared" si="5"/>
        <v>46123</v>
      </c>
      <c r="B107" s="89">
        <v>4.3</v>
      </c>
      <c r="C107" s="89"/>
      <c r="D107" s="89" t="s">
        <v>35</v>
      </c>
      <c r="E107" s="90" t="s">
        <v>45</v>
      </c>
      <c r="F107" s="299"/>
      <c r="G107" s="272"/>
      <c r="H107" s="297"/>
      <c r="I107" s="272"/>
      <c r="J107" s="297"/>
      <c r="K107" s="272"/>
      <c r="L107" s="297"/>
      <c r="M107" s="272"/>
      <c r="N107" s="297"/>
      <c r="O107" s="272"/>
      <c r="P107" s="297"/>
      <c r="Q107" s="272"/>
      <c r="R107" s="297"/>
      <c r="S107" s="272"/>
      <c r="T107" s="297"/>
      <c r="U107" s="272"/>
      <c r="V107" s="299">
        <v>120</v>
      </c>
      <c r="W107" s="272"/>
      <c r="X107" s="297">
        <v>120</v>
      </c>
      <c r="Y107" s="272"/>
      <c r="Z107" s="297"/>
      <c r="AA107" s="272"/>
      <c r="AB107" s="297"/>
      <c r="AC107" s="283"/>
      <c r="AD107" s="297"/>
      <c r="AE107" s="272"/>
      <c r="AF107" s="297"/>
      <c r="AG107" s="272"/>
      <c r="AH107" s="297"/>
      <c r="AI107" s="272"/>
      <c r="AJ107" s="297"/>
      <c r="AK107" s="283"/>
      <c r="AL107" s="299"/>
      <c r="AM107" s="272"/>
      <c r="AN107" s="297"/>
      <c r="AO107" s="272"/>
      <c r="AP107" s="297"/>
      <c r="AQ107" s="272"/>
      <c r="AR107" s="297"/>
      <c r="AS107" s="272"/>
      <c r="AT107" s="297"/>
      <c r="AU107" s="272"/>
      <c r="AV107" s="297"/>
      <c r="AW107" s="283"/>
      <c r="AX107" s="25">
        <f t="shared" si="0"/>
        <v>4740.2999999999993</v>
      </c>
      <c r="AY107" s="89">
        <f t="shared" si="1"/>
        <v>240</v>
      </c>
      <c r="AZ107" s="89">
        <f t="shared" si="2"/>
        <v>0</v>
      </c>
      <c r="BA107" s="89">
        <f t="shared" si="3"/>
        <v>240</v>
      </c>
      <c r="BB107" s="91">
        <f t="shared" si="4"/>
        <v>19.751249999999995</v>
      </c>
    </row>
    <row r="108" spans="1:54" ht="13" x14ac:dyDescent="0.15">
      <c r="A108" s="92">
        <f t="shared" si="5"/>
        <v>46124</v>
      </c>
      <c r="B108" s="93">
        <v>4.3</v>
      </c>
      <c r="C108" s="93"/>
      <c r="D108" s="93" t="s">
        <v>35</v>
      </c>
      <c r="E108" s="94" t="s">
        <v>45</v>
      </c>
      <c r="F108" s="302"/>
      <c r="G108" s="292"/>
      <c r="H108" s="301"/>
      <c r="I108" s="292"/>
      <c r="J108" s="301"/>
      <c r="K108" s="292"/>
      <c r="L108" s="301"/>
      <c r="M108" s="292"/>
      <c r="N108" s="301"/>
      <c r="O108" s="292"/>
      <c r="P108" s="301"/>
      <c r="Q108" s="292"/>
      <c r="R108" s="301"/>
      <c r="S108" s="292"/>
      <c r="T108" s="301"/>
      <c r="U108" s="292"/>
      <c r="V108" s="302"/>
      <c r="W108" s="292"/>
      <c r="X108" s="301"/>
      <c r="Y108" s="292"/>
      <c r="Z108" s="301"/>
      <c r="AA108" s="292"/>
      <c r="AB108" s="301"/>
      <c r="AC108" s="293"/>
      <c r="AD108" s="301"/>
      <c r="AE108" s="292"/>
      <c r="AF108" s="301"/>
      <c r="AG108" s="292"/>
      <c r="AH108" s="301"/>
      <c r="AI108" s="292"/>
      <c r="AJ108" s="301"/>
      <c r="AK108" s="293"/>
      <c r="AL108" s="302"/>
      <c r="AM108" s="292"/>
      <c r="AN108" s="301"/>
      <c r="AO108" s="292"/>
      <c r="AP108" s="301"/>
      <c r="AQ108" s="292"/>
      <c r="AR108" s="301"/>
      <c r="AS108" s="292"/>
      <c r="AT108" s="301"/>
      <c r="AU108" s="292"/>
      <c r="AV108" s="301"/>
      <c r="AW108" s="293"/>
      <c r="AX108" s="96">
        <f t="shared" si="0"/>
        <v>0</v>
      </c>
      <c r="AY108" s="93">
        <f t="shared" si="1"/>
        <v>0</v>
      </c>
      <c r="AZ108" s="93">
        <f t="shared" si="2"/>
        <v>0</v>
      </c>
      <c r="BA108" s="93">
        <f t="shared" si="3"/>
        <v>0</v>
      </c>
      <c r="BB108" s="97" t="str">
        <f t="shared" si="4"/>
        <v/>
      </c>
    </row>
    <row r="109" spans="1:54" ht="13" x14ac:dyDescent="0.15">
      <c r="A109" s="127">
        <f t="shared" si="5"/>
        <v>46125</v>
      </c>
      <c r="B109" s="128">
        <v>4.4000000000000004</v>
      </c>
      <c r="C109" s="128"/>
      <c r="D109" s="128" t="s">
        <v>36</v>
      </c>
      <c r="E109" s="129" t="s">
        <v>45</v>
      </c>
      <c r="F109" s="310"/>
      <c r="G109" s="272"/>
      <c r="H109" s="309"/>
      <c r="I109" s="272"/>
      <c r="J109" s="309"/>
      <c r="K109" s="272"/>
      <c r="L109" s="311"/>
      <c r="M109" s="285"/>
      <c r="N109" s="311"/>
      <c r="O109" s="285"/>
      <c r="P109" s="311"/>
      <c r="Q109" s="285"/>
      <c r="R109" s="311"/>
      <c r="S109" s="285"/>
      <c r="T109" s="311"/>
      <c r="U109" s="285"/>
      <c r="V109" s="312">
        <v>120</v>
      </c>
      <c r="W109" s="285"/>
      <c r="X109" s="311">
        <v>120</v>
      </c>
      <c r="Y109" s="285"/>
      <c r="Z109" s="311"/>
      <c r="AA109" s="285"/>
      <c r="AB109" s="311"/>
      <c r="AC109" s="288"/>
      <c r="AD109" s="309"/>
      <c r="AE109" s="272"/>
      <c r="AF109" s="309"/>
      <c r="AG109" s="272"/>
      <c r="AH109" s="309"/>
      <c r="AI109" s="272"/>
      <c r="AJ109" s="309"/>
      <c r="AK109" s="283"/>
      <c r="AL109" s="310"/>
      <c r="AM109" s="272"/>
      <c r="AN109" s="309"/>
      <c r="AO109" s="272"/>
      <c r="AP109" s="309"/>
      <c r="AQ109" s="272"/>
      <c r="AR109" s="309"/>
      <c r="AS109" s="272"/>
      <c r="AT109" s="309"/>
      <c r="AU109" s="272"/>
      <c r="AV109" s="309"/>
      <c r="AW109" s="283"/>
      <c r="AX109" s="130">
        <f t="shared" si="0"/>
        <v>4740.2999999999993</v>
      </c>
      <c r="AY109" s="128">
        <f t="shared" si="1"/>
        <v>240</v>
      </c>
      <c r="AZ109" s="128">
        <f t="shared" si="2"/>
        <v>0</v>
      </c>
      <c r="BA109" s="128">
        <f t="shared" si="3"/>
        <v>240</v>
      </c>
      <c r="BB109" s="131">
        <f t="shared" si="4"/>
        <v>19.751249999999995</v>
      </c>
    </row>
    <row r="110" spans="1:54" ht="13" x14ac:dyDescent="0.15">
      <c r="A110" s="132">
        <f t="shared" si="5"/>
        <v>46126</v>
      </c>
      <c r="B110" s="133">
        <v>4.4000000000000004</v>
      </c>
      <c r="C110" s="133"/>
      <c r="D110" s="133" t="s">
        <v>36</v>
      </c>
      <c r="E110" s="134" t="s">
        <v>45</v>
      </c>
      <c r="F110" s="310"/>
      <c r="G110" s="272"/>
      <c r="H110" s="309"/>
      <c r="I110" s="272"/>
      <c r="J110" s="309"/>
      <c r="K110" s="272"/>
      <c r="L110" s="309"/>
      <c r="M110" s="272"/>
      <c r="N110" s="309"/>
      <c r="O110" s="272"/>
      <c r="P110" s="309"/>
      <c r="Q110" s="272"/>
      <c r="R110" s="309"/>
      <c r="S110" s="272"/>
      <c r="T110" s="309"/>
      <c r="U110" s="272"/>
      <c r="V110" s="310">
        <v>120</v>
      </c>
      <c r="W110" s="272"/>
      <c r="X110" s="309">
        <v>92</v>
      </c>
      <c r="Y110" s="272"/>
      <c r="Z110" s="309">
        <v>28</v>
      </c>
      <c r="AA110" s="272"/>
      <c r="AB110" s="309"/>
      <c r="AC110" s="283"/>
      <c r="AD110" s="309"/>
      <c r="AE110" s="272"/>
      <c r="AF110" s="309"/>
      <c r="AG110" s="272"/>
      <c r="AH110" s="309"/>
      <c r="AI110" s="272"/>
      <c r="AJ110" s="309"/>
      <c r="AK110" s="283"/>
      <c r="AL110" s="310"/>
      <c r="AM110" s="272"/>
      <c r="AN110" s="309"/>
      <c r="AO110" s="272"/>
      <c r="AP110" s="309"/>
      <c r="AQ110" s="272"/>
      <c r="AR110" s="309"/>
      <c r="AS110" s="272"/>
      <c r="AT110" s="309"/>
      <c r="AU110" s="272"/>
      <c r="AV110" s="309"/>
      <c r="AW110" s="283"/>
      <c r="AX110" s="135">
        <f t="shared" si="0"/>
        <v>4441.3999999999996</v>
      </c>
      <c r="AY110" s="133">
        <f t="shared" si="1"/>
        <v>240</v>
      </c>
      <c r="AZ110" s="133">
        <f t="shared" si="2"/>
        <v>0</v>
      </c>
      <c r="BA110" s="133">
        <f t="shared" si="3"/>
        <v>240</v>
      </c>
      <c r="BB110" s="136">
        <f t="shared" si="4"/>
        <v>18.505833333333332</v>
      </c>
    </row>
    <row r="111" spans="1:54" ht="13" x14ac:dyDescent="0.15">
      <c r="A111" s="132">
        <f t="shared" si="5"/>
        <v>46127</v>
      </c>
      <c r="B111" s="133">
        <v>4.4000000000000004</v>
      </c>
      <c r="C111" s="133"/>
      <c r="D111" s="133" t="s">
        <v>36</v>
      </c>
      <c r="E111" s="134" t="s">
        <v>45</v>
      </c>
      <c r="F111" s="310"/>
      <c r="G111" s="272"/>
      <c r="H111" s="309"/>
      <c r="I111" s="272"/>
      <c r="J111" s="309"/>
      <c r="K111" s="272"/>
      <c r="L111" s="309"/>
      <c r="M111" s="272"/>
      <c r="N111" s="309"/>
      <c r="O111" s="272"/>
      <c r="P111" s="309"/>
      <c r="Q111" s="272"/>
      <c r="R111" s="309"/>
      <c r="S111" s="272"/>
      <c r="T111" s="309"/>
      <c r="U111" s="272"/>
      <c r="V111" s="310">
        <v>120</v>
      </c>
      <c r="W111" s="272"/>
      <c r="X111" s="309">
        <v>120</v>
      </c>
      <c r="Y111" s="272"/>
      <c r="Z111" s="309"/>
      <c r="AA111" s="272"/>
      <c r="AB111" s="309"/>
      <c r="AC111" s="283"/>
      <c r="AD111" s="309"/>
      <c r="AE111" s="272"/>
      <c r="AF111" s="309"/>
      <c r="AG111" s="272"/>
      <c r="AH111" s="309"/>
      <c r="AI111" s="272"/>
      <c r="AJ111" s="309"/>
      <c r="AK111" s="283"/>
      <c r="AL111" s="310"/>
      <c r="AM111" s="272"/>
      <c r="AN111" s="309"/>
      <c r="AO111" s="272"/>
      <c r="AP111" s="309"/>
      <c r="AQ111" s="272"/>
      <c r="AR111" s="309"/>
      <c r="AS111" s="272"/>
      <c r="AT111" s="309"/>
      <c r="AU111" s="272"/>
      <c r="AV111" s="309"/>
      <c r="AW111" s="283"/>
      <c r="AX111" s="135">
        <f t="shared" si="0"/>
        <v>4740.2999999999993</v>
      </c>
      <c r="AY111" s="133">
        <f t="shared" si="1"/>
        <v>240</v>
      </c>
      <c r="AZ111" s="133">
        <f t="shared" si="2"/>
        <v>0</v>
      </c>
      <c r="BA111" s="133">
        <f t="shared" si="3"/>
        <v>240</v>
      </c>
      <c r="BB111" s="136">
        <f t="shared" si="4"/>
        <v>19.751249999999995</v>
      </c>
    </row>
    <row r="112" spans="1:54" ht="13" x14ac:dyDescent="0.15">
      <c r="A112" s="132">
        <f t="shared" si="5"/>
        <v>46128</v>
      </c>
      <c r="B112" s="133">
        <v>4.4000000000000004</v>
      </c>
      <c r="C112" s="133"/>
      <c r="D112" s="133" t="s">
        <v>36</v>
      </c>
      <c r="E112" s="134" t="s">
        <v>45</v>
      </c>
      <c r="F112" s="310"/>
      <c r="G112" s="272"/>
      <c r="H112" s="309"/>
      <c r="I112" s="272"/>
      <c r="J112" s="309"/>
      <c r="K112" s="272"/>
      <c r="L112" s="309"/>
      <c r="M112" s="272"/>
      <c r="N112" s="309"/>
      <c r="O112" s="272"/>
      <c r="P112" s="309"/>
      <c r="Q112" s="272"/>
      <c r="R112" s="309"/>
      <c r="S112" s="272"/>
      <c r="T112" s="309"/>
      <c r="U112" s="272"/>
      <c r="V112" s="310">
        <v>120</v>
      </c>
      <c r="W112" s="272"/>
      <c r="X112" s="309">
        <v>120</v>
      </c>
      <c r="Y112" s="272"/>
      <c r="Z112" s="309"/>
      <c r="AA112" s="272"/>
      <c r="AB112" s="309"/>
      <c r="AC112" s="283"/>
      <c r="AD112" s="309"/>
      <c r="AE112" s="272"/>
      <c r="AF112" s="309"/>
      <c r="AG112" s="272"/>
      <c r="AH112" s="309"/>
      <c r="AI112" s="272"/>
      <c r="AJ112" s="309"/>
      <c r="AK112" s="283"/>
      <c r="AL112" s="310"/>
      <c r="AM112" s="272"/>
      <c r="AN112" s="309"/>
      <c r="AO112" s="272"/>
      <c r="AP112" s="309"/>
      <c r="AQ112" s="272"/>
      <c r="AR112" s="309"/>
      <c r="AS112" s="272"/>
      <c r="AT112" s="309"/>
      <c r="AU112" s="272"/>
      <c r="AV112" s="309"/>
      <c r="AW112" s="283"/>
      <c r="AX112" s="135">
        <f t="shared" si="0"/>
        <v>4740.2999999999993</v>
      </c>
      <c r="AY112" s="133">
        <f t="shared" si="1"/>
        <v>240</v>
      </c>
      <c r="AZ112" s="133">
        <f t="shared" si="2"/>
        <v>0</v>
      </c>
      <c r="BA112" s="133">
        <f t="shared" si="3"/>
        <v>240</v>
      </c>
      <c r="BB112" s="136">
        <f t="shared" si="4"/>
        <v>19.751249999999995</v>
      </c>
    </row>
    <row r="113" spans="1:54" ht="13" x14ac:dyDescent="0.15">
      <c r="A113" s="132">
        <f t="shared" si="5"/>
        <v>46129</v>
      </c>
      <c r="B113" s="133">
        <v>4.4000000000000004</v>
      </c>
      <c r="C113" s="133"/>
      <c r="D113" s="133" t="s">
        <v>36</v>
      </c>
      <c r="E113" s="134" t="s">
        <v>45</v>
      </c>
      <c r="F113" s="310"/>
      <c r="G113" s="272"/>
      <c r="H113" s="309"/>
      <c r="I113" s="272"/>
      <c r="J113" s="309"/>
      <c r="K113" s="272"/>
      <c r="L113" s="309"/>
      <c r="M113" s="272"/>
      <c r="N113" s="309"/>
      <c r="O113" s="272"/>
      <c r="P113" s="309"/>
      <c r="Q113" s="272"/>
      <c r="R113" s="309"/>
      <c r="S113" s="272"/>
      <c r="T113" s="309"/>
      <c r="U113" s="272"/>
      <c r="V113" s="310">
        <v>120</v>
      </c>
      <c r="W113" s="272"/>
      <c r="X113" s="309">
        <v>120</v>
      </c>
      <c r="Y113" s="272"/>
      <c r="Z113" s="309"/>
      <c r="AA113" s="272"/>
      <c r="AB113" s="309"/>
      <c r="AC113" s="283"/>
      <c r="AD113" s="309"/>
      <c r="AE113" s="272"/>
      <c r="AF113" s="309"/>
      <c r="AG113" s="272"/>
      <c r="AH113" s="309"/>
      <c r="AI113" s="272"/>
      <c r="AJ113" s="309"/>
      <c r="AK113" s="283"/>
      <c r="AL113" s="310"/>
      <c r="AM113" s="272"/>
      <c r="AN113" s="309"/>
      <c r="AO113" s="272"/>
      <c r="AP113" s="309"/>
      <c r="AQ113" s="272"/>
      <c r="AR113" s="309"/>
      <c r="AS113" s="272"/>
      <c r="AT113" s="309"/>
      <c r="AU113" s="272"/>
      <c r="AV113" s="309"/>
      <c r="AW113" s="283"/>
      <c r="AX113" s="135">
        <f t="shared" si="0"/>
        <v>4740.2999999999993</v>
      </c>
      <c r="AY113" s="133">
        <f t="shared" si="1"/>
        <v>240</v>
      </c>
      <c r="AZ113" s="133">
        <f t="shared" si="2"/>
        <v>0</v>
      </c>
      <c r="BA113" s="133">
        <f t="shared" si="3"/>
        <v>240</v>
      </c>
      <c r="BB113" s="136">
        <f t="shared" si="4"/>
        <v>19.751249999999995</v>
      </c>
    </row>
    <row r="114" spans="1:54" ht="13" x14ac:dyDescent="0.15">
      <c r="A114" s="132">
        <f t="shared" si="5"/>
        <v>46130</v>
      </c>
      <c r="B114" s="133">
        <v>4.4000000000000004</v>
      </c>
      <c r="C114" s="133"/>
      <c r="D114" s="133" t="s">
        <v>36</v>
      </c>
      <c r="E114" s="134" t="s">
        <v>45</v>
      </c>
      <c r="F114" s="310"/>
      <c r="G114" s="272"/>
      <c r="H114" s="309"/>
      <c r="I114" s="272"/>
      <c r="J114" s="309"/>
      <c r="K114" s="272"/>
      <c r="L114" s="309"/>
      <c r="M114" s="272"/>
      <c r="N114" s="309"/>
      <c r="O114" s="272"/>
      <c r="P114" s="309"/>
      <c r="Q114" s="272"/>
      <c r="R114" s="309"/>
      <c r="S114" s="272"/>
      <c r="T114" s="309"/>
      <c r="U114" s="272"/>
      <c r="V114" s="310">
        <v>120</v>
      </c>
      <c r="W114" s="272"/>
      <c r="X114" s="309">
        <v>120</v>
      </c>
      <c r="Y114" s="272"/>
      <c r="Z114" s="309"/>
      <c r="AA114" s="272"/>
      <c r="AB114" s="309"/>
      <c r="AC114" s="283"/>
      <c r="AD114" s="309"/>
      <c r="AE114" s="272"/>
      <c r="AF114" s="309"/>
      <c r="AG114" s="272"/>
      <c r="AH114" s="309"/>
      <c r="AI114" s="272"/>
      <c r="AJ114" s="309"/>
      <c r="AK114" s="283"/>
      <c r="AL114" s="310"/>
      <c r="AM114" s="272"/>
      <c r="AN114" s="309"/>
      <c r="AO114" s="272"/>
      <c r="AP114" s="309"/>
      <c r="AQ114" s="272"/>
      <c r="AR114" s="309"/>
      <c r="AS114" s="272"/>
      <c r="AT114" s="309"/>
      <c r="AU114" s="272"/>
      <c r="AV114" s="309"/>
      <c r="AW114" s="283"/>
      <c r="AX114" s="135">
        <f t="shared" si="0"/>
        <v>4740.2999999999993</v>
      </c>
      <c r="AY114" s="133">
        <f t="shared" si="1"/>
        <v>240</v>
      </c>
      <c r="AZ114" s="133">
        <f t="shared" si="2"/>
        <v>0</v>
      </c>
      <c r="BA114" s="133">
        <f t="shared" si="3"/>
        <v>240</v>
      </c>
      <c r="BB114" s="136">
        <f t="shared" si="4"/>
        <v>19.751249999999995</v>
      </c>
    </row>
    <row r="115" spans="1:54" ht="13" x14ac:dyDescent="0.15">
      <c r="A115" s="137">
        <f t="shared" si="5"/>
        <v>46131</v>
      </c>
      <c r="B115" s="138">
        <v>4.4000000000000004</v>
      </c>
      <c r="C115" s="138"/>
      <c r="D115" s="138" t="s">
        <v>36</v>
      </c>
      <c r="E115" s="139" t="s">
        <v>45</v>
      </c>
      <c r="F115" s="314"/>
      <c r="G115" s="292"/>
      <c r="H115" s="313"/>
      <c r="I115" s="292"/>
      <c r="J115" s="313"/>
      <c r="K115" s="292"/>
      <c r="L115" s="313"/>
      <c r="M115" s="292"/>
      <c r="N115" s="313"/>
      <c r="O115" s="292"/>
      <c r="P115" s="313"/>
      <c r="Q115" s="292"/>
      <c r="R115" s="313"/>
      <c r="S115" s="292"/>
      <c r="T115" s="313"/>
      <c r="U115" s="292"/>
      <c r="V115" s="314"/>
      <c r="W115" s="292"/>
      <c r="X115" s="313"/>
      <c r="Y115" s="292"/>
      <c r="Z115" s="313"/>
      <c r="AA115" s="292"/>
      <c r="AB115" s="313"/>
      <c r="AC115" s="293"/>
      <c r="AD115" s="313"/>
      <c r="AE115" s="292"/>
      <c r="AF115" s="313"/>
      <c r="AG115" s="292"/>
      <c r="AH115" s="313"/>
      <c r="AI115" s="292"/>
      <c r="AJ115" s="313"/>
      <c r="AK115" s="293"/>
      <c r="AL115" s="314"/>
      <c r="AM115" s="292"/>
      <c r="AN115" s="313"/>
      <c r="AO115" s="292"/>
      <c r="AP115" s="313"/>
      <c r="AQ115" s="292"/>
      <c r="AR115" s="313"/>
      <c r="AS115" s="292"/>
      <c r="AT115" s="313"/>
      <c r="AU115" s="292"/>
      <c r="AV115" s="313"/>
      <c r="AW115" s="293"/>
      <c r="AX115" s="140">
        <f t="shared" si="0"/>
        <v>0</v>
      </c>
      <c r="AY115" s="138">
        <f t="shared" si="1"/>
        <v>0</v>
      </c>
      <c r="AZ115" s="138">
        <f t="shared" si="2"/>
        <v>0</v>
      </c>
      <c r="BA115" s="138">
        <f t="shared" si="3"/>
        <v>0</v>
      </c>
      <c r="BB115" s="141" t="str">
        <f t="shared" si="4"/>
        <v/>
      </c>
    </row>
    <row r="116" spans="1:54" ht="13" x14ac:dyDescent="0.15">
      <c r="A116" s="81">
        <f t="shared" si="5"/>
        <v>46132</v>
      </c>
      <c r="B116" s="82">
        <v>5.0999999999999996</v>
      </c>
      <c r="C116" s="82"/>
      <c r="D116" s="82" t="s">
        <v>31</v>
      </c>
      <c r="E116" s="83" t="s">
        <v>45</v>
      </c>
      <c r="F116" s="299"/>
      <c r="G116" s="272"/>
      <c r="H116" s="297"/>
      <c r="I116" s="272"/>
      <c r="J116" s="297"/>
      <c r="K116" s="272"/>
      <c r="L116" s="297"/>
      <c r="M116" s="272"/>
      <c r="N116" s="297"/>
      <c r="O116" s="272"/>
      <c r="P116" s="297"/>
      <c r="Q116" s="272"/>
      <c r="R116" s="297"/>
      <c r="S116" s="272"/>
      <c r="T116" s="297"/>
      <c r="U116" s="272"/>
      <c r="V116" s="300">
        <v>120</v>
      </c>
      <c r="W116" s="285"/>
      <c r="X116" s="298">
        <v>92</v>
      </c>
      <c r="Y116" s="285"/>
      <c r="Z116" s="298">
        <v>28</v>
      </c>
      <c r="AA116" s="285"/>
      <c r="AB116" s="298"/>
      <c r="AC116" s="288"/>
      <c r="AD116" s="297"/>
      <c r="AE116" s="272"/>
      <c r="AF116" s="297"/>
      <c r="AG116" s="272"/>
      <c r="AH116" s="297"/>
      <c r="AI116" s="272"/>
      <c r="AJ116" s="297"/>
      <c r="AK116" s="283"/>
      <c r="AL116" s="299"/>
      <c r="AM116" s="272"/>
      <c r="AN116" s="297"/>
      <c r="AO116" s="272"/>
      <c r="AP116" s="297"/>
      <c r="AQ116" s="272"/>
      <c r="AR116" s="297"/>
      <c r="AS116" s="272"/>
      <c r="AT116" s="297"/>
      <c r="AU116" s="272"/>
      <c r="AV116" s="297"/>
      <c r="AW116" s="283"/>
      <c r="AX116" s="86">
        <f t="shared" si="0"/>
        <v>4441.3999999999996</v>
      </c>
      <c r="AY116" s="82">
        <f t="shared" si="1"/>
        <v>240</v>
      </c>
      <c r="AZ116" s="82">
        <f t="shared" si="2"/>
        <v>0</v>
      </c>
      <c r="BA116" s="82">
        <f t="shared" si="3"/>
        <v>240</v>
      </c>
      <c r="BB116" s="87">
        <f t="shared" si="4"/>
        <v>18.505833333333332</v>
      </c>
    </row>
    <row r="117" spans="1:54" ht="13" x14ac:dyDescent="0.15">
      <c r="A117" s="88">
        <f t="shared" si="5"/>
        <v>46133</v>
      </c>
      <c r="B117" s="89">
        <v>5.0999999999999996</v>
      </c>
      <c r="C117" s="89"/>
      <c r="D117" s="89" t="s">
        <v>31</v>
      </c>
      <c r="E117" s="90" t="s">
        <v>45</v>
      </c>
      <c r="F117" s="299"/>
      <c r="G117" s="272"/>
      <c r="H117" s="297"/>
      <c r="I117" s="272"/>
      <c r="J117" s="297"/>
      <c r="K117" s="272"/>
      <c r="L117" s="297"/>
      <c r="M117" s="272"/>
      <c r="N117" s="297"/>
      <c r="O117" s="272"/>
      <c r="P117" s="297"/>
      <c r="Q117" s="272"/>
      <c r="R117" s="297"/>
      <c r="S117" s="272"/>
      <c r="T117" s="297"/>
      <c r="U117" s="272"/>
      <c r="V117" s="299">
        <v>120</v>
      </c>
      <c r="W117" s="272"/>
      <c r="X117" s="297">
        <v>92</v>
      </c>
      <c r="Y117" s="272"/>
      <c r="Z117" s="297">
        <v>28</v>
      </c>
      <c r="AA117" s="272"/>
      <c r="AB117" s="297"/>
      <c r="AC117" s="283"/>
      <c r="AD117" s="297"/>
      <c r="AE117" s="272"/>
      <c r="AF117" s="297"/>
      <c r="AG117" s="272"/>
      <c r="AH117" s="297"/>
      <c r="AI117" s="272"/>
      <c r="AJ117" s="297"/>
      <c r="AK117" s="283"/>
      <c r="AL117" s="299"/>
      <c r="AM117" s="272"/>
      <c r="AN117" s="297"/>
      <c r="AO117" s="272"/>
      <c r="AP117" s="297"/>
      <c r="AQ117" s="272"/>
      <c r="AR117" s="297"/>
      <c r="AS117" s="272"/>
      <c r="AT117" s="297"/>
      <c r="AU117" s="272"/>
      <c r="AV117" s="297"/>
      <c r="AW117" s="283"/>
      <c r="AX117" s="25">
        <f t="shared" si="0"/>
        <v>4441.3999999999996</v>
      </c>
      <c r="AY117" s="89">
        <f t="shared" si="1"/>
        <v>240</v>
      </c>
      <c r="AZ117" s="89">
        <f t="shared" si="2"/>
        <v>0</v>
      </c>
      <c r="BA117" s="89">
        <f t="shared" si="3"/>
        <v>240</v>
      </c>
      <c r="BB117" s="91">
        <f t="shared" si="4"/>
        <v>18.505833333333332</v>
      </c>
    </row>
    <row r="118" spans="1:54" ht="13" x14ac:dyDescent="0.15">
      <c r="A118" s="88">
        <f t="shared" si="5"/>
        <v>46134</v>
      </c>
      <c r="B118" s="89">
        <v>5.0999999999999996</v>
      </c>
      <c r="C118" s="89"/>
      <c r="D118" s="89" t="s">
        <v>31</v>
      </c>
      <c r="E118" s="90" t="s">
        <v>45</v>
      </c>
      <c r="F118" s="299"/>
      <c r="G118" s="272"/>
      <c r="H118" s="297"/>
      <c r="I118" s="272"/>
      <c r="J118" s="297"/>
      <c r="K118" s="272"/>
      <c r="L118" s="297"/>
      <c r="M118" s="272"/>
      <c r="N118" s="297"/>
      <c r="O118" s="272"/>
      <c r="P118" s="297"/>
      <c r="Q118" s="272"/>
      <c r="R118" s="297"/>
      <c r="S118" s="272"/>
      <c r="T118" s="297"/>
      <c r="U118" s="272"/>
      <c r="V118" s="299"/>
      <c r="W118" s="272"/>
      <c r="X118" s="297">
        <v>240</v>
      </c>
      <c r="Y118" s="272"/>
      <c r="Z118" s="297"/>
      <c r="AA118" s="272"/>
      <c r="AB118" s="297"/>
      <c r="AC118" s="283"/>
      <c r="AD118" s="297"/>
      <c r="AE118" s="272"/>
      <c r="AF118" s="297"/>
      <c r="AG118" s="272"/>
      <c r="AH118" s="297"/>
      <c r="AI118" s="272"/>
      <c r="AJ118" s="297"/>
      <c r="AK118" s="283"/>
      <c r="AL118" s="299"/>
      <c r="AM118" s="272"/>
      <c r="AN118" s="297"/>
      <c r="AO118" s="272"/>
      <c r="AP118" s="297"/>
      <c r="AQ118" s="272"/>
      <c r="AR118" s="297"/>
      <c r="AS118" s="272"/>
      <c r="AT118" s="297"/>
      <c r="AU118" s="272"/>
      <c r="AV118" s="297"/>
      <c r="AW118" s="283"/>
      <c r="AX118" s="25">
        <f t="shared" si="0"/>
        <v>5201.9999999999991</v>
      </c>
      <c r="AY118" s="89">
        <f t="shared" si="1"/>
        <v>240</v>
      </c>
      <c r="AZ118" s="89">
        <f t="shared" si="2"/>
        <v>0</v>
      </c>
      <c r="BA118" s="89">
        <f t="shared" si="3"/>
        <v>240</v>
      </c>
      <c r="BB118" s="91">
        <f t="shared" si="4"/>
        <v>21.674999999999997</v>
      </c>
    </row>
    <row r="119" spans="1:54" ht="13" x14ac:dyDescent="0.15">
      <c r="A119" s="88">
        <f t="shared" si="5"/>
        <v>46135</v>
      </c>
      <c r="B119" s="89">
        <v>5.0999999999999996</v>
      </c>
      <c r="C119" s="89"/>
      <c r="D119" s="89" t="s">
        <v>31</v>
      </c>
      <c r="E119" s="90" t="s">
        <v>45</v>
      </c>
      <c r="F119" s="299"/>
      <c r="G119" s="272"/>
      <c r="H119" s="297"/>
      <c r="I119" s="272"/>
      <c r="J119" s="297"/>
      <c r="K119" s="272"/>
      <c r="L119" s="297"/>
      <c r="M119" s="272"/>
      <c r="N119" s="297"/>
      <c r="O119" s="272"/>
      <c r="P119" s="297"/>
      <c r="Q119" s="272"/>
      <c r="R119" s="297"/>
      <c r="S119" s="272"/>
      <c r="T119" s="297"/>
      <c r="U119" s="272"/>
      <c r="V119" s="299"/>
      <c r="W119" s="272"/>
      <c r="X119" s="297">
        <v>212</v>
      </c>
      <c r="Y119" s="272"/>
      <c r="Z119" s="297">
        <v>28</v>
      </c>
      <c r="AA119" s="272"/>
      <c r="AB119" s="297"/>
      <c r="AC119" s="283"/>
      <c r="AD119" s="297"/>
      <c r="AE119" s="272"/>
      <c r="AF119" s="297"/>
      <c r="AG119" s="272"/>
      <c r="AH119" s="297"/>
      <c r="AI119" s="272"/>
      <c r="AJ119" s="297"/>
      <c r="AK119" s="283"/>
      <c r="AL119" s="299"/>
      <c r="AM119" s="272"/>
      <c r="AN119" s="297"/>
      <c r="AO119" s="272"/>
      <c r="AP119" s="297"/>
      <c r="AQ119" s="272"/>
      <c r="AR119" s="297"/>
      <c r="AS119" s="272"/>
      <c r="AT119" s="297"/>
      <c r="AU119" s="272"/>
      <c r="AV119" s="297"/>
      <c r="AW119" s="283"/>
      <c r="AX119" s="25">
        <f t="shared" si="0"/>
        <v>4903.0999999999995</v>
      </c>
      <c r="AY119" s="89">
        <f t="shared" si="1"/>
        <v>240</v>
      </c>
      <c r="AZ119" s="89">
        <f t="shared" si="2"/>
        <v>0</v>
      </c>
      <c r="BA119" s="89">
        <f t="shared" si="3"/>
        <v>240</v>
      </c>
      <c r="BB119" s="91">
        <f t="shared" si="4"/>
        <v>20.42958333333333</v>
      </c>
    </row>
    <row r="120" spans="1:54" ht="13" x14ac:dyDescent="0.15">
      <c r="A120" s="88">
        <f t="shared" si="5"/>
        <v>46136</v>
      </c>
      <c r="B120" s="89">
        <v>5.0999999999999996</v>
      </c>
      <c r="C120" s="89"/>
      <c r="D120" s="89" t="s">
        <v>31</v>
      </c>
      <c r="E120" s="90" t="s">
        <v>45</v>
      </c>
      <c r="F120" s="299"/>
      <c r="G120" s="272"/>
      <c r="H120" s="297"/>
      <c r="I120" s="272"/>
      <c r="J120" s="297"/>
      <c r="K120" s="272"/>
      <c r="L120" s="297"/>
      <c r="M120" s="272"/>
      <c r="N120" s="297"/>
      <c r="O120" s="272"/>
      <c r="P120" s="297"/>
      <c r="Q120" s="272"/>
      <c r="R120" s="297"/>
      <c r="S120" s="272"/>
      <c r="T120" s="297"/>
      <c r="U120" s="272"/>
      <c r="V120" s="299"/>
      <c r="W120" s="272"/>
      <c r="X120" s="297">
        <v>240</v>
      </c>
      <c r="Y120" s="272"/>
      <c r="Z120" s="297"/>
      <c r="AA120" s="272"/>
      <c r="AB120" s="297"/>
      <c r="AC120" s="283"/>
      <c r="AD120" s="297"/>
      <c r="AE120" s="272"/>
      <c r="AF120" s="297"/>
      <c r="AG120" s="272"/>
      <c r="AH120" s="297"/>
      <c r="AI120" s="272"/>
      <c r="AJ120" s="297"/>
      <c r="AK120" s="283"/>
      <c r="AL120" s="299"/>
      <c r="AM120" s="272"/>
      <c r="AN120" s="297"/>
      <c r="AO120" s="272"/>
      <c r="AP120" s="297"/>
      <c r="AQ120" s="272"/>
      <c r="AR120" s="297"/>
      <c r="AS120" s="272"/>
      <c r="AT120" s="297"/>
      <c r="AU120" s="272"/>
      <c r="AV120" s="297"/>
      <c r="AW120" s="283"/>
      <c r="AX120" s="25">
        <f t="shared" si="0"/>
        <v>5201.9999999999991</v>
      </c>
      <c r="AY120" s="89">
        <f t="shared" si="1"/>
        <v>240</v>
      </c>
      <c r="AZ120" s="89">
        <f t="shared" si="2"/>
        <v>0</v>
      </c>
      <c r="BA120" s="89">
        <f t="shared" si="3"/>
        <v>240</v>
      </c>
      <c r="BB120" s="91">
        <f t="shared" si="4"/>
        <v>21.674999999999997</v>
      </c>
    </row>
    <row r="121" spans="1:54" ht="14" x14ac:dyDescent="0.15">
      <c r="A121" s="88">
        <f t="shared" si="5"/>
        <v>46137</v>
      </c>
      <c r="B121" s="89">
        <v>5.0999999999999996</v>
      </c>
      <c r="C121" s="89"/>
      <c r="D121" s="89" t="s">
        <v>31</v>
      </c>
      <c r="E121" s="90" t="s">
        <v>45</v>
      </c>
      <c r="F121" s="299"/>
      <c r="G121" s="272"/>
      <c r="H121" s="297"/>
      <c r="I121" s="272"/>
      <c r="J121" s="297"/>
      <c r="K121" s="272"/>
      <c r="L121" s="297"/>
      <c r="M121" s="272"/>
      <c r="N121" s="297"/>
      <c r="O121" s="272"/>
      <c r="P121" s="297"/>
      <c r="Q121" s="272"/>
      <c r="R121" s="297"/>
      <c r="S121" s="272"/>
      <c r="T121" s="297"/>
      <c r="U121" s="272"/>
      <c r="V121" s="299">
        <v>120</v>
      </c>
      <c r="W121" s="272"/>
      <c r="X121" s="315">
        <v>0</v>
      </c>
      <c r="Y121" s="272"/>
      <c r="Z121" s="297"/>
      <c r="AA121" s="272"/>
      <c r="AB121" s="297"/>
      <c r="AC121" s="283"/>
      <c r="AD121" s="297"/>
      <c r="AE121" s="272"/>
      <c r="AF121" s="297"/>
      <c r="AG121" s="272"/>
      <c r="AH121" s="297"/>
      <c r="AI121" s="272"/>
      <c r="AJ121" s="297"/>
      <c r="AK121" s="283"/>
      <c r="AL121" s="299"/>
      <c r="AM121" s="272"/>
      <c r="AN121" s="297"/>
      <c r="AO121" s="272"/>
      <c r="AP121" s="297"/>
      <c r="AQ121" s="272"/>
      <c r="AR121" s="297"/>
      <c r="AS121" s="272"/>
      <c r="AT121" s="297"/>
      <c r="AU121" s="272"/>
      <c r="AV121" s="297"/>
      <c r="AW121" s="283"/>
      <c r="AX121" s="25">
        <f t="shared" si="0"/>
        <v>2139.3000000000002</v>
      </c>
      <c r="AY121" s="89">
        <f t="shared" si="1"/>
        <v>120</v>
      </c>
      <c r="AZ121" s="89">
        <f t="shared" si="2"/>
        <v>0</v>
      </c>
      <c r="BA121" s="89">
        <f t="shared" si="3"/>
        <v>120</v>
      </c>
      <c r="BB121" s="91">
        <f t="shared" si="4"/>
        <v>17.827500000000001</v>
      </c>
    </row>
    <row r="122" spans="1:54" ht="13" x14ac:dyDescent="0.15">
      <c r="A122" s="92">
        <f t="shared" si="5"/>
        <v>46138</v>
      </c>
      <c r="B122" s="93">
        <v>5.0999999999999996</v>
      </c>
      <c r="C122" s="93"/>
      <c r="D122" s="93" t="s">
        <v>31</v>
      </c>
      <c r="E122" s="94" t="s">
        <v>45</v>
      </c>
      <c r="F122" s="302"/>
      <c r="G122" s="292"/>
      <c r="H122" s="301"/>
      <c r="I122" s="292"/>
      <c r="J122" s="301"/>
      <c r="K122" s="292"/>
      <c r="L122" s="297"/>
      <c r="M122" s="272"/>
      <c r="N122" s="297"/>
      <c r="O122" s="272"/>
      <c r="P122" s="297"/>
      <c r="Q122" s="272"/>
      <c r="R122" s="297"/>
      <c r="S122" s="272"/>
      <c r="T122" s="297"/>
      <c r="U122" s="272"/>
      <c r="V122" s="302"/>
      <c r="W122" s="292"/>
      <c r="X122" s="301"/>
      <c r="Y122" s="292"/>
      <c r="Z122" s="301"/>
      <c r="AA122" s="292"/>
      <c r="AB122" s="301"/>
      <c r="AC122" s="293"/>
      <c r="AD122" s="301"/>
      <c r="AE122" s="292"/>
      <c r="AF122" s="301"/>
      <c r="AG122" s="292"/>
      <c r="AH122" s="301"/>
      <c r="AI122" s="292"/>
      <c r="AJ122" s="301"/>
      <c r="AK122" s="293"/>
      <c r="AL122" s="302"/>
      <c r="AM122" s="292"/>
      <c r="AN122" s="301"/>
      <c r="AO122" s="292"/>
      <c r="AP122" s="301"/>
      <c r="AQ122" s="292"/>
      <c r="AR122" s="301"/>
      <c r="AS122" s="292"/>
      <c r="AT122" s="301"/>
      <c r="AU122" s="292"/>
      <c r="AV122" s="301"/>
      <c r="AW122" s="293"/>
      <c r="AX122" s="96">
        <f t="shared" si="0"/>
        <v>0</v>
      </c>
      <c r="AY122" s="93">
        <f t="shared" si="1"/>
        <v>0</v>
      </c>
      <c r="AZ122" s="93">
        <f t="shared" si="2"/>
        <v>0</v>
      </c>
      <c r="BA122" s="93">
        <f t="shared" si="3"/>
        <v>0</v>
      </c>
      <c r="BB122" s="97" t="str">
        <f t="shared" si="4"/>
        <v/>
      </c>
    </row>
    <row r="123" spans="1:54" ht="14" x14ac:dyDescent="0.15">
      <c r="A123" s="81">
        <f t="shared" si="5"/>
        <v>46139</v>
      </c>
      <c r="B123" s="82">
        <v>5.2</v>
      </c>
      <c r="C123" s="82"/>
      <c r="D123" s="82" t="s">
        <v>34</v>
      </c>
      <c r="E123" s="83" t="s">
        <v>64</v>
      </c>
      <c r="F123" s="299"/>
      <c r="G123" s="272"/>
      <c r="H123" s="297"/>
      <c r="I123" s="272"/>
      <c r="J123" s="297"/>
      <c r="K123" s="272"/>
      <c r="L123" s="298"/>
      <c r="M123" s="285"/>
      <c r="N123" s="298"/>
      <c r="O123" s="285"/>
      <c r="P123" s="298"/>
      <c r="Q123" s="285"/>
      <c r="R123" s="298"/>
      <c r="S123" s="285"/>
      <c r="T123" s="298"/>
      <c r="U123" s="285"/>
      <c r="V123" s="316">
        <v>120</v>
      </c>
      <c r="W123" s="285"/>
      <c r="X123" s="317">
        <v>120</v>
      </c>
      <c r="Y123" s="285"/>
      <c r="Z123" s="317"/>
      <c r="AA123" s="285"/>
      <c r="AB123" s="298"/>
      <c r="AC123" s="288"/>
      <c r="AD123" s="297"/>
      <c r="AE123" s="272"/>
      <c r="AF123" s="297">
        <v>1</v>
      </c>
      <c r="AG123" s="272"/>
      <c r="AH123" s="297"/>
      <c r="AI123" s="272"/>
      <c r="AJ123" s="297"/>
      <c r="AK123" s="283"/>
      <c r="AL123" s="299"/>
      <c r="AM123" s="272"/>
      <c r="AN123" s="297"/>
      <c r="AO123" s="272"/>
      <c r="AP123" s="297"/>
      <c r="AQ123" s="272"/>
      <c r="AR123" s="297"/>
      <c r="AS123" s="272"/>
      <c r="AT123" s="297"/>
      <c r="AU123" s="272"/>
      <c r="AV123" s="297"/>
      <c r="AW123" s="283"/>
      <c r="AX123" s="86">
        <f t="shared" si="0"/>
        <v>5020.2999999999993</v>
      </c>
      <c r="AY123" s="82">
        <f t="shared" si="1"/>
        <v>240</v>
      </c>
      <c r="AZ123" s="82">
        <f t="shared" si="2"/>
        <v>1</v>
      </c>
      <c r="BA123" s="82">
        <f t="shared" si="3"/>
        <v>241</v>
      </c>
      <c r="BB123" s="87">
        <f t="shared" si="4"/>
        <v>20.831120331950203</v>
      </c>
    </row>
    <row r="124" spans="1:54" ht="14" x14ac:dyDescent="0.15">
      <c r="A124" s="88">
        <f t="shared" si="5"/>
        <v>46140</v>
      </c>
      <c r="B124" s="89">
        <v>5.2</v>
      </c>
      <c r="C124" s="89"/>
      <c r="D124" s="89" t="s">
        <v>34</v>
      </c>
      <c r="E124" s="90" t="s">
        <v>64</v>
      </c>
      <c r="F124" s="299"/>
      <c r="G124" s="272"/>
      <c r="H124" s="297"/>
      <c r="I124" s="272"/>
      <c r="J124" s="297"/>
      <c r="K124" s="272"/>
      <c r="L124" s="297"/>
      <c r="M124" s="272"/>
      <c r="N124" s="297"/>
      <c r="O124" s="272"/>
      <c r="P124" s="297"/>
      <c r="Q124" s="272"/>
      <c r="R124" s="297"/>
      <c r="S124" s="272"/>
      <c r="T124" s="297"/>
      <c r="U124" s="272"/>
      <c r="V124" s="318">
        <v>120</v>
      </c>
      <c r="W124" s="272"/>
      <c r="X124" s="315">
        <v>120</v>
      </c>
      <c r="Y124" s="272"/>
      <c r="Z124" s="297"/>
      <c r="AA124" s="272"/>
      <c r="AB124" s="297"/>
      <c r="AC124" s="283"/>
      <c r="AD124" s="297"/>
      <c r="AE124" s="272"/>
      <c r="AF124" s="315"/>
      <c r="AG124" s="272"/>
      <c r="AH124" s="297"/>
      <c r="AI124" s="272"/>
      <c r="AJ124" s="297"/>
      <c r="AK124" s="283"/>
      <c r="AL124" s="299"/>
      <c r="AM124" s="272"/>
      <c r="AN124" s="297"/>
      <c r="AO124" s="272"/>
      <c r="AP124" s="297"/>
      <c r="AQ124" s="272"/>
      <c r="AR124" s="297"/>
      <c r="AS124" s="272"/>
      <c r="AT124" s="297"/>
      <c r="AU124" s="272"/>
      <c r="AV124" s="297"/>
      <c r="AW124" s="283"/>
      <c r="AX124" s="25">
        <f t="shared" si="0"/>
        <v>4740.2999999999993</v>
      </c>
      <c r="AY124" s="89">
        <f t="shared" si="1"/>
        <v>240</v>
      </c>
      <c r="AZ124" s="89">
        <f t="shared" si="2"/>
        <v>0</v>
      </c>
      <c r="BA124" s="89">
        <f t="shared" si="3"/>
        <v>240</v>
      </c>
      <c r="BB124" s="91">
        <f t="shared" si="4"/>
        <v>19.751249999999995</v>
      </c>
    </row>
    <row r="125" spans="1:54" ht="14" x14ac:dyDescent="0.15">
      <c r="A125" s="88">
        <f t="shared" si="5"/>
        <v>46141</v>
      </c>
      <c r="B125" s="89">
        <v>5.2</v>
      </c>
      <c r="C125" s="89"/>
      <c r="D125" s="89" t="s">
        <v>34</v>
      </c>
      <c r="E125" s="90" t="s">
        <v>64</v>
      </c>
      <c r="F125" s="299"/>
      <c r="G125" s="272"/>
      <c r="H125" s="297"/>
      <c r="I125" s="272"/>
      <c r="J125" s="297"/>
      <c r="K125" s="272"/>
      <c r="L125" s="297"/>
      <c r="M125" s="272"/>
      <c r="N125" s="297"/>
      <c r="O125" s="272"/>
      <c r="P125" s="297"/>
      <c r="Q125" s="272"/>
      <c r="R125" s="297"/>
      <c r="S125" s="272"/>
      <c r="T125" s="297"/>
      <c r="U125" s="272"/>
      <c r="V125" s="318">
        <v>120</v>
      </c>
      <c r="W125" s="272"/>
      <c r="X125" s="315">
        <v>120</v>
      </c>
      <c r="Y125" s="272"/>
      <c r="Z125" s="297"/>
      <c r="AA125" s="272"/>
      <c r="AB125" s="297"/>
      <c r="AC125" s="283"/>
      <c r="AD125" s="297"/>
      <c r="AE125" s="272"/>
      <c r="AF125" s="297"/>
      <c r="AG125" s="272"/>
      <c r="AH125" s="297"/>
      <c r="AI125" s="272"/>
      <c r="AJ125" s="297"/>
      <c r="AK125" s="283"/>
      <c r="AL125" s="299"/>
      <c r="AM125" s="272"/>
      <c r="AN125" s="297"/>
      <c r="AO125" s="272"/>
      <c r="AP125" s="297"/>
      <c r="AQ125" s="272"/>
      <c r="AR125" s="297"/>
      <c r="AS125" s="272"/>
      <c r="AT125" s="297"/>
      <c r="AU125" s="272"/>
      <c r="AV125" s="297"/>
      <c r="AW125" s="283"/>
      <c r="AX125" s="25">
        <f t="shared" si="0"/>
        <v>4740.2999999999993</v>
      </c>
      <c r="AY125" s="89">
        <f t="shared" si="1"/>
        <v>240</v>
      </c>
      <c r="AZ125" s="89">
        <f t="shared" si="2"/>
        <v>0</v>
      </c>
      <c r="BA125" s="89">
        <f t="shared" si="3"/>
        <v>240</v>
      </c>
      <c r="BB125" s="91">
        <f t="shared" si="4"/>
        <v>19.751249999999995</v>
      </c>
    </row>
    <row r="126" spans="1:54" ht="14" x14ac:dyDescent="0.15">
      <c r="A126" s="88">
        <f t="shared" si="5"/>
        <v>46142</v>
      </c>
      <c r="B126" s="89">
        <v>5.2</v>
      </c>
      <c r="C126" s="89"/>
      <c r="D126" s="89" t="s">
        <v>34</v>
      </c>
      <c r="E126" s="90" t="s">
        <v>64</v>
      </c>
      <c r="F126" s="299"/>
      <c r="G126" s="272"/>
      <c r="H126" s="297"/>
      <c r="I126" s="272"/>
      <c r="J126" s="297"/>
      <c r="K126" s="272"/>
      <c r="L126" s="297"/>
      <c r="M126" s="272"/>
      <c r="N126" s="297"/>
      <c r="O126" s="272"/>
      <c r="P126" s="297"/>
      <c r="Q126" s="272"/>
      <c r="R126" s="297"/>
      <c r="S126" s="272"/>
      <c r="T126" s="297"/>
      <c r="U126" s="272"/>
      <c r="V126" s="318">
        <v>120</v>
      </c>
      <c r="W126" s="272"/>
      <c r="X126" s="315">
        <v>92</v>
      </c>
      <c r="Y126" s="272"/>
      <c r="Z126" s="315">
        <v>28</v>
      </c>
      <c r="AA126" s="272"/>
      <c r="AB126" s="297"/>
      <c r="AC126" s="283"/>
      <c r="AD126" s="297"/>
      <c r="AE126" s="272"/>
      <c r="AF126" s="297"/>
      <c r="AG126" s="272"/>
      <c r="AH126" s="297"/>
      <c r="AI126" s="272"/>
      <c r="AJ126" s="297"/>
      <c r="AK126" s="283"/>
      <c r="AL126" s="299"/>
      <c r="AM126" s="272"/>
      <c r="AN126" s="297"/>
      <c r="AO126" s="272"/>
      <c r="AP126" s="297"/>
      <c r="AQ126" s="272"/>
      <c r="AR126" s="297"/>
      <c r="AS126" s="272"/>
      <c r="AT126" s="297"/>
      <c r="AU126" s="272"/>
      <c r="AV126" s="297"/>
      <c r="AW126" s="283"/>
      <c r="AX126" s="25">
        <f t="shared" si="0"/>
        <v>4441.3999999999996</v>
      </c>
      <c r="AY126" s="89">
        <f t="shared" si="1"/>
        <v>240</v>
      </c>
      <c r="AZ126" s="89">
        <f t="shared" si="2"/>
        <v>0</v>
      </c>
      <c r="BA126" s="89">
        <f t="shared" si="3"/>
        <v>240</v>
      </c>
      <c r="BB126" s="91">
        <f t="shared" si="4"/>
        <v>18.505833333333332</v>
      </c>
    </row>
    <row r="127" spans="1:54" ht="14" x14ac:dyDescent="0.15">
      <c r="A127" s="88">
        <f t="shared" si="5"/>
        <v>46143</v>
      </c>
      <c r="B127" s="89">
        <v>5.2</v>
      </c>
      <c r="C127" s="89"/>
      <c r="D127" s="89" t="s">
        <v>34</v>
      </c>
      <c r="E127" s="90" t="s">
        <v>64</v>
      </c>
      <c r="F127" s="299"/>
      <c r="G127" s="272"/>
      <c r="H127" s="297"/>
      <c r="I127" s="272"/>
      <c r="J127" s="297"/>
      <c r="K127" s="272"/>
      <c r="L127" s="297"/>
      <c r="M127" s="272"/>
      <c r="N127" s="297"/>
      <c r="O127" s="272"/>
      <c r="P127" s="297"/>
      <c r="Q127" s="272"/>
      <c r="R127" s="297"/>
      <c r="S127" s="272"/>
      <c r="T127" s="297"/>
      <c r="U127" s="272"/>
      <c r="V127" s="318">
        <v>120</v>
      </c>
      <c r="W127" s="272"/>
      <c r="X127" s="315">
        <v>120</v>
      </c>
      <c r="Y127" s="272"/>
      <c r="Z127" s="297"/>
      <c r="AA127" s="272"/>
      <c r="AB127" s="297"/>
      <c r="AC127" s="283"/>
      <c r="AD127" s="297"/>
      <c r="AE127" s="272"/>
      <c r="AF127" s="297"/>
      <c r="AG127" s="272"/>
      <c r="AH127" s="297"/>
      <c r="AI127" s="272"/>
      <c r="AJ127" s="297"/>
      <c r="AK127" s="283"/>
      <c r="AL127" s="299"/>
      <c r="AM127" s="272"/>
      <c r="AN127" s="297"/>
      <c r="AO127" s="272"/>
      <c r="AP127" s="297"/>
      <c r="AQ127" s="272"/>
      <c r="AR127" s="297"/>
      <c r="AS127" s="272"/>
      <c r="AT127" s="297"/>
      <c r="AU127" s="272"/>
      <c r="AV127" s="297"/>
      <c r="AW127" s="283"/>
      <c r="AX127" s="25">
        <f t="shared" si="0"/>
        <v>4740.2999999999993</v>
      </c>
      <c r="AY127" s="89">
        <f t="shared" si="1"/>
        <v>240</v>
      </c>
      <c r="AZ127" s="89">
        <f t="shared" si="2"/>
        <v>0</v>
      </c>
      <c r="BA127" s="89">
        <f t="shared" si="3"/>
        <v>240</v>
      </c>
      <c r="BB127" s="91">
        <f t="shared" si="4"/>
        <v>19.751249999999995</v>
      </c>
    </row>
    <row r="128" spans="1:54" ht="14" x14ac:dyDescent="0.15">
      <c r="A128" s="88">
        <f t="shared" si="5"/>
        <v>46144</v>
      </c>
      <c r="B128" s="89">
        <v>5.2</v>
      </c>
      <c r="C128" s="89"/>
      <c r="D128" s="89" t="s">
        <v>34</v>
      </c>
      <c r="E128" s="90" t="s">
        <v>64</v>
      </c>
      <c r="F128" s="299"/>
      <c r="G128" s="272"/>
      <c r="H128" s="297"/>
      <c r="I128" s="272"/>
      <c r="J128" s="297"/>
      <c r="K128" s="272"/>
      <c r="L128" s="297"/>
      <c r="M128" s="272"/>
      <c r="N128" s="297"/>
      <c r="O128" s="272"/>
      <c r="P128" s="297"/>
      <c r="Q128" s="272"/>
      <c r="R128" s="297"/>
      <c r="S128" s="272"/>
      <c r="T128" s="297"/>
      <c r="U128" s="272"/>
      <c r="V128" s="318">
        <v>120</v>
      </c>
      <c r="W128" s="272"/>
      <c r="X128" s="315">
        <v>120</v>
      </c>
      <c r="Y128" s="272"/>
      <c r="Z128" s="297"/>
      <c r="AA128" s="272"/>
      <c r="AB128" s="297"/>
      <c r="AC128" s="283"/>
      <c r="AD128" s="297"/>
      <c r="AE128" s="272"/>
      <c r="AF128" s="297"/>
      <c r="AG128" s="272"/>
      <c r="AH128" s="297"/>
      <c r="AI128" s="272"/>
      <c r="AJ128" s="297"/>
      <c r="AK128" s="283"/>
      <c r="AL128" s="299"/>
      <c r="AM128" s="272"/>
      <c r="AN128" s="297"/>
      <c r="AO128" s="272"/>
      <c r="AP128" s="297"/>
      <c r="AQ128" s="272"/>
      <c r="AR128" s="297"/>
      <c r="AS128" s="272"/>
      <c r="AT128" s="297"/>
      <c r="AU128" s="272"/>
      <c r="AV128" s="297"/>
      <c r="AW128" s="283"/>
      <c r="AX128" s="25">
        <f t="shared" si="0"/>
        <v>4740.2999999999993</v>
      </c>
      <c r="AY128" s="89">
        <f t="shared" si="1"/>
        <v>240</v>
      </c>
      <c r="AZ128" s="89">
        <f t="shared" si="2"/>
        <v>0</v>
      </c>
      <c r="BA128" s="89">
        <f t="shared" si="3"/>
        <v>240</v>
      </c>
      <c r="BB128" s="91">
        <f t="shared" si="4"/>
        <v>19.751249999999995</v>
      </c>
    </row>
    <row r="129" spans="1:54" ht="13" x14ac:dyDescent="0.15">
      <c r="A129" s="92">
        <f t="shared" si="5"/>
        <v>46145</v>
      </c>
      <c r="B129" s="93">
        <v>5.2</v>
      </c>
      <c r="C129" s="93"/>
      <c r="D129" s="93" t="s">
        <v>34</v>
      </c>
      <c r="E129" s="94" t="s">
        <v>64</v>
      </c>
      <c r="F129" s="302"/>
      <c r="G129" s="292"/>
      <c r="H129" s="301"/>
      <c r="I129" s="292"/>
      <c r="J129" s="301"/>
      <c r="K129" s="292"/>
      <c r="L129" s="301"/>
      <c r="M129" s="292"/>
      <c r="N129" s="301"/>
      <c r="O129" s="292"/>
      <c r="P129" s="301"/>
      <c r="Q129" s="292"/>
      <c r="R129" s="301"/>
      <c r="S129" s="292"/>
      <c r="T129" s="301"/>
      <c r="U129" s="292"/>
      <c r="V129" s="302">
        <v>0</v>
      </c>
      <c r="W129" s="292"/>
      <c r="X129" s="301">
        <v>0</v>
      </c>
      <c r="Y129" s="292"/>
      <c r="Z129" s="301"/>
      <c r="AA129" s="292"/>
      <c r="AB129" s="301"/>
      <c r="AC129" s="293"/>
      <c r="AD129" s="301"/>
      <c r="AE129" s="292"/>
      <c r="AF129" s="301"/>
      <c r="AG129" s="292"/>
      <c r="AH129" s="301"/>
      <c r="AI129" s="292"/>
      <c r="AJ129" s="301"/>
      <c r="AK129" s="293"/>
      <c r="AL129" s="302"/>
      <c r="AM129" s="292"/>
      <c r="AN129" s="301"/>
      <c r="AO129" s="292"/>
      <c r="AP129" s="301"/>
      <c r="AQ129" s="292"/>
      <c r="AR129" s="301"/>
      <c r="AS129" s="292"/>
      <c r="AT129" s="301"/>
      <c r="AU129" s="292"/>
      <c r="AV129" s="301"/>
      <c r="AW129" s="293"/>
      <c r="AX129" s="96">
        <f t="shared" si="0"/>
        <v>0</v>
      </c>
      <c r="AY129" s="93">
        <f t="shared" si="1"/>
        <v>0</v>
      </c>
      <c r="AZ129" s="93">
        <f t="shared" si="2"/>
        <v>0</v>
      </c>
      <c r="BA129" s="93">
        <f t="shared" si="3"/>
        <v>0</v>
      </c>
      <c r="BB129" s="97" t="str">
        <f t="shared" si="4"/>
        <v/>
      </c>
    </row>
    <row r="130" spans="1:54" ht="13" x14ac:dyDescent="0.15">
      <c r="A130" s="142">
        <f t="shared" si="5"/>
        <v>46146</v>
      </c>
      <c r="B130" s="143">
        <v>5.3</v>
      </c>
      <c r="C130" s="143"/>
      <c r="D130" s="143" t="s">
        <v>35</v>
      </c>
      <c r="E130" s="144" t="s">
        <v>64</v>
      </c>
      <c r="F130" s="322"/>
      <c r="G130" s="272"/>
      <c r="H130" s="319"/>
      <c r="I130" s="272"/>
      <c r="J130" s="319"/>
      <c r="K130" s="272"/>
      <c r="L130" s="320"/>
      <c r="M130" s="285"/>
      <c r="N130" s="320"/>
      <c r="O130" s="285"/>
      <c r="P130" s="320"/>
      <c r="Q130" s="285"/>
      <c r="R130" s="320"/>
      <c r="S130" s="285"/>
      <c r="T130" s="320"/>
      <c r="U130" s="285"/>
      <c r="V130" s="321">
        <v>120</v>
      </c>
      <c r="W130" s="285"/>
      <c r="X130" s="320">
        <v>92</v>
      </c>
      <c r="Y130" s="285"/>
      <c r="Z130" s="320">
        <v>28</v>
      </c>
      <c r="AA130" s="285"/>
      <c r="AB130" s="320"/>
      <c r="AC130" s="288"/>
      <c r="AD130" s="319"/>
      <c r="AE130" s="272"/>
      <c r="AF130" s="319"/>
      <c r="AG130" s="272"/>
      <c r="AH130" s="319"/>
      <c r="AI130" s="272"/>
      <c r="AJ130" s="319"/>
      <c r="AK130" s="283"/>
      <c r="AL130" s="322"/>
      <c r="AM130" s="272"/>
      <c r="AN130" s="319"/>
      <c r="AO130" s="272"/>
      <c r="AP130" s="319"/>
      <c r="AQ130" s="272"/>
      <c r="AR130" s="319"/>
      <c r="AS130" s="272"/>
      <c r="AT130" s="319"/>
      <c r="AU130" s="272"/>
      <c r="AV130" s="319"/>
      <c r="AW130" s="283"/>
      <c r="AX130" s="145">
        <f t="shared" si="0"/>
        <v>4441.3999999999996</v>
      </c>
      <c r="AY130" s="143">
        <f t="shared" si="1"/>
        <v>240</v>
      </c>
      <c r="AZ130" s="143">
        <f t="shared" si="2"/>
        <v>0</v>
      </c>
      <c r="BA130" s="143">
        <f t="shared" si="3"/>
        <v>240</v>
      </c>
      <c r="BB130" s="69">
        <f t="shared" si="4"/>
        <v>18.505833333333332</v>
      </c>
    </row>
    <row r="131" spans="1:54" ht="13" x14ac:dyDescent="0.15">
      <c r="A131" s="146">
        <f t="shared" si="5"/>
        <v>46147</v>
      </c>
      <c r="B131" s="147">
        <v>5.3</v>
      </c>
      <c r="C131" s="147"/>
      <c r="D131" s="147" t="s">
        <v>35</v>
      </c>
      <c r="E131" s="148" t="s">
        <v>64</v>
      </c>
      <c r="F131" s="322"/>
      <c r="G131" s="272"/>
      <c r="H131" s="319"/>
      <c r="I131" s="272"/>
      <c r="J131" s="319"/>
      <c r="K131" s="272"/>
      <c r="L131" s="319"/>
      <c r="M131" s="272"/>
      <c r="N131" s="319"/>
      <c r="O131" s="272"/>
      <c r="P131" s="319"/>
      <c r="Q131" s="272"/>
      <c r="R131" s="319"/>
      <c r="S131" s="272"/>
      <c r="T131" s="319"/>
      <c r="U131" s="272"/>
      <c r="V131" s="322">
        <v>120</v>
      </c>
      <c r="W131" s="272"/>
      <c r="X131" s="319">
        <v>120</v>
      </c>
      <c r="Y131" s="272"/>
      <c r="Z131" s="319"/>
      <c r="AA131" s="272"/>
      <c r="AB131" s="319"/>
      <c r="AC131" s="283"/>
      <c r="AD131" s="319"/>
      <c r="AE131" s="272"/>
      <c r="AF131" s="319">
        <v>1</v>
      </c>
      <c r="AG131" s="272"/>
      <c r="AH131" s="319"/>
      <c r="AI131" s="272"/>
      <c r="AJ131" s="319"/>
      <c r="AK131" s="283"/>
      <c r="AL131" s="322"/>
      <c r="AM131" s="272"/>
      <c r="AN131" s="319"/>
      <c r="AO131" s="272"/>
      <c r="AP131" s="319"/>
      <c r="AQ131" s="272"/>
      <c r="AR131" s="319"/>
      <c r="AS131" s="272"/>
      <c r="AT131" s="319"/>
      <c r="AU131" s="272"/>
      <c r="AV131" s="319"/>
      <c r="AW131" s="283"/>
      <c r="AX131" s="63">
        <f t="shared" si="0"/>
        <v>5020.2999999999993</v>
      </c>
      <c r="AY131" s="147">
        <f t="shared" si="1"/>
        <v>240</v>
      </c>
      <c r="AZ131" s="147">
        <f t="shared" si="2"/>
        <v>1</v>
      </c>
      <c r="BA131" s="147">
        <f t="shared" si="3"/>
        <v>241</v>
      </c>
      <c r="BB131" s="78">
        <f t="shared" si="4"/>
        <v>20.831120331950203</v>
      </c>
    </row>
    <row r="132" spans="1:54" ht="13" x14ac:dyDescent="0.15">
      <c r="A132" s="146">
        <f t="shared" si="5"/>
        <v>46148</v>
      </c>
      <c r="B132" s="147">
        <v>5.3</v>
      </c>
      <c r="C132" s="147"/>
      <c r="D132" s="147" t="s">
        <v>35</v>
      </c>
      <c r="E132" s="148" t="s">
        <v>64</v>
      </c>
      <c r="F132" s="322"/>
      <c r="G132" s="272"/>
      <c r="H132" s="319"/>
      <c r="I132" s="272"/>
      <c r="J132" s="319"/>
      <c r="K132" s="272"/>
      <c r="L132" s="319"/>
      <c r="M132" s="272"/>
      <c r="N132" s="319"/>
      <c r="O132" s="272"/>
      <c r="P132" s="319"/>
      <c r="Q132" s="272"/>
      <c r="R132" s="319"/>
      <c r="S132" s="272"/>
      <c r="T132" s="319"/>
      <c r="U132" s="272"/>
      <c r="V132" s="322">
        <v>120</v>
      </c>
      <c r="W132" s="272"/>
      <c r="X132" s="319">
        <v>120</v>
      </c>
      <c r="Y132" s="272"/>
      <c r="Z132" s="319"/>
      <c r="AA132" s="272"/>
      <c r="AB132" s="319"/>
      <c r="AC132" s="283"/>
      <c r="AD132" s="319"/>
      <c r="AE132" s="272"/>
      <c r="AF132" s="319"/>
      <c r="AG132" s="272"/>
      <c r="AH132" s="319"/>
      <c r="AI132" s="272"/>
      <c r="AJ132" s="319"/>
      <c r="AK132" s="283"/>
      <c r="AL132" s="322"/>
      <c r="AM132" s="272"/>
      <c r="AN132" s="319"/>
      <c r="AO132" s="272"/>
      <c r="AP132" s="319"/>
      <c r="AQ132" s="272"/>
      <c r="AR132" s="319"/>
      <c r="AS132" s="272"/>
      <c r="AT132" s="319"/>
      <c r="AU132" s="272"/>
      <c r="AV132" s="319"/>
      <c r="AW132" s="283"/>
      <c r="AX132" s="63">
        <f t="shared" si="0"/>
        <v>4740.2999999999993</v>
      </c>
      <c r="AY132" s="147">
        <f t="shared" si="1"/>
        <v>240</v>
      </c>
      <c r="AZ132" s="147">
        <f t="shared" si="2"/>
        <v>0</v>
      </c>
      <c r="BA132" s="147">
        <f t="shared" si="3"/>
        <v>240</v>
      </c>
      <c r="BB132" s="78">
        <f t="shared" si="4"/>
        <v>19.751249999999995</v>
      </c>
    </row>
    <row r="133" spans="1:54" ht="13" x14ac:dyDescent="0.15">
      <c r="A133" s="146">
        <f t="shared" si="5"/>
        <v>46149</v>
      </c>
      <c r="B133" s="147">
        <v>5.3</v>
      </c>
      <c r="C133" s="147"/>
      <c r="D133" s="147" t="s">
        <v>35</v>
      </c>
      <c r="E133" s="148" t="s">
        <v>64</v>
      </c>
      <c r="F133" s="322"/>
      <c r="G133" s="272"/>
      <c r="H133" s="319"/>
      <c r="I133" s="272"/>
      <c r="J133" s="319"/>
      <c r="K133" s="272"/>
      <c r="L133" s="319"/>
      <c r="M133" s="272"/>
      <c r="N133" s="319"/>
      <c r="O133" s="272"/>
      <c r="P133" s="319"/>
      <c r="Q133" s="272"/>
      <c r="R133" s="319"/>
      <c r="S133" s="272"/>
      <c r="T133" s="319"/>
      <c r="U133" s="272"/>
      <c r="V133" s="322">
        <v>120</v>
      </c>
      <c r="W133" s="272"/>
      <c r="X133" s="319">
        <v>120</v>
      </c>
      <c r="Y133" s="272"/>
      <c r="Z133" s="319"/>
      <c r="AA133" s="272"/>
      <c r="AB133" s="319"/>
      <c r="AC133" s="283"/>
      <c r="AD133" s="319"/>
      <c r="AE133" s="272"/>
      <c r="AF133" s="319">
        <v>1</v>
      </c>
      <c r="AG133" s="272"/>
      <c r="AH133" s="319"/>
      <c r="AI133" s="272"/>
      <c r="AJ133" s="319"/>
      <c r="AK133" s="283"/>
      <c r="AL133" s="322"/>
      <c r="AM133" s="272"/>
      <c r="AN133" s="319"/>
      <c r="AO133" s="272"/>
      <c r="AP133" s="319"/>
      <c r="AQ133" s="272"/>
      <c r="AR133" s="319"/>
      <c r="AS133" s="272"/>
      <c r="AT133" s="319"/>
      <c r="AU133" s="272"/>
      <c r="AV133" s="319"/>
      <c r="AW133" s="283"/>
      <c r="AX133" s="63">
        <f t="shared" si="0"/>
        <v>5020.2999999999993</v>
      </c>
      <c r="AY133" s="147">
        <f t="shared" si="1"/>
        <v>240</v>
      </c>
      <c r="AZ133" s="147">
        <f t="shared" si="2"/>
        <v>1</v>
      </c>
      <c r="BA133" s="147">
        <f t="shared" si="3"/>
        <v>241</v>
      </c>
      <c r="BB133" s="78">
        <f t="shared" si="4"/>
        <v>20.831120331950203</v>
      </c>
    </row>
    <row r="134" spans="1:54" ht="13" x14ac:dyDescent="0.15">
      <c r="A134" s="146">
        <f t="shared" si="5"/>
        <v>46150</v>
      </c>
      <c r="B134" s="147">
        <v>5.3</v>
      </c>
      <c r="C134" s="147"/>
      <c r="D134" s="147" t="s">
        <v>35</v>
      </c>
      <c r="E134" s="148" t="s">
        <v>64</v>
      </c>
      <c r="F134" s="322"/>
      <c r="G134" s="272"/>
      <c r="H134" s="319"/>
      <c r="I134" s="272"/>
      <c r="J134" s="319"/>
      <c r="K134" s="272"/>
      <c r="L134" s="319"/>
      <c r="M134" s="272"/>
      <c r="N134" s="319"/>
      <c r="O134" s="272"/>
      <c r="P134" s="319"/>
      <c r="Q134" s="272"/>
      <c r="R134" s="319"/>
      <c r="S134" s="272"/>
      <c r="T134" s="319"/>
      <c r="U134" s="272"/>
      <c r="V134" s="322">
        <v>120</v>
      </c>
      <c r="W134" s="272"/>
      <c r="X134" s="319">
        <v>120</v>
      </c>
      <c r="Y134" s="272"/>
      <c r="Z134" s="319"/>
      <c r="AA134" s="272"/>
      <c r="AB134" s="319"/>
      <c r="AC134" s="283"/>
      <c r="AD134" s="319"/>
      <c r="AE134" s="272"/>
      <c r="AF134" s="319">
        <v>1</v>
      </c>
      <c r="AG134" s="272"/>
      <c r="AH134" s="319"/>
      <c r="AI134" s="272"/>
      <c r="AJ134" s="319"/>
      <c r="AK134" s="283"/>
      <c r="AL134" s="322"/>
      <c r="AM134" s="272"/>
      <c r="AN134" s="319"/>
      <c r="AO134" s="272"/>
      <c r="AP134" s="319"/>
      <c r="AQ134" s="272"/>
      <c r="AR134" s="319"/>
      <c r="AS134" s="272"/>
      <c r="AT134" s="319"/>
      <c r="AU134" s="272"/>
      <c r="AV134" s="319"/>
      <c r="AW134" s="283"/>
      <c r="AX134" s="63">
        <f t="shared" si="0"/>
        <v>5020.2999999999993</v>
      </c>
      <c r="AY134" s="147">
        <f t="shared" si="1"/>
        <v>240</v>
      </c>
      <c r="AZ134" s="147">
        <f t="shared" si="2"/>
        <v>1</v>
      </c>
      <c r="BA134" s="147">
        <f t="shared" si="3"/>
        <v>241</v>
      </c>
      <c r="BB134" s="78">
        <f t="shared" si="4"/>
        <v>20.831120331950203</v>
      </c>
    </row>
    <row r="135" spans="1:54" ht="13" x14ac:dyDescent="0.15">
      <c r="A135" s="146">
        <f t="shared" si="5"/>
        <v>46151</v>
      </c>
      <c r="B135" s="147">
        <v>5.3</v>
      </c>
      <c r="C135" s="147"/>
      <c r="D135" s="147" t="s">
        <v>35</v>
      </c>
      <c r="E135" s="148" t="s">
        <v>64</v>
      </c>
      <c r="F135" s="322"/>
      <c r="G135" s="272"/>
      <c r="H135" s="319"/>
      <c r="I135" s="272"/>
      <c r="J135" s="319"/>
      <c r="K135" s="272"/>
      <c r="L135" s="319"/>
      <c r="M135" s="272"/>
      <c r="N135" s="319"/>
      <c r="O135" s="272"/>
      <c r="P135" s="319"/>
      <c r="Q135" s="272"/>
      <c r="R135" s="319"/>
      <c r="S135" s="272"/>
      <c r="T135" s="319"/>
      <c r="U135" s="272"/>
      <c r="V135" s="322">
        <v>120</v>
      </c>
      <c r="W135" s="272"/>
      <c r="X135" s="319">
        <v>120</v>
      </c>
      <c r="Y135" s="272"/>
      <c r="Z135" s="319"/>
      <c r="AA135" s="272"/>
      <c r="AB135" s="319"/>
      <c r="AC135" s="283"/>
      <c r="AD135" s="319"/>
      <c r="AE135" s="272"/>
      <c r="AF135" s="319"/>
      <c r="AG135" s="272"/>
      <c r="AH135" s="319"/>
      <c r="AI135" s="272"/>
      <c r="AJ135" s="319"/>
      <c r="AK135" s="283"/>
      <c r="AL135" s="322"/>
      <c r="AM135" s="272"/>
      <c r="AN135" s="319"/>
      <c r="AO135" s="272"/>
      <c r="AP135" s="319"/>
      <c r="AQ135" s="272"/>
      <c r="AR135" s="319"/>
      <c r="AS135" s="272"/>
      <c r="AT135" s="319"/>
      <c r="AU135" s="272"/>
      <c r="AV135" s="319"/>
      <c r="AW135" s="283"/>
      <c r="AX135" s="63">
        <f t="shared" si="0"/>
        <v>4740.2999999999993</v>
      </c>
      <c r="AY135" s="147">
        <f t="shared" si="1"/>
        <v>240</v>
      </c>
      <c r="AZ135" s="147">
        <f t="shared" si="2"/>
        <v>0</v>
      </c>
      <c r="BA135" s="147">
        <f t="shared" si="3"/>
        <v>240</v>
      </c>
      <c r="BB135" s="78">
        <f t="shared" si="4"/>
        <v>19.751249999999995</v>
      </c>
    </row>
    <row r="136" spans="1:54" ht="13" x14ac:dyDescent="0.15">
      <c r="A136" s="149">
        <f t="shared" si="5"/>
        <v>46152</v>
      </c>
      <c r="B136" s="150">
        <v>5.3</v>
      </c>
      <c r="C136" s="150"/>
      <c r="D136" s="150" t="s">
        <v>35</v>
      </c>
      <c r="E136" s="151" t="s">
        <v>64</v>
      </c>
      <c r="F136" s="324"/>
      <c r="G136" s="292"/>
      <c r="H136" s="323"/>
      <c r="I136" s="292"/>
      <c r="J136" s="323"/>
      <c r="K136" s="292"/>
      <c r="L136" s="323"/>
      <c r="M136" s="292"/>
      <c r="N136" s="323"/>
      <c r="O136" s="292"/>
      <c r="P136" s="323"/>
      <c r="Q136" s="292"/>
      <c r="R136" s="323"/>
      <c r="S136" s="292"/>
      <c r="T136" s="323"/>
      <c r="U136" s="292"/>
      <c r="V136" s="324">
        <v>0</v>
      </c>
      <c r="W136" s="292"/>
      <c r="X136" s="323">
        <v>0</v>
      </c>
      <c r="Y136" s="292"/>
      <c r="Z136" s="323"/>
      <c r="AA136" s="292"/>
      <c r="AB136" s="323"/>
      <c r="AC136" s="293"/>
      <c r="AD136" s="323"/>
      <c r="AE136" s="292"/>
      <c r="AF136" s="323"/>
      <c r="AG136" s="292"/>
      <c r="AH136" s="323"/>
      <c r="AI136" s="292"/>
      <c r="AJ136" s="323"/>
      <c r="AK136" s="293"/>
      <c r="AL136" s="324"/>
      <c r="AM136" s="292"/>
      <c r="AN136" s="323"/>
      <c r="AO136" s="292"/>
      <c r="AP136" s="323"/>
      <c r="AQ136" s="292"/>
      <c r="AR136" s="323"/>
      <c r="AS136" s="292"/>
      <c r="AT136" s="323"/>
      <c r="AU136" s="292"/>
      <c r="AV136" s="323"/>
      <c r="AW136" s="293"/>
      <c r="AX136" s="152">
        <f t="shared" si="0"/>
        <v>0</v>
      </c>
      <c r="AY136" s="150">
        <f t="shared" si="1"/>
        <v>0</v>
      </c>
      <c r="AZ136" s="150">
        <f t="shared" si="2"/>
        <v>0</v>
      </c>
      <c r="BA136" s="150">
        <f t="shared" si="3"/>
        <v>0</v>
      </c>
      <c r="BB136" s="80" t="str">
        <f t="shared" si="4"/>
        <v/>
      </c>
    </row>
    <row r="137" spans="1:54" ht="13" x14ac:dyDescent="0.15">
      <c r="A137" s="109">
        <f t="shared" si="5"/>
        <v>46153</v>
      </c>
      <c r="B137" s="110">
        <v>5.4</v>
      </c>
      <c r="C137" s="110"/>
      <c r="D137" s="110" t="s">
        <v>36</v>
      </c>
      <c r="E137" s="111" t="s">
        <v>64</v>
      </c>
      <c r="F137" s="304"/>
      <c r="G137" s="272"/>
      <c r="H137" s="303"/>
      <c r="I137" s="272"/>
      <c r="J137" s="303"/>
      <c r="K137" s="272"/>
      <c r="L137" s="305"/>
      <c r="M137" s="285"/>
      <c r="N137" s="305"/>
      <c r="O137" s="285"/>
      <c r="P137" s="305"/>
      <c r="Q137" s="285"/>
      <c r="R137" s="305"/>
      <c r="S137" s="285"/>
      <c r="T137" s="305"/>
      <c r="U137" s="285"/>
      <c r="V137" s="306">
        <v>120</v>
      </c>
      <c r="W137" s="285"/>
      <c r="X137" s="305">
        <v>92</v>
      </c>
      <c r="Y137" s="285"/>
      <c r="Z137" s="305">
        <v>28</v>
      </c>
      <c r="AA137" s="285"/>
      <c r="AB137" s="305"/>
      <c r="AC137" s="288"/>
      <c r="AD137" s="303"/>
      <c r="AE137" s="272"/>
      <c r="AF137" s="303"/>
      <c r="AG137" s="272"/>
      <c r="AH137" s="303"/>
      <c r="AI137" s="272"/>
      <c r="AJ137" s="303"/>
      <c r="AK137" s="283"/>
      <c r="AL137" s="304"/>
      <c r="AM137" s="272"/>
      <c r="AN137" s="303"/>
      <c r="AO137" s="272"/>
      <c r="AP137" s="303"/>
      <c r="AQ137" s="272"/>
      <c r="AR137" s="303"/>
      <c r="AS137" s="272"/>
      <c r="AT137" s="303"/>
      <c r="AU137" s="272"/>
      <c r="AV137" s="303"/>
      <c r="AW137" s="283"/>
      <c r="AX137" s="114">
        <f t="shared" si="0"/>
        <v>4441.3999999999996</v>
      </c>
      <c r="AY137" s="110">
        <f t="shared" si="1"/>
        <v>240</v>
      </c>
      <c r="AZ137" s="110">
        <f t="shared" si="2"/>
        <v>0</v>
      </c>
      <c r="BA137" s="110">
        <f t="shared" si="3"/>
        <v>240</v>
      </c>
      <c r="BB137" s="69">
        <f t="shared" si="4"/>
        <v>18.505833333333332</v>
      </c>
    </row>
    <row r="138" spans="1:54" ht="13" x14ac:dyDescent="0.15">
      <c r="A138" s="116">
        <f t="shared" si="5"/>
        <v>46154</v>
      </c>
      <c r="B138" s="117">
        <v>5.4</v>
      </c>
      <c r="C138" s="117"/>
      <c r="D138" s="117" t="s">
        <v>36</v>
      </c>
      <c r="E138" s="118" t="s">
        <v>64</v>
      </c>
      <c r="F138" s="304"/>
      <c r="G138" s="272"/>
      <c r="H138" s="303"/>
      <c r="I138" s="272"/>
      <c r="J138" s="303"/>
      <c r="K138" s="272"/>
      <c r="L138" s="303"/>
      <c r="M138" s="272"/>
      <c r="N138" s="303"/>
      <c r="O138" s="272"/>
      <c r="P138" s="303"/>
      <c r="Q138" s="272"/>
      <c r="R138" s="303"/>
      <c r="S138" s="272"/>
      <c r="T138" s="303"/>
      <c r="U138" s="272"/>
      <c r="V138" s="304">
        <v>120</v>
      </c>
      <c r="W138" s="272"/>
      <c r="X138" s="303">
        <v>120</v>
      </c>
      <c r="Y138" s="272"/>
      <c r="Z138" s="303"/>
      <c r="AA138" s="272"/>
      <c r="AB138" s="303"/>
      <c r="AC138" s="283"/>
      <c r="AD138" s="303"/>
      <c r="AE138" s="272"/>
      <c r="AF138" s="303">
        <v>1</v>
      </c>
      <c r="AG138" s="272"/>
      <c r="AH138" s="303"/>
      <c r="AI138" s="272"/>
      <c r="AJ138" s="303"/>
      <c r="AK138" s="283"/>
      <c r="AL138" s="304"/>
      <c r="AM138" s="272"/>
      <c r="AN138" s="303"/>
      <c r="AO138" s="272"/>
      <c r="AP138" s="303"/>
      <c r="AQ138" s="272"/>
      <c r="AR138" s="303"/>
      <c r="AS138" s="272"/>
      <c r="AT138" s="303"/>
      <c r="AU138" s="272"/>
      <c r="AV138" s="303"/>
      <c r="AW138" s="283"/>
      <c r="AX138" s="119">
        <f t="shared" si="0"/>
        <v>5020.2999999999993</v>
      </c>
      <c r="AY138" s="117">
        <f t="shared" si="1"/>
        <v>240</v>
      </c>
      <c r="AZ138" s="117">
        <f t="shared" si="2"/>
        <v>1</v>
      </c>
      <c r="BA138" s="117">
        <f t="shared" si="3"/>
        <v>241</v>
      </c>
      <c r="BB138" s="78">
        <f t="shared" si="4"/>
        <v>20.831120331950203</v>
      </c>
    </row>
    <row r="139" spans="1:54" ht="13" x14ac:dyDescent="0.15">
      <c r="A139" s="116">
        <f t="shared" si="5"/>
        <v>46155</v>
      </c>
      <c r="B139" s="117">
        <v>5.4</v>
      </c>
      <c r="C139" s="117"/>
      <c r="D139" s="117" t="s">
        <v>36</v>
      </c>
      <c r="E139" s="118" t="s">
        <v>64</v>
      </c>
      <c r="F139" s="304"/>
      <c r="G139" s="272"/>
      <c r="H139" s="303"/>
      <c r="I139" s="272"/>
      <c r="J139" s="303"/>
      <c r="K139" s="272"/>
      <c r="L139" s="303"/>
      <c r="M139" s="272"/>
      <c r="N139" s="303"/>
      <c r="O139" s="272"/>
      <c r="P139" s="303"/>
      <c r="Q139" s="272"/>
      <c r="R139" s="303"/>
      <c r="S139" s="272"/>
      <c r="T139" s="303"/>
      <c r="U139" s="272"/>
      <c r="V139" s="304">
        <v>120</v>
      </c>
      <c r="W139" s="272"/>
      <c r="X139" s="303">
        <v>120</v>
      </c>
      <c r="Y139" s="272"/>
      <c r="Z139" s="303"/>
      <c r="AA139" s="272"/>
      <c r="AB139" s="303"/>
      <c r="AC139" s="283"/>
      <c r="AD139" s="303"/>
      <c r="AE139" s="272"/>
      <c r="AF139" s="303"/>
      <c r="AG139" s="272"/>
      <c r="AH139" s="303"/>
      <c r="AI139" s="272"/>
      <c r="AJ139" s="303"/>
      <c r="AK139" s="283"/>
      <c r="AL139" s="304"/>
      <c r="AM139" s="272"/>
      <c r="AN139" s="303"/>
      <c r="AO139" s="272"/>
      <c r="AP139" s="303"/>
      <c r="AQ139" s="272"/>
      <c r="AR139" s="303"/>
      <c r="AS139" s="272"/>
      <c r="AT139" s="303"/>
      <c r="AU139" s="272"/>
      <c r="AV139" s="303"/>
      <c r="AW139" s="283"/>
      <c r="AX139" s="119">
        <f t="shared" si="0"/>
        <v>4740.2999999999993</v>
      </c>
      <c r="AY139" s="117">
        <f t="shared" si="1"/>
        <v>240</v>
      </c>
      <c r="AZ139" s="117">
        <f t="shared" si="2"/>
        <v>0</v>
      </c>
      <c r="BA139" s="117">
        <f t="shared" si="3"/>
        <v>240</v>
      </c>
      <c r="BB139" s="78">
        <f t="shared" si="4"/>
        <v>19.751249999999995</v>
      </c>
    </row>
    <row r="140" spans="1:54" ht="13" x14ac:dyDescent="0.15">
      <c r="A140" s="116">
        <f t="shared" si="5"/>
        <v>46156</v>
      </c>
      <c r="B140" s="117">
        <v>5.4</v>
      </c>
      <c r="C140" s="117"/>
      <c r="D140" s="117" t="s">
        <v>36</v>
      </c>
      <c r="E140" s="118" t="s">
        <v>64</v>
      </c>
      <c r="F140" s="304"/>
      <c r="G140" s="272"/>
      <c r="H140" s="303"/>
      <c r="I140" s="272"/>
      <c r="J140" s="303"/>
      <c r="K140" s="272"/>
      <c r="L140" s="303"/>
      <c r="M140" s="272"/>
      <c r="N140" s="303"/>
      <c r="O140" s="272"/>
      <c r="P140" s="303"/>
      <c r="Q140" s="272"/>
      <c r="R140" s="303"/>
      <c r="S140" s="272"/>
      <c r="T140" s="303"/>
      <c r="U140" s="272"/>
      <c r="V140" s="304">
        <v>120</v>
      </c>
      <c r="W140" s="272"/>
      <c r="X140" s="303">
        <v>92</v>
      </c>
      <c r="Y140" s="272"/>
      <c r="Z140" s="303">
        <v>28</v>
      </c>
      <c r="AA140" s="272"/>
      <c r="AB140" s="303"/>
      <c r="AC140" s="283"/>
      <c r="AD140" s="303"/>
      <c r="AE140" s="272"/>
      <c r="AF140" s="303"/>
      <c r="AG140" s="272"/>
      <c r="AH140" s="303"/>
      <c r="AI140" s="272"/>
      <c r="AJ140" s="303"/>
      <c r="AK140" s="283"/>
      <c r="AL140" s="304"/>
      <c r="AM140" s="272"/>
      <c r="AN140" s="303"/>
      <c r="AO140" s="272"/>
      <c r="AP140" s="303"/>
      <c r="AQ140" s="272"/>
      <c r="AR140" s="303"/>
      <c r="AS140" s="272"/>
      <c r="AT140" s="303"/>
      <c r="AU140" s="272"/>
      <c r="AV140" s="303"/>
      <c r="AW140" s="283"/>
      <c r="AX140" s="119">
        <f t="shared" si="0"/>
        <v>4441.3999999999996</v>
      </c>
      <c r="AY140" s="117">
        <f t="shared" si="1"/>
        <v>240</v>
      </c>
      <c r="AZ140" s="117">
        <f t="shared" si="2"/>
        <v>0</v>
      </c>
      <c r="BA140" s="117">
        <f t="shared" si="3"/>
        <v>240</v>
      </c>
      <c r="BB140" s="78">
        <f t="shared" si="4"/>
        <v>18.505833333333332</v>
      </c>
    </row>
    <row r="141" spans="1:54" ht="13" x14ac:dyDescent="0.15">
      <c r="A141" s="116">
        <f t="shared" si="5"/>
        <v>46157</v>
      </c>
      <c r="B141" s="117">
        <v>5.4</v>
      </c>
      <c r="C141" s="117"/>
      <c r="D141" s="117" t="s">
        <v>36</v>
      </c>
      <c r="E141" s="118" t="s">
        <v>64</v>
      </c>
      <c r="F141" s="304"/>
      <c r="G141" s="272"/>
      <c r="H141" s="303"/>
      <c r="I141" s="272"/>
      <c r="J141" s="303"/>
      <c r="K141" s="272"/>
      <c r="L141" s="303"/>
      <c r="M141" s="272"/>
      <c r="N141" s="303"/>
      <c r="O141" s="272"/>
      <c r="P141" s="303"/>
      <c r="Q141" s="272"/>
      <c r="R141" s="303"/>
      <c r="S141" s="272"/>
      <c r="T141" s="303"/>
      <c r="U141" s="272"/>
      <c r="V141" s="304">
        <v>120</v>
      </c>
      <c r="W141" s="272"/>
      <c r="X141" s="303">
        <v>92</v>
      </c>
      <c r="Y141" s="272"/>
      <c r="Z141" s="303">
        <v>28</v>
      </c>
      <c r="AA141" s="272"/>
      <c r="AB141" s="303"/>
      <c r="AC141" s="283"/>
      <c r="AD141" s="303"/>
      <c r="AE141" s="272"/>
      <c r="AF141" s="303"/>
      <c r="AG141" s="272"/>
      <c r="AH141" s="303"/>
      <c r="AI141" s="272"/>
      <c r="AJ141" s="303"/>
      <c r="AK141" s="283"/>
      <c r="AL141" s="304"/>
      <c r="AM141" s="272"/>
      <c r="AN141" s="303"/>
      <c r="AO141" s="272"/>
      <c r="AP141" s="303"/>
      <c r="AQ141" s="272"/>
      <c r="AR141" s="303"/>
      <c r="AS141" s="272"/>
      <c r="AT141" s="303"/>
      <c r="AU141" s="272"/>
      <c r="AV141" s="303"/>
      <c r="AW141" s="283"/>
      <c r="AX141" s="119">
        <f t="shared" si="0"/>
        <v>4441.3999999999996</v>
      </c>
      <c r="AY141" s="117">
        <f t="shared" si="1"/>
        <v>240</v>
      </c>
      <c r="AZ141" s="117">
        <f t="shared" si="2"/>
        <v>0</v>
      </c>
      <c r="BA141" s="117">
        <f t="shared" si="3"/>
        <v>240</v>
      </c>
      <c r="BB141" s="78">
        <f t="shared" si="4"/>
        <v>18.505833333333332</v>
      </c>
    </row>
    <row r="142" spans="1:54" ht="13" x14ac:dyDescent="0.15">
      <c r="A142" s="116">
        <f t="shared" si="5"/>
        <v>46158</v>
      </c>
      <c r="B142" s="117">
        <v>5.4</v>
      </c>
      <c r="C142" s="117"/>
      <c r="D142" s="117" t="s">
        <v>36</v>
      </c>
      <c r="E142" s="118" t="s">
        <v>64</v>
      </c>
      <c r="F142" s="304"/>
      <c r="G142" s="272"/>
      <c r="H142" s="303"/>
      <c r="I142" s="272"/>
      <c r="J142" s="303"/>
      <c r="K142" s="272"/>
      <c r="L142" s="303"/>
      <c r="M142" s="272"/>
      <c r="N142" s="303"/>
      <c r="O142" s="272"/>
      <c r="P142" s="303"/>
      <c r="Q142" s="272"/>
      <c r="R142" s="303"/>
      <c r="S142" s="272"/>
      <c r="T142" s="303"/>
      <c r="U142" s="272"/>
      <c r="V142" s="304">
        <v>120</v>
      </c>
      <c r="W142" s="272"/>
      <c r="X142" s="303">
        <v>120</v>
      </c>
      <c r="Y142" s="272"/>
      <c r="Z142" s="303"/>
      <c r="AA142" s="272"/>
      <c r="AB142" s="303"/>
      <c r="AC142" s="283"/>
      <c r="AD142" s="303"/>
      <c r="AE142" s="272"/>
      <c r="AF142" s="303"/>
      <c r="AG142" s="272"/>
      <c r="AH142" s="303"/>
      <c r="AI142" s="272"/>
      <c r="AJ142" s="303"/>
      <c r="AK142" s="283"/>
      <c r="AL142" s="304"/>
      <c r="AM142" s="272"/>
      <c r="AN142" s="303"/>
      <c r="AO142" s="272"/>
      <c r="AP142" s="303"/>
      <c r="AQ142" s="272"/>
      <c r="AR142" s="303"/>
      <c r="AS142" s="272"/>
      <c r="AT142" s="303"/>
      <c r="AU142" s="272"/>
      <c r="AV142" s="303"/>
      <c r="AW142" s="283"/>
      <c r="AX142" s="119">
        <f t="shared" si="0"/>
        <v>4740.2999999999993</v>
      </c>
      <c r="AY142" s="117">
        <f t="shared" si="1"/>
        <v>240</v>
      </c>
      <c r="AZ142" s="117">
        <f t="shared" si="2"/>
        <v>0</v>
      </c>
      <c r="BA142" s="117">
        <f t="shared" si="3"/>
        <v>240</v>
      </c>
      <c r="BB142" s="78">
        <f t="shared" si="4"/>
        <v>19.751249999999995</v>
      </c>
    </row>
    <row r="143" spans="1:54" ht="13" x14ac:dyDescent="0.15">
      <c r="A143" s="121">
        <f t="shared" si="5"/>
        <v>46159</v>
      </c>
      <c r="B143" s="122">
        <v>5.4</v>
      </c>
      <c r="C143" s="122"/>
      <c r="D143" s="122" t="s">
        <v>36</v>
      </c>
      <c r="E143" s="123" t="s">
        <v>64</v>
      </c>
      <c r="F143" s="308"/>
      <c r="G143" s="292"/>
      <c r="H143" s="307"/>
      <c r="I143" s="292"/>
      <c r="J143" s="307"/>
      <c r="K143" s="292"/>
      <c r="L143" s="307"/>
      <c r="M143" s="292"/>
      <c r="N143" s="307"/>
      <c r="O143" s="292"/>
      <c r="P143" s="307"/>
      <c r="Q143" s="292"/>
      <c r="R143" s="307"/>
      <c r="S143" s="292"/>
      <c r="T143" s="307"/>
      <c r="U143" s="292"/>
      <c r="V143" s="308"/>
      <c r="W143" s="292"/>
      <c r="X143" s="307"/>
      <c r="Y143" s="292"/>
      <c r="Z143" s="307"/>
      <c r="AA143" s="292"/>
      <c r="AB143" s="307"/>
      <c r="AC143" s="293"/>
      <c r="AD143" s="307"/>
      <c r="AE143" s="292"/>
      <c r="AF143" s="307"/>
      <c r="AG143" s="292"/>
      <c r="AH143" s="307"/>
      <c r="AI143" s="292"/>
      <c r="AJ143" s="307"/>
      <c r="AK143" s="293"/>
      <c r="AL143" s="308"/>
      <c r="AM143" s="292"/>
      <c r="AN143" s="307"/>
      <c r="AO143" s="292"/>
      <c r="AP143" s="307"/>
      <c r="AQ143" s="292"/>
      <c r="AR143" s="307"/>
      <c r="AS143" s="292"/>
      <c r="AT143" s="307"/>
      <c r="AU143" s="292"/>
      <c r="AV143" s="307"/>
      <c r="AW143" s="293"/>
      <c r="AX143" s="124">
        <f t="shared" si="0"/>
        <v>0</v>
      </c>
      <c r="AY143" s="122">
        <f t="shared" si="1"/>
        <v>0</v>
      </c>
      <c r="AZ143" s="122">
        <f t="shared" si="2"/>
        <v>0</v>
      </c>
      <c r="BA143" s="122">
        <f t="shared" si="3"/>
        <v>0</v>
      </c>
      <c r="BB143" s="80" t="str">
        <f t="shared" si="4"/>
        <v/>
      </c>
    </row>
    <row r="144" spans="1:54" ht="13" x14ac:dyDescent="0.15">
      <c r="A144" s="142">
        <f t="shared" si="5"/>
        <v>46160</v>
      </c>
      <c r="B144" s="143">
        <v>6.1</v>
      </c>
      <c r="C144" s="143"/>
      <c r="D144" s="143" t="s">
        <v>31</v>
      </c>
      <c r="E144" s="144" t="s">
        <v>64</v>
      </c>
      <c r="F144" s="322"/>
      <c r="G144" s="272"/>
      <c r="H144" s="319"/>
      <c r="I144" s="272"/>
      <c r="J144" s="319"/>
      <c r="K144" s="272"/>
      <c r="L144" s="319"/>
      <c r="M144" s="272"/>
      <c r="N144" s="319"/>
      <c r="O144" s="272"/>
      <c r="P144" s="319"/>
      <c r="Q144" s="272"/>
      <c r="R144" s="319"/>
      <c r="S144" s="272"/>
      <c r="T144" s="319"/>
      <c r="U144" s="272"/>
      <c r="V144" s="321">
        <v>120</v>
      </c>
      <c r="W144" s="285"/>
      <c r="X144" s="320">
        <v>120</v>
      </c>
      <c r="Y144" s="285"/>
      <c r="Z144" s="320"/>
      <c r="AA144" s="285"/>
      <c r="AB144" s="320"/>
      <c r="AC144" s="288"/>
      <c r="AD144" s="319"/>
      <c r="AE144" s="272"/>
      <c r="AF144" s="319">
        <v>1</v>
      </c>
      <c r="AG144" s="272"/>
      <c r="AH144" s="319">
        <v>1</v>
      </c>
      <c r="AI144" s="272"/>
      <c r="AJ144" s="319"/>
      <c r="AK144" s="283"/>
      <c r="AL144" s="322"/>
      <c r="AM144" s="272"/>
      <c r="AN144" s="319"/>
      <c r="AO144" s="272"/>
      <c r="AP144" s="319"/>
      <c r="AQ144" s="272"/>
      <c r="AR144" s="319"/>
      <c r="AS144" s="272"/>
      <c r="AT144" s="319"/>
      <c r="AU144" s="272"/>
      <c r="AV144" s="319"/>
      <c r="AW144" s="283"/>
      <c r="AX144" s="145">
        <f t="shared" si="0"/>
        <v>5132.13796</v>
      </c>
      <c r="AY144" s="143">
        <f t="shared" si="1"/>
        <v>240</v>
      </c>
      <c r="AZ144" s="143">
        <f t="shared" si="2"/>
        <v>2</v>
      </c>
      <c r="BA144" s="143">
        <f t="shared" si="3"/>
        <v>242</v>
      </c>
      <c r="BB144" s="153">
        <f t="shared" si="4"/>
        <v>21.207181652892562</v>
      </c>
    </row>
    <row r="145" spans="1:54" ht="13" x14ac:dyDescent="0.15">
      <c r="A145" s="146">
        <f t="shared" si="5"/>
        <v>46161</v>
      </c>
      <c r="B145" s="147">
        <v>6.1</v>
      </c>
      <c r="C145" s="147"/>
      <c r="D145" s="147" t="s">
        <v>31</v>
      </c>
      <c r="E145" s="148" t="s">
        <v>64</v>
      </c>
      <c r="F145" s="322"/>
      <c r="G145" s="272"/>
      <c r="H145" s="319"/>
      <c r="I145" s="272"/>
      <c r="J145" s="319"/>
      <c r="K145" s="272"/>
      <c r="L145" s="319"/>
      <c r="M145" s="272"/>
      <c r="N145" s="319"/>
      <c r="O145" s="272"/>
      <c r="P145" s="319"/>
      <c r="Q145" s="272"/>
      <c r="R145" s="319"/>
      <c r="S145" s="272"/>
      <c r="T145" s="319"/>
      <c r="U145" s="272"/>
      <c r="V145" s="322">
        <v>120</v>
      </c>
      <c r="W145" s="272"/>
      <c r="X145" s="319">
        <v>92</v>
      </c>
      <c r="Y145" s="272"/>
      <c r="Z145" s="319">
        <v>28</v>
      </c>
      <c r="AA145" s="272"/>
      <c r="AB145" s="319"/>
      <c r="AC145" s="283"/>
      <c r="AD145" s="319"/>
      <c r="AE145" s="272"/>
      <c r="AF145" s="319"/>
      <c r="AG145" s="272"/>
      <c r="AH145" s="319"/>
      <c r="AI145" s="272"/>
      <c r="AJ145" s="319"/>
      <c r="AK145" s="283"/>
      <c r="AL145" s="322"/>
      <c r="AM145" s="272"/>
      <c r="AN145" s="319"/>
      <c r="AO145" s="272"/>
      <c r="AP145" s="319"/>
      <c r="AQ145" s="272"/>
      <c r="AR145" s="319"/>
      <c r="AS145" s="272"/>
      <c r="AT145" s="319"/>
      <c r="AU145" s="272"/>
      <c r="AV145" s="319"/>
      <c r="AW145" s="283"/>
      <c r="AX145" s="63">
        <f t="shared" si="0"/>
        <v>4441.3999999999996</v>
      </c>
      <c r="AY145" s="147">
        <f t="shared" si="1"/>
        <v>240</v>
      </c>
      <c r="AZ145" s="147">
        <f t="shared" si="2"/>
        <v>0</v>
      </c>
      <c r="BA145" s="147">
        <f t="shared" si="3"/>
        <v>240</v>
      </c>
      <c r="BB145" s="154">
        <f t="shared" si="4"/>
        <v>18.505833333333332</v>
      </c>
    </row>
    <row r="146" spans="1:54" ht="13" x14ac:dyDescent="0.15">
      <c r="A146" s="146">
        <f t="shared" si="5"/>
        <v>46162</v>
      </c>
      <c r="B146" s="147">
        <v>6.1</v>
      </c>
      <c r="C146" s="147"/>
      <c r="D146" s="147" t="s">
        <v>31</v>
      </c>
      <c r="E146" s="148" t="s">
        <v>64</v>
      </c>
      <c r="F146" s="322"/>
      <c r="G146" s="272"/>
      <c r="H146" s="319"/>
      <c r="I146" s="272"/>
      <c r="J146" s="319"/>
      <c r="K146" s="272"/>
      <c r="L146" s="319"/>
      <c r="M146" s="272"/>
      <c r="N146" s="319"/>
      <c r="O146" s="272"/>
      <c r="P146" s="319"/>
      <c r="Q146" s="272"/>
      <c r="R146" s="319"/>
      <c r="S146" s="272"/>
      <c r="T146" s="319"/>
      <c r="U146" s="272"/>
      <c r="V146" s="322">
        <v>120</v>
      </c>
      <c r="W146" s="272"/>
      <c r="X146" s="319">
        <v>120</v>
      </c>
      <c r="Y146" s="272"/>
      <c r="Z146" s="319"/>
      <c r="AA146" s="272"/>
      <c r="AB146" s="319"/>
      <c r="AC146" s="283"/>
      <c r="AD146" s="319"/>
      <c r="AE146" s="272"/>
      <c r="AF146" s="319"/>
      <c r="AG146" s="272"/>
      <c r="AH146" s="319"/>
      <c r="AI146" s="272"/>
      <c r="AJ146" s="319"/>
      <c r="AK146" s="283"/>
      <c r="AL146" s="322"/>
      <c r="AM146" s="272"/>
      <c r="AN146" s="319"/>
      <c r="AO146" s="272"/>
      <c r="AP146" s="319"/>
      <c r="AQ146" s="272"/>
      <c r="AR146" s="319"/>
      <c r="AS146" s="272"/>
      <c r="AT146" s="319"/>
      <c r="AU146" s="272"/>
      <c r="AV146" s="319"/>
      <c r="AW146" s="283"/>
      <c r="AX146" s="63">
        <f t="shared" si="0"/>
        <v>4740.2999999999993</v>
      </c>
      <c r="AY146" s="147">
        <f t="shared" si="1"/>
        <v>240</v>
      </c>
      <c r="AZ146" s="147">
        <f t="shared" si="2"/>
        <v>0</v>
      </c>
      <c r="BA146" s="147">
        <f t="shared" si="3"/>
        <v>240</v>
      </c>
      <c r="BB146" s="154">
        <f t="shared" si="4"/>
        <v>19.751249999999995</v>
      </c>
    </row>
    <row r="147" spans="1:54" ht="13" x14ac:dyDescent="0.15">
      <c r="A147" s="146">
        <f t="shared" si="5"/>
        <v>46163</v>
      </c>
      <c r="B147" s="147">
        <v>6.1</v>
      </c>
      <c r="C147" s="147"/>
      <c r="D147" s="147" t="s">
        <v>31</v>
      </c>
      <c r="E147" s="148" t="s">
        <v>64</v>
      </c>
      <c r="F147" s="322"/>
      <c r="G147" s="272"/>
      <c r="H147" s="319"/>
      <c r="I147" s="272"/>
      <c r="J147" s="319"/>
      <c r="K147" s="272"/>
      <c r="L147" s="319"/>
      <c r="M147" s="272"/>
      <c r="N147" s="319"/>
      <c r="O147" s="272"/>
      <c r="P147" s="319"/>
      <c r="Q147" s="272"/>
      <c r="R147" s="319"/>
      <c r="S147" s="272"/>
      <c r="T147" s="319"/>
      <c r="U147" s="272"/>
      <c r="V147" s="322">
        <v>120</v>
      </c>
      <c r="W147" s="272"/>
      <c r="X147" s="319">
        <v>120</v>
      </c>
      <c r="Y147" s="272"/>
      <c r="Z147" s="319"/>
      <c r="AA147" s="272"/>
      <c r="AB147" s="319"/>
      <c r="AC147" s="283"/>
      <c r="AD147" s="319"/>
      <c r="AE147" s="272"/>
      <c r="AF147" s="319">
        <v>1</v>
      </c>
      <c r="AG147" s="272"/>
      <c r="AH147" s="319">
        <v>1</v>
      </c>
      <c r="AI147" s="272"/>
      <c r="AJ147" s="319"/>
      <c r="AK147" s="283"/>
      <c r="AL147" s="322"/>
      <c r="AM147" s="272"/>
      <c r="AN147" s="319"/>
      <c r="AO147" s="272"/>
      <c r="AP147" s="319"/>
      <c r="AQ147" s="272"/>
      <c r="AR147" s="319"/>
      <c r="AS147" s="272"/>
      <c r="AT147" s="319"/>
      <c r="AU147" s="272"/>
      <c r="AV147" s="319"/>
      <c r="AW147" s="283"/>
      <c r="AX147" s="63">
        <f t="shared" si="0"/>
        <v>5132.13796</v>
      </c>
      <c r="AY147" s="147">
        <f t="shared" si="1"/>
        <v>240</v>
      </c>
      <c r="AZ147" s="147">
        <f t="shared" si="2"/>
        <v>2</v>
      </c>
      <c r="BA147" s="147">
        <f t="shared" si="3"/>
        <v>242</v>
      </c>
      <c r="BB147" s="154">
        <f t="shared" si="4"/>
        <v>21.207181652892562</v>
      </c>
    </row>
    <row r="148" spans="1:54" ht="13" x14ac:dyDescent="0.15">
      <c r="A148" s="146">
        <f t="shared" si="5"/>
        <v>46164</v>
      </c>
      <c r="B148" s="147">
        <v>6.1</v>
      </c>
      <c r="C148" s="147"/>
      <c r="D148" s="147" t="s">
        <v>31</v>
      </c>
      <c r="E148" s="148" t="s">
        <v>64</v>
      </c>
      <c r="F148" s="322"/>
      <c r="G148" s="272"/>
      <c r="H148" s="319"/>
      <c r="I148" s="272"/>
      <c r="J148" s="319"/>
      <c r="K148" s="272"/>
      <c r="L148" s="319"/>
      <c r="M148" s="272"/>
      <c r="N148" s="319"/>
      <c r="O148" s="272"/>
      <c r="P148" s="319"/>
      <c r="Q148" s="272"/>
      <c r="R148" s="319"/>
      <c r="S148" s="272"/>
      <c r="T148" s="319"/>
      <c r="U148" s="272"/>
      <c r="V148" s="322">
        <v>120</v>
      </c>
      <c r="W148" s="272"/>
      <c r="X148" s="319">
        <v>120</v>
      </c>
      <c r="Y148" s="272"/>
      <c r="Z148" s="319"/>
      <c r="AA148" s="272"/>
      <c r="AB148" s="319"/>
      <c r="AC148" s="283"/>
      <c r="AD148" s="319"/>
      <c r="AE148" s="272"/>
      <c r="AF148" s="319">
        <v>1</v>
      </c>
      <c r="AG148" s="272"/>
      <c r="AH148" s="319">
        <v>1</v>
      </c>
      <c r="AI148" s="272"/>
      <c r="AJ148" s="319"/>
      <c r="AK148" s="283"/>
      <c r="AL148" s="322"/>
      <c r="AM148" s="272"/>
      <c r="AN148" s="319"/>
      <c r="AO148" s="272"/>
      <c r="AP148" s="319"/>
      <c r="AQ148" s="272"/>
      <c r="AR148" s="319"/>
      <c r="AS148" s="272"/>
      <c r="AT148" s="319"/>
      <c r="AU148" s="272"/>
      <c r="AV148" s="319"/>
      <c r="AW148" s="283"/>
      <c r="AX148" s="63">
        <f t="shared" si="0"/>
        <v>5132.13796</v>
      </c>
      <c r="AY148" s="147">
        <f t="shared" si="1"/>
        <v>240</v>
      </c>
      <c r="AZ148" s="147">
        <f t="shared" si="2"/>
        <v>2</v>
      </c>
      <c r="BA148" s="147">
        <f t="shared" si="3"/>
        <v>242</v>
      </c>
      <c r="BB148" s="154">
        <f t="shared" si="4"/>
        <v>21.207181652892562</v>
      </c>
    </row>
    <row r="149" spans="1:54" ht="13" x14ac:dyDescent="0.15">
      <c r="A149" s="146">
        <f t="shared" si="5"/>
        <v>46165</v>
      </c>
      <c r="B149" s="147">
        <v>6.1</v>
      </c>
      <c r="C149" s="147"/>
      <c r="D149" s="147" t="s">
        <v>31</v>
      </c>
      <c r="E149" s="148" t="s">
        <v>64</v>
      </c>
      <c r="F149" s="322"/>
      <c r="G149" s="272"/>
      <c r="H149" s="319"/>
      <c r="I149" s="272"/>
      <c r="J149" s="319"/>
      <c r="K149" s="272"/>
      <c r="L149" s="319"/>
      <c r="M149" s="272"/>
      <c r="N149" s="319"/>
      <c r="O149" s="272"/>
      <c r="P149" s="319"/>
      <c r="Q149" s="272"/>
      <c r="R149" s="319"/>
      <c r="S149" s="272"/>
      <c r="T149" s="319"/>
      <c r="U149" s="272"/>
      <c r="V149" s="322">
        <v>120</v>
      </c>
      <c r="W149" s="272"/>
      <c r="X149" s="319">
        <v>120</v>
      </c>
      <c r="Y149" s="272"/>
      <c r="Z149" s="319"/>
      <c r="AA149" s="272"/>
      <c r="AB149" s="319"/>
      <c r="AC149" s="283"/>
      <c r="AD149" s="319"/>
      <c r="AE149" s="272"/>
      <c r="AF149" s="319"/>
      <c r="AG149" s="272"/>
      <c r="AH149" s="319"/>
      <c r="AI149" s="272"/>
      <c r="AJ149" s="319"/>
      <c r="AK149" s="283"/>
      <c r="AL149" s="322"/>
      <c r="AM149" s="272"/>
      <c r="AN149" s="319"/>
      <c r="AO149" s="272"/>
      <c r="AP149" s="319"/>
      <c r="AQ149" s="272"/>
      <c r="AR149" s="319"/>
      <c r="AS149" s="272"/>
      <c r="AT149" s="319"/>
      <c r="AU149" s="272"/>
      <c r="AV149" s="319"/>
      <c r="AW149" s="283"/>
      <c r="AX149" s="63">
        <f t="shared" si="0"/>
        <v>4740.2999999999993</v>
      </c>
      <c r="AY149" s="147">
        <f t="shared" si="1"/>
        <v>240</v>
      </c>
      <c r="AZ149" s="147">
        <f t="shared" si="2"/>
        <v>0</v>
      </c>
      <c r="BA149" s="147">
        <f t="shared" si="3"/>
        <v>240</v>
      </c>
      <c r="BB149" s="154">
        <f t="shared" si="4"/>
        <v>19.751249999999995</v>
      </c>
    </row>
    <row r="150" spans="1:54" ht="13" x14ac:dyDescent="0.15">
      <c r="A150" s="149">
        <f t="shared" si="5"/>
        <v>46166</v>
      </c>
      <c r="B150" s="150">
        <v>6.1</v>
      </c>
      <c r="C150" s="150"/>
      <c r="D150" s="150" t="s">
        <v>31</v>
      </c>
      <c r="E150" s="151" t="s">
        <v>64</v>
      </c>
      <c r="F150" s="324"/>
      <c r="G150" s="292"/>
      <c r="H150" s="323"/>
      <c r="I150" s="292"/>
      <c r="J150" s="323"/>
      <c r="K150" s="292"/>
      <c r="L150" s="319"/>
      <c r="M150" s="272"/>
      <c r="N150" s="319"/>
      <c r="O150" s="272"/>
      <c r="P150" s="319"/>
      <c r="Q150" s="272"/>
      <c r="R150" s="319"/>
      <c r="S150" s="272"/>
      <c r="T150" s="319"/>
      <c r="U150" s="272"/>
      <c r="V150" s="324"/>
      <c r="W150" s="292"/>
      <c r="X150" s="323"/>
      <c r="Y150" s="292"/>
      <c r="Z150" s="323"/>
      <c r="AA150" s="292"/>
      <c r="AB150" s="323"/>
      <c r="AC150" s="293"/>
      <c r="AD150" s="323"/>
      <c r="AE150" s="292"/>
      <c r="AF150" s="323"/>
      <c r="AG150" s="292"/>
      <c r="AH150" s="323"/>
      <c r="AI150" s="292"/>
      <c r="AJ150" s="323"/>
      <c r="AK150" s="293"/>
      <c r="AL150" s="324"/>
      <c r="AM150" s="292"/>
      <c r="AN150" s="323"/>
      <c r="AO150" s="292"/>
      <c r="AP150" s="323"/>
      <c r="AQ150" s="292"/>
      <c r="AR150" s="323"/>
      <c r="AS150" s="292"/>
      <c r="AT150" s="323"/>
      <c r="AU150" s="292"/>
      <c r="AV150" s="323"/>
      <c r="AW150" s="293"/>
      <c r="AX150" s="152">
        <f t="shared" si="0"/>
        <v>0</v>
      </c>
      <c r="AY150" s="150">
        <f t="shared" si="1"/>
        <v>0</v>
      </c>
      <c r="AZ150" s="150">
        <f t="shared" si="2"/>
        <v>0</v>
      </c>
      <c r="BA150" s="150">
        <f t="shared" si="3"/>
        <v>0</v>
      </c>
      <c r="BB150" s="155" t="str">
        <f t="shared" si="4"/>
        <v/>
      </c>
    </row>
    <row r="151" spans="1:54" ht="13" x14ac:dyDescent="0.15">
      <c r="A151" s="109">
        <f t="shared" si="5"/>
        <v>46167</v>
      </c>
      <c r="B151" s="110">
        <v>6.2</v>
      </c>
      <c r="C151" s="110"/>
      <c r="D151" s="110" t="s">
        <v>34</v>
      </c>
      <c r="E151" s="111" t="s">
        <v>64</v>
      </c>
      <c r="F151" s="304"/>
      <c r="G151" s="272"/>
      <c r="H151" s="303"/>
      <c r="I151" s="272"/>
      <c r="J151" s="303"/>
      <c r="K151" s="272"/>
      <c r="L151" s="305"/>
      <c r="M151" s="285"/>
      <c r="N151" s="305"/>
      <c r="O151" s="285"/>
      <c r="P151" s="305"/>
      <c r="Q151" s="285"/>
      <c r="R151" s="305"/>
      <c r="S151" s="285"/>
      <c r="T151" s="305"/>
      <c r="U151" s="285"/>
      <c r="V151" s="306">
        <v>120</v>
      </c>
      <c r="W151" s="285"/>
      <c r="X151" s="305">
        <v>92</v>
      </c>
      <c r="Y151" s="285"/>
      <c r="Z151" s="305">
        <v>28</v>
      </c>
      <c r="AA151" s="285"/>
      <c r="AB151" s="305"/>
      <c r="AC151" s="288"/>
      <c r="AD151" s="303"/>
      <c r="AE151" s="272"/>
      <c r="AF151" s="303"/>
      <c r="AG151" s="272"/>
      <c r="AH151" s="303"/>
      <c r="AI151" s="272"/>
      <c r="AJ151" s="303"/>
      <c r="AK151" s="283"/>
      <c r="AL151" s="304"/>
      <c r="AM151" s="272"/>
      <c r="AN151" s="303"/>
      <c r="AO151" s="272"/>
      <c r="AP151" s="303"/>
      <c r="AQ151" s="272"/>
      <c r="AR151" s="303"/>
      <c r="AS151" s="272"/>
      <c r="AT151" s="303"/>
      <c r="AU151" s="272"/>
      <c r="AV151" s="303"/>
      <c r="AW151" s="283"/>
      <c r="AX151" s="114">
        <f t="shared" si="0"/>
        <v>4441.3999999999996</v>
      </c>
      <c r="AY151" s="110">
        <f t="shared" si="1"/>
        <v>240</v>
      </c>
      <c r="AZ151" s="110">
        <f t="shared" si="2"/>
        <v>0</v>
      </c>
      <c r="BA151" s="110">
        <f t="shared" si="3"/>
        <v>240</v>
      </c>
      <c r="BB151" s="115">
        <f t="shared" si="4"/>
        <v>18.505833333333332</v>
      </c>
    </row>
    <row r="152" spans="1:54" ht="13" x14ac:dyDescent="0.15">
      <c r="A152" s="116">
        <f t="shared" si="5"/>
        <v>46168</v>
      </c>
      <c r="B152" s="117">
        <v>6.2</v>
      </c>
      <c r="C152" s="117"/>
      <c r="D152" s="117" t="s">
        <v>34</v>
      </c>
      <c r="E152" s="118" t="s">
        <v>64</v>
      </c>
      <c r="F152" s="304"/>
      <c r="G152" s="272"/>
      <c r="H152" s="303"/>
      <c r="I152" s="272"/>
      <c r="J152" s="303"/>
      <c r="K152" s="272"/>
      <c r="L152" s="303"/>
      <c r="M152" s="272"/>
      <c r="N152" s="303"/>
      <c r="O152" s="272"/>
      <c r="P152" s="303"/>
      <c r="Q152" s="272"/>
      <c r="R152" s="303"/>
      <c r="S152" s="272"/>
      <c r="T152" s="303"/>
      <c r="U152" s="272"/>
      <c r="V152" s="304"/>
      <c r="W152" s="272"/>
      <c r="X152" s="303">
        <v>212</v>
      </c>
      <c r="Y152" s="272"/>
      <c r="Z152" s="303">
        <v>28</v>
      </c>
      <c r="AA152" s="272"/>
      <c r="AB152" s="303"/>
      <c r="AC152" s="283"/>
      <c r="AD152" s="303"/>
      <c r="AE152" s="272"/>
      <c r="AF152" s="303"/>
      <c r="AG152" s="272"/>
      <c r="AH152" s="303"/>
      <c r="AI152" s="272"/>
      <c r="AJ152" s="303"/>
      <c r="AK152" s="283"/>
      <c r="AL152" s="304"/>
      <c r="AM152" s="272"/>
      <c r="AN152" s="303"/>
      <c r="AO152" s="272"/>
      <c r="AP152" s="303"/>
      <c r="AQ152" s="272"/>
      <c r="AR152" s="303"/>
      <c r="AS152" s="272"/>
      <c r="AT152" s="303"/>
      <c r="AU152" s="272"/>
      <c r="AV152" s="303"/>
      <c r="AW152" s="283"/>
      <c r="AX152" s="119">
        <f t="shared" si="0"/>
        <v>4903.0999999999995</v>
      </c>
      <c r="AY152" s="117">
        <f t="shared" si="1"/>
        <v>240</v>
      </c>
      <c r="AZ152" s="117">
        <f t="shared" si="2"/>
        <v>0</v>
      </c>
      <c r="BA152" s="117">
        <f t="shared" si="3"/>
        <v>240</v>
      </c>
      <c r="BB152" s="120">
        <f t="shared" si="4"/>
        <v>20.42958333333333</v>
      </c>
    </row>
    <row r="153" spans="1:54" ht="13" x14ac:dyDescent="0.15">
      <c r="A153" s="116">
        <f t="shared" si="5"/>
        <v>46169</v>
      </c>
      <c r="B153" s="117">
        <v>6.2</v>
      </c>
      <c r="C153" s="117"/>
      <c r="D153" s="117" t="s">
        <v>34</v>
      </c>
      <c r="E153" s="118" t="s">
        <v>64</v>
      </c>
      <c r="F153" s="304"/>
      <c r="G153" s="272"/>
      <c r="H153" s="303"/>
      <c r="I153" s="272"/>
      <c r="J153" s="303"/>
      <c r="K153" s="272"/>
      <c r="L153" s="303"/>
      <c r="M153" s="272"/>
      <c r="N153" s="303"/>
      <c r="O153" s="272"/>
      <c r="P153" s="303"/>
      <c r="Q153" s="272"/>
      <c r="R153" s="303"/>
      <c r="S153" s="272"/>
      <c r="T153" s="303"/>
      <c r="U153" s="272"/>
      <c r="V153" s="304">
        <v>0</v>
      </c>
      <c r="W153" s="272"/>
      <c r="X153" s="303">
        <v>0</v>
      </c>
      <c r="Y153" s="272"/>
      <c r="Z153" s="303"/>
      <c r="AA153" s="272"/>
      <c r="AB153" s="303"/>
      <c r="AC153" s="283"/>
      <c r="AD153" s="303"/>
      <c r="AE153" s="272"/>
      <c r="AF153" s="303"/>
      <c r="AG153" s="272"/>
      <c r="AH153" s="303"/>
      <c r="AI153" s="272"/>
      <c r="AJ153" s="303"/>
      <c r="AK153" s="283"/>
      <c r="AL153" s="304"/>
      <c r="AM153" s="272"/>
      <c r="AN153" s="303"/>
      <c r="AO153" s="272"/>
      <c r="AP153" s="303"/>
      <c r="AQ153" s="272"/>
      <c r="AR153" s="303"/>
      <c r="AS153" s="272"/>
      <c r="AT153" s="303"/>
      <c r="AU153" s="272"/>
      <c r="AV153" s="303"/>
      <c r="AW153" s="283"/>
      <c r="AX153" s="119">
        <f t="shared" si="0"/>
        <v>0</v>
      </c>
      <c r="AY153" s="117">
        <f t="shared" si="1"/>
        <v>0</v>
      </c>
      <c r="AZ153" s="117">
        <f t="shared" si="2"/>
        <v>0</v>
      </c>
      <c r="BA153" s="117">
        <f t="shared" si="3"/>
        <v>0</v>
      </c>
      <c r="BB153" s="120" t="str">
        <f t="shared" si="4"/>
        <v/>
      </c>
    </row>
    <row r="154" spans="1:54" ht="13" x14ac:dyDescent="0.15">
      <c r="A154" s="116">
        <f t="shared" si="5"/>
        <v>46170</v>
      </c>
      <c r="B154" s="117">
        <v>6.2</v>
      </c>
      <c r="C154" s="117"/>
      <c r="D154" s="117" t="s">
        <v>34</v>
      </c>
      <c r="E154" s="118" t="s">
        <v>64</v>
      </c>
      <c r="F154" s="304"/>
      <c r="G154" s="272"/>
      <c r="H154" s="303"/>
      <c r="I154" s="272"/>
      <c r="J154" s="303"/>
      <c r="K154" s="272"/>
      <c r="L154" s="303"/>
      <c r="M154" s="272"/>
      <c r="N154" s="303"/>
      <c r="O154" s="272"/>
      <c r="P154" s="303"/>
      <c r="Q154" s="272"/>
      <c r="R154" s="303"/>
      <c r="S154" s="272"/>
      <c r="T154" s="303"/>
      <c r="U154" s="272"/>
      <c r="V154" s="304">
        <v>120</v>
      </c>
      <c r="W154" s="272"/>
      <c r="X154" s="303">
        <v>120</v>
      </c>
      <c r="Y154" s="272"/>
      <c r="Z154" s="303"/>
      <c r="AA154" s="272"/>
      <c r="AB154" s="303"/>
      <c r="AC154" s="283"/>
      <c r="AD154" s="303"/>
      <c r="AE154" s="272"/>
      <c r="AF154" s="303">
        <v>1</v>
      </c>
      <c r="AG154" s="272"/>
      <c r="AH154" s="303">
        <v>1</v>
      </c>
      <c r="AI154" s="272"/>
      <c r="AJ154" s="303"/>
      <c r="AK154" s="283"/>
      <c r="AL154" s="304"/>
      <c r="AM154" s="272"/>
      <c r="AN154" s="303"/>
      <c r="AO154" s="272"/>
      <c r="AP154" s="303"/>
      <c r="AQ154" s="272"/>
      <c r="AR154" s="303"/>
      <c r="AS154" s="272"/>
      <c r="AT154" s="303"/>
      <c r="AU154" s="272"/>
      <c r="AV154" s="303"/>
      <c r="AW154" s="283"/>
      <c r="AX154" s="119">
        <f t="shared" si="0"/>
        <v>5132.13796</v>
      </c>
      <c r="AY154" s="117">
        <f t="shared" si="1"/>
        <v>240</v>
      </c>
      <c r="AZ154" s="117">
        <f t="shared" si="2"/>
        <v>2</v>
      </c>
      <c r="BA154" s="117">
        <f t="shared" si="3"/>
        <v>242</v>
      </c>
      <c r="BB154" s="120">
        <f t="shared" si="4"/>
        <v>21.207181652892562</v>
      </c>
    </row>
    <row r="155" spans="1:54" ht="13" x14ac:dyDescent="0.15">
      <c r="A155" s="116">
        <f t="shared" si="5"/>
        <v>46171</v>
      </c>
      <c r="B155" s="117">
        <v>6.2</v>
      </c>
      <c r="C155" s="117"/>
      <c r="D155" s="117" t="s">
        <v>34</v>
      </c>
      <c r="E155" s="118" t="s">
        <v>64</v>
      </c>
      <c r="F155" s="304"/>
      <c r="G155" s="272"/>
      <c r="H155" s="303"/>
      <c r="I155" s="272"/>
      <c r="J155" s="303"/>
      <c r="K155" s="272"/>
      <c r="L155" s="303"/>
      <c r="M155" s="272"/>
      <c r="N155" s="303"/>
      <c r="O155" s="272"/>
      <c r="P155" s="303"/>
      <c r="Q155" s="272"/>
      <c r="R155" s="303"/>
      <c r="S155" s="272"/>
      <c r="T155" s="303"/>
      <c r="U155" s="272"/>
      <c r="V155" s="304">
        <v>120</v>
      </c>
      <c r="W155" s="272"/>
      <c r="X155" s="303">
        <v>92</v>
      </c>
      <c r="Y155" s="272"/>
      <c r="Z155" s="303">
        <v>28</v>
      </c>
      <c r="AA155" s="272"/>
      <c r="AB155" s="303"/>
      <c r="AC155" s="283"/>
      <c r="AD155" s="303"/>
      <c r="AE155" s="272"/>
      <c r="AF155" s="303"/>
      <c r="AG155" s="272"/>
      <c r="AH155" s="303"/>
      <c r="AI155" s="272"/>
      <c r="AJ155" s="303"/>
      <c r="AK155" s="283"/>
      <c r="AL155" s="304"/>
      <c r="AM155" s="272"/>
      <c r="AN155" s="303"/>
      <c r="AO155" s="272"/>
      <c r="AP155" s="303"/>
      <c r="AQ155" s="272"/>
      <c r="AR155" s="303"/>
      <c r="AS155" s="272"/>
      <c r="AT155" s="303"/>
      <c r="AU155" s="272"/>
      <c r="AV155" s="303"/>
      <c r="AW155" s="283"/>
      <c r="AX155" s="119">
        <f t="shared" si="0"/>
        <v>4441.3999999999996</v>
      </c>
      <c r="AY155" s="117">
        <f t="shared" si="1"/>
        <v>240</v>
      </c>
      <c r="AZ155" s="117">
        <f t="shared" si="2"/>
        <v>0</v>
      </c>
      <c r="BA155" s="117">
        <f t="shared" si="3"/>
        <v>240</v>
      </c>
      <c r="BB155" s="120">
        <f t="shared" si="4"/>
        <v>18.505833333333332</v>
      </c>
    </row>
    <row r="156" spans="1:54" ht="13" x14ac:dyDescent="0.15">
      <c r="A156" s="116">
        <f t="shared" si="5"/>
        <v>46172</v>
      </c>
      <c r="B156" s="117">
        <v>6.2</v>
      </c>
      <c r="C156" s="117"/>
      <c r="D156" s="117" t="s">
        <v>34</v>
      </c>
      <c r="E156" s="118" t="s">
        <v>64</v>
      </c>
      <c r="F156" s="304"/>
      <c r="G156" s="272"/>
      <c r="H156" s="303"/>
      <c r="I156" s="272"/>
      <c r="J156" s="303"/>
      <c r="K156" s="272"/>
      <c r="L156" s="303"/>
      <c r="M156" s="272"/>
      <c r="N156" s="303"/>
      <c r="O156" s="272"/>
      <c r="P156" s="303"/>
      <c r="Q156" s="272"/>
      <c r="R156" s="303"/>
      <c r="S156" s="272"/>
      <c r="T156" s="303"/>
      <c r="U156" s="272"/>
      <c r="V156" s="304">
        <v>120</v>
      </c>
      <c r="W156" s="272"/>
      <c r="X156" s="303">
        <v>120</v>
      </c>
      <c r="Y156" s="272"/>
      <c r="Z156" s="303"/>
      <c r="AA156" s="272"/>
      <c r="AB156" s="303"/>
      <c r="AC156" s="283"/>
      <c r="AD156" s="303"/>
      <c r="AE156" s="272"/>
      <c r="AF156" s="303"/>
      <c r="AG156" s="272"/>
      <c r="AH156" s="303"/>
      <c r="AI156" s="272"/>
      <c r="AJ156" s="303"/>
      <c r="AK156" s="283"/>
      <c r="AL156" s="304"/>
      <c r="AM156" s="272"/>
      <c r="AN156" s="303"/>
      <c r="AO156" s="272"/>
      <c r="AP156" s="303"/>
      <c r="AQ156" s="272"/>
      <c r="AR156" s="303"/>
      <c r="AS156" s="272"/>
      <c r="AT156" s="303"/>
      <c r="AU156" s="272"/>
      <c r="AV156" s="303"/>
      <c r="AW156" s="283"/>
      <c r="AX156" s="119">
        <f t="shared" si="0"/>
        <v>4740.2999999999993</v>
      </c>
      <c r="AY156" s="117">
        <f t="shared" si="1"/>
        <v>240</v>
      </c>
      <c r="AZ156" s="117">
        <f t="shared" si="2"/>
        <v>0</v>
      </c>
      <c r="BA156" s="117">
        <f t="shared" si="3"/>
        <v>240</v>
      </c>
      <c r="BB156" s="120">
        <f t="shared" si="4"/>
        <v>19.751249999999995</v>
      </c>
    </row>
    <row r="157" spans="1:54" ht="13" x14ac:dyDescent="0.15">
      <c r="A157" s="121">
        <f t="shared" si="5"/>
        <v>46173</v>
      </c>
      <c r="B157" s="122">
        <v>6.2</v>
      </c>
      <c r="C157" s="122"/>
      <c r="D157" s="122" t="s">
        <v>34</v>
      </c>
      <c r="E157" s="123" t="s">
        <v>64</v>
      </c>
      <c r="F157" s="308"/>
      <c r="G157" s="292"/>
      <c r="H157" s="307"/>
      <c r="I157" s="292"/>
      <c r="J157" s="307"/>
      <c r="K157" s="292"/>
      <c r="L157" s="307"/>
      <c r="M157" s="292"/>
      <c r="N157" s="307"/>
      <c r="O157" s="292"/>
      <c r="P157" s="307"/>
      <c r="Q157" s="292"/>
      <c r="R157" s="307"/>
      <c r="S157" s="292"/>
      <c r="T157" s="307"/>
      <c r="U157" s="292"/>
      <c r="V157" s="308">
        <v>0</v>
      </c>
      <c r="W157" s="292"/>
      <c r="X157" s="307">
        <v>0</v>
      </c>
      <c r="Y157" s="292"/>
      <c r="Z157" s="307"/>
      <c r="AA157" s="292"/>
      <c r="AB157" s="307"/>
      <c r="AC157" s="293"/>
      <c r="AD157" s="307"/>
      <c r="AE157" s="292"/>
      <c r="AF157" s="307"/>
      <c r="AG157" s="292"/>
      <c r="AH157" s="307"/>
      <c r="AI157" s="292"/>
      <c r="AJ157" s="307"/>
      <c r="AK157" s="293"/>
      <c r="AL157" s="308"/>
      <c r="AM157" s="292"/>
      <c r="AN157" s="307"/>
      <c r="AO157" s="292"/>
      <c r="AP157" s="307"/>
      <c r="AQ157" s="292"/>
      <c r="AR157" s="307"/>
      <c r="AS157" s="292"/>
      <c r="AT157" s="307"/>
      <c r="AU157" s="292"/>
      <c r="AV157" s="307"/>
      <c r="AW157" s="293"/>
      <c r="AX157" s="124">
        <f t="shared" si="0"/>
        <v>0</v>
      </c>
      <c r="AY157" s="122">
        <f t="shared" si="1"/>
        <v>0</v>
      </c>
      <c r="AZ157" s="122">
        <f t="shared" si="2"/>
        <v>0</v>
      </c>
      <c r="BA157" s="122">
        <f t="shared" si="3"/>
        <v>0</v>
      </c>
      <c r="BB157" s="125" t="str">
        <f t="shared" si="4"/>
        <v/>
      </c>
    </row>
    <row r="158" spans="1:54" ht="13" x14ac:dyDescent="0.15">
      <c r="A158" s="156">
        <f t="shared" si="5"/>
        <v>46174</v>
      </c>
      <c r="B158" s="157">
        <v>6.3</v>
      </c>
      <c r="C158" s="157"/>
      <c r="D158" s="157" t="s">
        <v>35</v>
      </c>
      <c r="E158" s="158" t="s">
        <v>96</v>
      </c>
      <c r="F158" s="326"/>
      <c r="G158" s="272"/>
      <c r="H158" s="325"/>
      <c r="I158" s="272"/>
      <c r="J158" s="325"/>
      <c r="K158" s="272"/>
      <c r="L158" s="327"/>
      <c r="M158" s="285"/>
      <c r="N158" s="327"/>
      <c r="O158" s="285"/>
      <c r="P158" s="327"/>
      <c r="Q158" s="285"/>
      <c r="R158" s="327"/>
      <c r="S158" s="285"/>
      <c r="T158" s="327"/>
      <c r="U158" s="285"/>
      <c r="V158" s="328">
        <v>120</v>
      </c>
      <c r="W158" s="285"/>
      <c r="X158" s="327">
        <v>92</v>
      </c>
      <c r="Y158" s="285"/>
      <c r="Z158" s="327">
        <v>28</v>
      </c>
      <c r="AA158" s="285"/>
      <c r="AB158" s="327"/>
      <c r="AC158" s="288"/>
      <c r="AD158" s="325"/>
      <c r="AE158" s="272"/>
      <c r="AF158" s="325"/>
      <c r="AG158" s="272"/>
      <c r="AH158" s="325"/>
      <c r="AI158" s="272"/>
      <c r="AJ158" s="325"/>
      <c r="AK158" s="283"/>
      <c r="AL158" s="326"/>
      <c r="AM158" s="272"/>
      <c r="AN158" s="325"/>
      <c r="AO158" s="272"/>
      <c r="AP158" s="325"/>
      <c r="AQ158" s="272"/>
      <c r="AR158" s="325"/>
      <c r="AS158" s="272"/>
      <c r="AT158" s="325"/>
      <c r="AU158" s="272"/>
      <c r="AV158" s="325"/>
      <c r="AW158" s="283"/>
      <c r="AX158" s="159">
        <f t="shared" si="0"/>
        <v>4441.3999999999996</v>
      </c>
      <c r="AY158" s="157">
        <f t="shared" si="1"/>
        <v>240</v>
      </c>
      <c r="AZ158" s="157">
        <f t="shared" si="2"/>
        <v>0</v>
      </c>
      <c r="BA158" s="157">
        <f t="shared" si="3"/>
        <v>240</v>
      </c>
      <c r="BB158" s="160">
        <f t="shared" si="4"/>
        <v>18.505833333333332</v>
      </c>
    </row>
    <row r="159" spans="1:54" ht="13" x14ac:dyDescent="0.15">
      <c r="A159" s="161">
        <f t="shared" si="5"/>
        <v>46175</v>
      </c>
      <c r="B159" s="162">
        <v>6.3</v>
      </c>
      <c r="C159" s="162"/>
      <c r="D159" s="162" t="s">
        <v>35</v>
      </c>
      <c r="E159" s="163" t="s">
        <v>97</v>
      </c>
      <c r="F159" s="326"/>
      <c r="G159" s="272"/>
      <c r="H159" s="325"/>
      <c r="I159" s="272"/>
      <c r="J159" s="325"/>
      <c r="K159" s="272"/>
      <c r="L159" s="325"/>
      <c r="M159" s="272"/>
      <c r="N159" s="325"/>
      <c r="O159" s="272"/>
      <c r="P159" s="325"/>
      <c r="Q159" s="272"/>
      <c r="R159" s="325"/>
      <c r="S159" s="272"/>
      <c r="T159" s="325"/>
      <c r="U159" s="272"/>
      <c r="V159" s="326">
        <v>120</v>
      </c>
      <c r="W159" s="272"/>
      <c r="X159" s="325">
        <v>120</v>
      </c>
      <c r="Y159" s="272"/>
      <c r="Z159" s="325"/>
      <c r="AA159" s="272"/>
      <c r="AB159" s="325"/>
      <c r="AC159" s="283"/>
      <c r="AD159" s="325"/>
      <c r="AE159" s="272"/>
      <c r="AF159" s="325">
        <v>1</v>
      </c>
      <c r="AG159" s="272"/>
      <c r="AH159" s="325">
        <v>1</v>
      </c>
      <c r="AI159" s="272"/>
      <c r="AJ159" s="325"/>
      <c r="AK159" s="283"/>
      <c r="AL159" s="326"/>
      <c r="AM159" s="272"/>
      <c r="AN159" s="325"/>
      <c r="AO159" s="272"/>
      <c r="AP159" s="325"/>
      <c r="AQ159" s="272"/>
      <c r="AR159" s="325"/>
      <c r="AS159" s="272"/>
      <c r="AT159" s="325"/>
      <c r="AU159" s="272"/>
      <c r="AV159" s="325"/>
      <c r="AW159" s="283"/>
      <c r="AX159" s="164">
        <f t="shared" si="0"/>
        <v>5132.13796</v>
      </c>
      <c r="AY159" s="162">
        <f t="shared" si="1"/>
        <v>240</v>
      </c>
      <c r="AZ159" s="162">
        <f t="shared" si="2"/>
        <v>2</v>
      </c>
      <c r="BA159" s="162">
        <f t="shared" si="3"/>
        <v>242</v>
      </c>
      <c r="BB159" s="165">
        <f t="shared" si="4"/>
        <v>21.207181652892562</v>
      </c>
    </row>
    <row r="160" spans="1:54" ht="13" x14ac:dyDescent="0.15">
      <c r="A160" s="161">
        <f t="shared" si="5"/>
        <v>46176</v>
      </c>
      <c r="B160" s="162">
        <v>6.3</v>
      </c>
      <c r="C160" s="162"/>
      <c r="D160" s="162" t="s">
        <v>35</v>
      </c>
      <c r="E160" s="163" t="s">
        <v>98</v>
      </c>
      <c r="F160" s="326"/>
      <c r="G160" s="272"/>
      <c r="H160" s="325"/>
      <c r="I160" s="272"/>
      <c r="J160" s="325"/>
      <c r="K160" s="272"/>
      <c r="L160" s="325"/>
      <c r="M160" s="272"/>
      <c r="N160" s="325"/>
      <c r="O160" s="272"/>
      <c r="P160" s="325"/>
      <c r="Q160" s="272"/>
      <c r="R160" s="325"/>
      <c r="S160" s="272"/>
      <c r="T160" s="325"/>
      <c r="U160" s="272"/>
      <c r="V160" s="326">
        <v>120</v>
      </c>
      <c r="W160" s="272"/>
      <c r="X160" s="325">
        <v>120</v>
      </c>
      <c r="Y160" s="272"/>
      <c r="Z160" s="325"/>
      <c r="AA160" s="272"/>
      <c r="AB160" s="325"/>
      <c r="AC160" s="283"/>
      <c r="AD160" s="325"/>
      <c r="AE160" s="272"/>
      <c r="AF160" s="325"/>
      <c r="AG160" s="272"/>
      <c r="AH160" s="325"/>
      <c r="AI160" s="272"/>
      <c r="AJ160" s="325"/>
      <c r="AK160" s="283"/>
      <c r="AL160" s="326"/>
      <c r="AM160" s="272"/>
      <c r="AN160" s="325"/>
      <c r="AO160" s="272"/>
      <c r="AP160" s="325"/>
      <c r="AQ160" s="272"/>
      <c r="AR160" s="325"/>
      <c r="AS160" s="272"/>
      <c r="AT160" s="325"/>
      <c r="AU160" s="272"/>
      <c r="AV160" s="325"/>
      <c r="AW160" s="283"/>
      <c r="AX160" s="164">
        <f t="shared" si="0"/>
        <v>4740.2999999999993</v>
      </c>
      <c r="AY160" s="162">
        <f t="shared" si="1"/>
        <v>240</v>
      </c>
      <c r="AZ160" s="162">
        <f t="shared" si="2"/>
        <v>0</v>
      </c>
      <c r="BA160" s="162">
        <f t="shared" si="3"/>
        <v>240</v>
      </c>
      <c r="BB160" s="165">
        <f t="shared" si="4"/>
        <v>19.751249999999995</v>
      </c>
    </row>
    <row r="161" spans="1:54" ht="13" x14ac:dyDescent="0.15">
      <c r="A161" s="161">
        <f t="shared" si="5"/>
        <v>46177</v>
      </c>
      <c r="B161" s="162">
        <v>6.3</v>
      </c>
      <c r="C161" s="162"/>
      <c r="D161" s="162" t="s">
        <v>35</v>
      </c>
      <c r="E161" s="163" t="s">
        <v>99</v>
      </c>
      <c r="F161" s="326"/>
      <c r="G161" s="272"/>
      <c r="H161" s="325"/>
      <c r="I161" s="272"/>
      <c r="J161" s="325"/>
      <c r="K161" s="272"/>
      <c r="L161" s="325"/>
      <c r="M161" s="272"/>
      <c r="N161" s="325"/>
      <c r="O161" s="272"/>
      <c r="P161" s="325"/>
      <c r="Q161" s="272"/>
      <c r="R161" s="325"/>
      <c r="S161" s="272"/>
      <c r="T161" s="325"/>
      <c r="U161" s="272"/>
      <c r="V161" s="326"/>
      <c r="W161" s="272"/>
      <c r="X161" s="325">
        <v>212</v>
      </c>
      <c r="Y161" s="272"/>
      <c r="Z161" s="325">
        <v>28</v>
      </c>
      <c r="AA161" s="272"/>
      <c r="AB161" s="325"/>
      <c r="AC161" s="283"/>
      <c r="AD161" s="325"/>
      <c r="AE161" s="272"/>
      <c r="AF161" s="325"/>
      <c r="AG161" s="272"/>
      <c r="AH161" s="325"/>
      <c r="AI161" s="272"/>
      <c r="AJ161" s="325"/>
      <c r="AK161" s="283"/>
      <c r="AL161" s="326"/>
      <c r="AM161" s="272"/>
      <c r="AN161" s="325"/>
      <c r="AO161" s="272"/>
      <c r="AP161" s="325"/>
      <c r="AQ161" s="272"/>
      <c r="AR161" s="325"/>
      <c r="AS161" s="272"/>
      <c r="AT161" s="325"/>
      <c r="AU161" s="272"/>
      <c r="AV161" s="325"/>
      <c r="AW161" s="283"/>
      <c r="AX161" s="164">
        <f t="shared" si="0"/>
        <v>4903.0999999999995</v>
      </c>
      <c r="AY161" s="162">
        <f t="shared" si="1"/>
        <v>240</v>
      </c>
      <c r="AZ161" s="162">
        <f t="shared" si="2"/>
        <v>0</v>
      </c>
      <c r="BA161" s="162">
        <f t="shared" si="3"/>
        <v>240</v>
      </c>
      <c r="BB161" s="165">
        <f t="shared" si="4"/>
        <v>20.42958333333333</v>
      </c>
    </row>
    <row r="162" spans="1:54" ht="13" x14ac:dyDescent="0.15">
      <c r="A162" s="161">
        <f t="shared" si="5"/>
        <v>46178</v>
      </c>
      <c r="B162" s="162">
        <v>6.3</v>
      </c>
      <c r="C162" s="162"/>
      <c r="D162" s="162" t="s">
        <v>35</v>
      </c>
      <c r="E162" s="163" t="s">
        <v>100</v>
      </c>
      <c r="F162" s="326"/>
      <c r="G162" s="272"/>
      <c r="H162" s="325"/>
      <c r="I162" s="272"/>
      <c r="J162" s="325"/>
      <c r="K162" s="272"/>
      <c r="L162" s="325"/>
      <c r="M162" s="272"/>
      <c r="N162" s="325"/>
      <c r="O162" s="272"/>
      <c r="P162" s="325"/>
      <c r="Q162" s="272"/>
      <c r="R162" s="325"/>
      <c r="S162" s="272"/>
      <c r="T162" s="325"/>
      <c r="U162" s="272"/>
      <c r="V162" s="326">
        <v>120</v>
      </c>
      <c r="W162" s="272"/>
      <c r="X162" s="325">
        <v>120</v>
      </c>
      <c r="Y162" s="272"/>
      <c r="Z162" s="325"/>
      <c r="AA162" s="272"/>
      <c r="AB162" s="325"/>
      <c r="AC162" s="283"/>
      <c r="AD162" s="325"/>
      <c r="AE162" s="272"/>
      <c r="AF162" s="325"/>
      <c r="AG162" s="272"/>
      <c r="AH162" s="325"/>
      <c r="AI162" s="272"/>
      <c r="AJ162" s="325"/>
      <c r="AK162" s="283"/>
      <c r="AL162" s="326"/>
      <c r="AM162" s="272"/>
      <c r="AN162" s="325"/>
      <c r="AO162" s="272"/>
      <c r="AP162" s="325"/>
      <c r="AQ162" s="272"/>
      <c r="AR162" s="325"/>
      <c r="AS162" s="272"/>
      <c r="AT162" s="325"/>
      <c r="AU162" s="272"/>
      <c r="AV162" s="325"/>
      <c r="AW162" s="283"/>
      <c r="AX162" s="164">
        <f t="shared" si="0"/>
        <v>4740.2999999999993</v>
      </c>
      <c r="AY162" s="162">
        <f t="shared" si="1"/>
        <v>240</v>
      </c>
      <c r="AZ162" s="162">
        <f t="shared" si="2"/>
        <v>0</v>
      </c>
      <c r="BA162" s="162">
        <f t="shared" si="3"/>
        <v>240</v>
      </c>
      <c r="BB162" s="165">
        <f t="shared" si="4"/>
        <v>19.751249999999995</v>
      </c>
    </row>
    <row r="163" spans="1:54" ht="13" x14ac:dyDescent="0.15">
      <c r="A163" s="161">
        <f t="shared" si="5"/>
        <v>46179</v>
      </c>
      <c r="B163" s="162">
        <v>6.3</v>
      </c>
      <c r="C163" s="162"/>
      <c r="D163" s="162" t="s">
        <v>35</v>
      </c>
      <c r="E163" s="163" t="s">
        <v>101</v>
      </c>
      <c r="F163" s="326"/>
      <c r="G163" s="272"/>
      <c r="H163" s="325"/>
      <c r="I163" s="272"/>
      <c r="J163" s="325"/>
      <c r="K163" s="272"/>
      <c r="L163" s="325"/>
      <c r="M163" s="272"/>
      <c r="N163" s="325"/>
      <c r="O163" s="272"/>
      <c r="P163" s="325"/>
      <c r="Q163" s="272"/>
      <c r="R163" s="325"/>
      <c r="S163" s="272"/>
      <c r="T163" s="325"/>
      <c r="U163" s="272"/>
      <c r="V163" s="326">
        <v>120</v>
      </c>
      <c r="W163" s="272"/>
      <c r="X163" s="325">
        <v>120</v>
      </c>
      <c r="Y163" s="272"/>
      <c r="Z163" s="325"/>
      <c r="AA163" s="272"/>
      <c r="AB163" s="325"/>
      <c r="AC163" s="283"/>
      <c r="AD163" s="325"/>
      <c r="AE163" s="272"/>
      <c r="AF163" s="325"/>
      <c r="AG163" s="272"/>
      <c r="AH163" s="325"/>
      <c r="AI163" s="272"/>
      <c r="AJ163" s="325"/>
      <c r="AK163" s="283"/>
      <c r="AL163" s="326"/>
      <c r="AM163" s="272"/>
      <c r="AN163" s="325"/>
      <c r="AO163" s="272"/>
      <c r="AP163" s="325"/>
      <c r="AQ163" s="272"/>
      <c r="AR163" s="325"/>
      <c r="AS163" s="272"/>
      <c r="AT163" s="325"/>
      <c r="AU163" s="272"/>
      <c r="AV163" s="325"/>
      <c r="AW163" s="283"/>
      <c r="AX163" s="164">
        <f t="shared" si="0"/>
        <v>4740.2999999999993</v>
      </c>
      <c r="AY163" s="162">
        <f t="shared" si="1"/>
        <v>240</v>
      </c>
      <c r="AZ163" s="162">
        <f t="shared" si="2"/>
        <v>0</v>
      </c>
      <c r="BA163" s="162">
        <f t="shared" si="3"/>
        <v>240</v>
      </c>
      <c r="BB163" s="165">
        <f t="shared" si="4"/>
        <v>19.751249999999995</v>
      </c>
    </row>
    <row r="164" spans="1:54" ht="13" x14ac:dyDescent="0.15">
      <c r="A164" s="166">
        <f t="shared" si="5"/>
        <v>46180</v>
      </c>
      <c r="B164" s="167">
        <v>6.3</v>
      </c>
      <c r="C164" s="167"/>
      <c r="D164" s="167" t="s">
        <v>35</v>
      </c>
      <c r="E164" s="163" t="s">
        <v>64</v>
      </c>
      <c r="F164" s="330"/>
      <c r="G164" s="292"/>
      <c r="H164" s="329"/>
      <c r="I164" s="292"/>
      <c r="J164" s="329"/>
      <c r="K164" s="292"/>
      <c r="L164" s="329"/>
      <c r="M164" s="292"/>
      <c r="N164" s="329"/>
      <c r="O164" s="292"/>
      <c r="P164" s="329"/>
      <c r="Q164" s="292"/>
      <c r="R164" s="329"/>
      <c r="S164" s="292"/>
      <c r="T164" s="329"/>
      <c r="U164" s="292"/>
      <c r="V164" s="330">
        <v>0</v>
      </c>
      <c r="W164" s="292"/>
      <c r="X164" s="329">
        <v>0</v>
      </c>
      <c r="Y164" s="292"/>
      <c r="Z164" s="329"/>
      <c r="AA164" s="292"/>
      <c r="AB164" s="329"/>
      <c r="AC164" s="293"/>
      <c r="AD164" s="329"/>
      <c r="AE164" s="292"/>
      <c r="AF164" s="329"/>
      <c r="AG164" s="292"/>
      <c r="AH164" s="329"/>
      <c r="AI164" s="292"/>
      <c r="AJ164" s="329"/>
      <c r="AK164" s="293"/>
      <c r="AL164" s="330"/>
      <c r="AM164" s="292"/>
      <c r="AN164" s="329"/>
      <c r="AO164" s="292"/>
      <c r="AP164" s="329"/>
      <c r="AQ164" s="292"/>
      <c r="AR164" s="329"/>
      <c r="AS164" s="292"/>
      <c r="AT164" s="329"/>
      <c r="AU164" s="292"/>
      <c r="AV164" s="329"/>
      <c r="AW164" s="293"/>
      <c r="AX164" s="168">
        <f t="shared" si="0"/>
        <v>0</v>
      </c>
      <c r="AY164" s="167">
        <f t="shared" si="1"/>
        <v>0</v>
      </c>
      <c r="AZ164" s="167">
        <f t="shared" si="2"/>
        <v>0</v>
      </c>
      <c r="BA164" s="167">
        <f t="shared" si="3"/>
        <v>0</v>
      </c>
      <c r="BB164" s="169" t="str">
        <f t="shared" si="4"/>
        <v/>
      </c>
    </row>
    <row r="165" spans="1:54" ht="13" x14ac:dyDescent="0.15">
      <c r="A165" s="109">
        <f t="shared" si="5"/>
        <v>46181</v>
      </c>
      <c r="B165" s="110">
        <v>6.4</v>
      </c>
      <c r="C165" s="110"/>
      <c r="D165" s="113" t="s">
        <v>36</v>
      </c>
      <c r="E165" s="113" t="s">
        <v>100</v>
      </c>
      <c r="F165" s="303"/>
      <c r="G165" s="272"/>
      <c r="H165" s="303"/>
      <c r="I165" s="272"/>
      <c r="J165" s="303"/>
      <c r="K165" s="272"/>
      <c r="L165" s="305"/>
      <c r="M165" s="285"/>
      <c r="N165" s="305"/>
      <c r="O165" s="285"/>
      <c r="P165" s="305"/>
      <c r="Q165" s="285"/>
      <c r="R165" s="305"/>
      <c r="S165" s="285"/>
      <c r="T165" s="305"/>
      <c r="U165" s="285"/>
      <c r="V165" s="306">
        <v>120</v>
      </c>
      <c r="W165" s="285"/>
      <c r="X165" s="305">
        <v>120</v>
      </c>
      <c r="Y165" s="285"/>
      <c r="Z165" s="305"/>
      <c r="AA165" s="285"/>
      <c r="AB165" s="305"/>
      <c r="AC165" s="288"/>
      <c r="AD165" s="303"/>
      <c r="AE165" s="272"/>
      <c r="AF165" s="303">
        <v>1</v>
      </c>
      <c r="AG165" s="272"/>
      <c r="AH165" s="303">
        <v>1</v>
      </c>
      <c r="AI165" s="272"/>
      <c r="AJ165" s="303"/>
      <c r="AK165" s="283"/>
      <c r="AL165" s="304"/>
      <c r="AM165" s="272"/>
      <c r="AN165" s="303"/>
      <c r="AO165" s="272"/>
      <c r="AP165" s="303"/>
      <c r="AQ165" s="272"/>
      <c r="AR165" s="303"/>
      <c r="AS165" s="272"/>
      <c r="AT165" s="303"/>
      <c r="AU165" s="272"/>
      <c r="AV165" s="303"/>
      <c r="AW165" s="283"/>
      <c r="AX165" s="114">
        <f t="shared" si="0"/>
        <v>5132.13796</v>
      </c>
      <c r="AY165" s="110">
        <f t="shared" si="1"/>
        <v>240</v>
      </c>
      <c r="AZ165" s="110">
        <f t="shared" si="2"/>
        <v>2</v>
      </c>
      <c r="BA165" s="110">
        <f t="shared" si="3"/>
        <v>242</v>
      </c>
      <c r="BB165" s="115">
        <f t="shared" si="4"/>
        <v>21.207181652892562</v>
      </c>
    </row>
    <row r="166" spans="1:54" ht="13" x14ac:dyDescent="0.15">
      <c r="A166" s="116">
        <f t="shared" si="5"/>
        <v>46182</v>
      </c>
      <c r="B166" s="117">
        <v>6.4</v>
      </c>
      <c r="C166" s="117"/>
      <c r="D166" s="112" t="s">
        <v>36</v>
      </c>
      <c r="E166" s="112" t="s">
        <v>96</v>
      </c>
      <c r="F166" s="303"/>
      <c r="G166" s="272"/>
      <c r="H166" s="303"/>
      <c r="I166" s="272"/>
      <c r="J166" s="303"/>
      <c r="K166" s="272"/>
      <c r="L166" s="303"/>
      <c r="M166" s="272"/>
      <c r="N166" s="303"/>
      <c r="O166" s="272"/>
      <c r="P166" s="303"/>
      <c r="Q166" s="272"/>
      <c r="R166" s="303"/>
      <c r="S166" s="272"/>
      <c r="T166" s="303"/>
      <c r="U166" s="272"/>
      <c r="V166" s="304">
        <v>120</v>
      </c>
      <c r="W166" s="272"/>
      <c r="X166" s="303">
        <v>92</v>
      </c>
      <c r="Y166" s="272"/>
      <c r="Z166" s="303">
        <v>28</v>
      </c>
      <c r="AA166" s="272"/>
      <c r="AB166" s="303"/>
      <c r="AC166" s="283"/>
      <c r="AD166" s="303"/>
      <c r="AE166" s="272"/>
      <c r="AF166" s="303"/>
      <c r="AG166" s="272"/>
      <c r="AH166" s="303"/>
      <c r="AI166" s="272"/>
      <c r="AJ166" s="303"/>
      <c r="AK166" s="283"/>
      <c r="AL166" s="304"/>
      <c r="AM166" s="272"/>
      <c r="AN166" s="303"/>
      <c r="AO166" s="272"/>
      <c r="AP166" s="303"/>
      <c r="AQ166" s="272"/>
      <c r="AR166" s="303"/>
      <c r="AS166" s="272"/>
      <c r="AT166" s="303"/>
      <c r="AU166" s="272"/>
      <c r="AV166" s="303"/>
      <c r="AW166" s="283"/>
      <c r="AX166" s="119">
        <f t="shared" si="0"/>
        <v>4441.3999999999996</v>
      </c>
      <c r="AY166" s="117">
        <f t="shared" si="1"/>
        <v>240</v>
      </c>
      <c r="AZ166" s="117">
        <f t="shared" si="2"/>
        <v>0</v>
      </c>
      <c r="BA166" s="117">
        <f t="shared" si="3"/>
        <v>240</v>
      </c>
      <c r="BB166" s="120">
        <f t="shared" si="4"/>
        <v>18.505833333333332</v>
      </c>
    </row>
    <row r="167" spans="1:54" ht="13" x14ac:dyDescent="0.15">
      <c r="A167" s="116">
        <f t="shared" si="5"/>
        <v>46183</v>
      </c>
      <c r="B167" s="117">
        <v>6.4</v>
      </c>
      <c r="C167" s="117"/>
      <c r="D167" s="112" t="s">
        <v>36</v>
      </c>
      <c r="E167" s="112" t="s">
        <v>102</v>
      </c>
      <c r="F167" s="303"/>
      <c r="G167" s="272"/>
      <c r="H167" s="303"/>
      <c r="I167" s="272"/>
      <c r="J167" s="303"/>
      <c r="K167" s="272"/>
      <c r="L167" s="303"/>
      <c r="M167" s="272"/>
      <c r="N167" s="303"/>
      <c r="O167" s="272"/>
      <c r="P167" s="303"/>
      <c r="Q167" s="272"/>
      <c r="R167" s="303"/>
      <c r="S167" s="272"/>
      <c r="T167" s="303"/>
      <c r="U167" s="272"/>
      <c r="V167" s="304">
        <v>120</v>
      </c>
      <c r="W167" s="272"/>
      <c r="X167" s="303">
        <v>120</v>
      </c>
      <c r="Y167" s="272"/>
      <c r="Z167" s="303"/>
      <c r="AA167" s="272"/>
      <c r="AB167" s="303"/>
      <c r="AC167" s="283"/>
      <c r="AD167" s="303"/>
      <c r="AE167" s="272"/>
      <c r="AF167" s="303"/>
      <c r="AG167" s="272"/>
      <c r="AH167" s="303"/>
      <c r="AI167" s="272"/>
      <c r="AJ167" s="303"/>
      <c r="AK167" s="283"/>
      <c r="AL167" s="304"/>
      <c r="AM167" s="272"/>
      <c r="AN167" s="303"/>
      <c r="AO167" s="272"/>
      <c r="AP167" s="303"/>
      <c r="AQ167" s="272"/>
      <c r="AR167" s="303"/>
      <c r="AS167" s="272"/>
      <c r="AT167" s="303"/>
      <c r="AU167" s="272"/>
      <c r="AV167" s="303"/>
      <c r="AW167" s="283"/>
      <c r="AX167" s="119">
        <f t="shared" si="0"/>
        <v>4740.2999999999993</v>
      </c>
      <c r="AY167" s="117">
        <f t="shared" si="1"/>
        <v>240</v>
      </c>
      <c r="AZ167" s="117">
        <f t="shared" si="2"/>
        <v>0</v>
      </c>
      <c r="BA167" s="117">
        <f t="shared" si="3"/>
        <v>240</v>
      </c>
      <c r="BB167" s="120">
        <f t="shared" si="4"/>
        <v>19.751249999999995</v>
      </c>
    </row>
    <row r="168" spans="1:54" ht="13" x14ac:dyDescent="0.15">
      <c r="A168" s="116">
        <f t="shared" si="5"/>
        <v>46184</v>
      </c>
      <c r="B168" s="117">
        <v>6.4</v>
      </c>
      <c r="C168" s="117"/>
      <c r="D168" s="112" t="s">
        <v>36</v>
      </c>
      <c r="E168" s="112" t="s">
        <v>100</v>
      </c>
      <c r="F168" s="303"/>
      <c r="G168" s="272"/>
      <c r="H168" s="303"/>
      <c r="I168" s="272"/>
      <c r="J168" s="303"/>
      <c r="K168" s="272"/>
      <c r="L168" s="303"/>
      <c r="M168" s="272"/>
      <c r="N168" s="303"/>
      <c r="O168" s="272"/>
      <c r="P168" s="303"/>
      <c r="Q168" s="272"/>
      <c r="R168" s="303"/>
      <c r="S168" s="272"/>
      <c r="T168" s="303"/>
      <c r="U168" s="272"/>
      <c r="V168" s="304">
        <v>120</v>
      </c>
      <c r="W168" s="272"/>
      <c r="X168" s="303">
        <v>120</v>
      </c>
      <c r="Y168" s="272"/>
      <c r="Z168" s="303"/>
      <c r="AA168" s="272"/>
      <c r="AB168" s="303"/>
      <c r="AC168" s="283"/>
      <c r="AD168" s="303"/>
      <c r="AE168" s="272"/>
      <c r="AF168" s="303">
        <v>1</v>
      </c>
      <c r="AG168" s="272"/>
      <c r="AH168" s="303">
        <v>1</v>
      </c>
      <c r="AI168" s="272"/>
      <c r="AJ168" s="303"/>
      <c r="AK168" s="283"/>
      <c r="AL168" s="304"/>
      <c r="AM168" s="272"/>
      <c r="AN168" s="303"/>
      <c r="AO168" s="272"/>
      <c r="AP168" s="303"/>
      <c r="AQ168" s="272"/>
      <c r="AR168" s="303"/>
      <c r="AS168" s="272"/>
      <c r="AT168" s="303"/>
      <c r="AU168" s="272"/>
      <c r="AV168" s="303"/>
      <c r="AW168" s="283"/>
      <c r="AX168" s="119">
        <f t="shared" si="0"/>
        <v>5132.13796</v>
      </c>
      <c r="AY168" s="117">
        <f t="shared" si="1"/>
        <v>240</v>
      </c>
      <c r="AZ168" s="117">
        <f t="shared" si="2"/>
        <v>2</v>
      </c>
      <c r="BA168" s="117">
        <f t="shared" si="3"/>
        <v>242</v>
      </c>
      <c r="BB168" s="120">
        <f t="shared" si="4"/>
        <v>21.207181652892562</v>
      </c>
    </row>
    <row r="169" spans="1:54" ht="13" x14ac:dyDescent="0.15">
      <c r="A169" s="116">
        <f t="shared" si="5"/>
        <v>46185</v>
      </c>
      <c r="B169" s="117">
        <v>6.4</v>
      </c>
      <c r="C169" s="117"/>
      <c r="D169" s="112" t="s">
        <v>36</v>
      </c>
      <c r="E169" s="112" t="s">
        <v>96</v>
      </c>
      <c r="F169" s="303"/>
      <c r="G169" s="272"/>
      <c r="H169" s="303"/>
      <c r="I169" s="272"/>
      <c r="J169" s="303"/>
      <c r="K169" s="272"/>
      <c r="L169" s="303"/>
      <c r="M169" s="272"/>
      <c r="N169" s="303"/>
      <c r="O169" s="272"/>
      <c r="P169" s="303"/>
      <c r="Q169" s="272"/>
      <c r="R169" s="303"/>
      <c r="S169" s="272"/>
      <c r="T169" s="303"/>
      <c r="U169" s="272"/>
      <c r="V169" s="304">
        <v>120</v>
      </c>
      <c r="W169" s="272"/>
      <c r="X169" s="303">
        <v>92</v>
      </c>
      <c r="Y169" s="272"/>
      <c r="Z169" s="303">
        <v>28</v>
      </c>
      <c r="AA169" s="272"/>
      <c r="AB169" s="303"/>
      <c r="AC169" s="283"/>
      <c r="AD169" s="303"/>
      <c r="AE169" s="272"/>
      <c r="AF169" s="303"/>
      <c r="AG169" s="272"/>
      <c r="AH169" s="303"/>
      <c r="AI169" s="272"/>
      <c r="AJ169" s="303"/>
      <c r="AK169" s="283"/>
      <c r="AL169" s="304"/>
      <c r="AM169" s="272"/>
      <c r="AN169" s="303"/>
      <c r="AO169" s="272"/>
      <c r="AP169" s="303"/>
      <c r="AQ169" s="272"/>
      <c r="AR169" s="303"/>
      <c r="AS169" s="272"/>
      <c r="AT169" s="303"/>
      <c r="AU169" s="272"/>
      <c r="AV169" s="303"/>
      <c r="AW169" s="283"/>
      <c r="AX169" s="119">
        <f t="shared" si="0"/>
        <v>4441.3999999999996</v>
      </c>
      <c r="AY169" s="117">
        <f t="shared" si="1"/>
        <v>240</v>
      </c>
      <c r="AZ169" s="117">
        <f t="shared" si="2"/>
        <v>0</v>
      </c>
      <c r="BA169" s="117">
        <f t="shared" si="3"/>
        <v>240</v>
      </c>
      <c r="BB169" s="120">
        <f t="shared" si="4"/>
        <v>18.505833333333332</v>
      </c>
    </row>
    <row r="170" spans="1:54" ht="13" x14ac:dyDescent="0.15">
      <c r="A170" s="116">
        <f t="shared" si="5"/>
        <v>46186</v>
      </c>
      <c r="B170" s="117">
        <v>6.4</v>
      </c>
      <c r="C170" s="117"/>
      <c r="D170" s="117" t="s">
        <v>36</v>
      </c>
      <c r="E170" s="118" t="s">
        <v>103</v>
      </c>
      <c r="F170" s="304"/>
      <c r="G170" s="272"/>
      <c r="H170" s="303"/>
      <c r="I170" s="272"/>
      <c r="J170" s="303"/>
      <c r="K170" s="272"/>
      <c r="L170" s="303"/>
      <c r="M170" s="272"/>
      <c r="N170" s="303"/>
      <c r="O170" s="272"/>
      <c r="P170" s="303"/>
      <c r="Q170" s="272"/>
      <c r="R170" s="303"/>
      <c r="S170" s="272"/>
      <c r="T170" s="303"/>
      <c r="U170" s="272"/>
      <c r="V170" s="304">
        <v>120</v>
      </c>
      <c r="W170" s="272"/>
      <c r="X170" s="303">
        <v>120</v>
      </c>
      <c r="Y170" s="272"/>
      <c r="Z170" s="303"/>
      <c r="AA170" s="272"/>
      <c r="AB170" s="303"/>
      <c r="AC170" s="283"/>
      <c r="AD170" s="303"/>
      <c r="AE170" s="272"/>
      <c r="AF170" s="303"/>
      <c r="AG170" s="272"/>
      <c r="AH170" s="303"/>
      <c r="AI170" s="272"/>
      <c r="AJ170" s="303"/>
      <c r="AK170" s="283"/>
      <c r="AL170" s="304"/>
      <c r="AM170" s="272"/>
      <c r="AN170" s="303"/>
      <c r="AO170" s="272"/>
      <c r="AP170" s="303"/>
      <c r="AQ170" s="272"/>
      <c r="AR170" s="303"/>
      <c r="AS170" s="272"/>
      <c r="AT170" s="303"/>
      <c r="AU170" s="272"/>
      <c r="AV170" s="303"/>
      <c r="AW170" s="283"/>
      <c r="AX170" s="119">
        <f t="shared" si="0"/>
        <v>4740.2999999999993</v>
      </c>
      <c r="AY170" s="117">
        <f t="shared" si="1"/>
        <v>240</v>
      </c>
      <c r="AZ170" s="117">
        <f t="shared" si="2"/>
        <v>0</v>
      </c>
      <c r="BA170" s="117">
        <f t="shared" si="3"/>
        <v>240</v>
      </c>
      <c r="BB170" s="120">
        <f t="shared" si="4"/>
        <v>19.751249999999995</v>
      </c>
    </row>
    <row r="171" spans="1:54" ht="13" x14ac:dyDescent="0.15">
      <c r="A171" s="121">
        <f t="shared" si="5"/>
        <v>46187</v>
      </c>
      <c r="B171" s="122">
        <v>6.4</v>
      </c>
      <c r="C171" s="122"/>
      <c r="D171" s="122" t="s">
        <v>36</v>
      </c>
      <c r="E171" s="123" t="s">
        <v>64</v>
      </c>
      <c r="F171" s="308"/>
      <c r="G171" s="292"/>
      <c r="H171" s="307"/>
      <c r="I171" s="292"/>
      <c r="J171" s="307"/>
      <c r="K171" s="292"/>
      <c r="L171" s="307"/>
      <c r="M171" s="292"/>
      <c r="N171" s="307"/>
      <c r="O171" s="292"/>
      <c r="P171" s="307"/>
      <c r="Q171" s="292"/>
      <c r="R171" s="307"/>
      <c r="S171" s="292"/>
      <c r="T171" s="307"/>
      <c r="U171" s="292"/>
      <c r="V171" s="308"/>
      <c r="W171" s="292"/>
      <c r="X171" s="307"/>
      <c r="Y171" s="292"/>
      <c r="Z171" s="307"/>
      <c r="AA171" s="292"/>
      <c r="AB171" s="307"/>
      <c r="AC171" s="293"/>
      <c r="AD171" s="307"/>
      <c r="AE171" s="292"/>
      <c r="AF171" s="307"/>
      <c r="AG171" s="292"/>
      <c r="AH171" s="307"/>
      <c r="AI171" s="292"/>
      <c r="AJ171" s="307"/>
      <c r="AK171" s="293"/>
      <c r="AL171" s="308"/>
      <c r="AM171" s="292"/>
      <c r="AN171" s="307"/>
      <c r="AO171" s="292"/>
      <c r="AP171" s="307"/>
      <c r="AQ171" s="292"/>
      <c r="AR171" s="307"/>
      <c r="AS171" s="292"/>
      <c r="AT171" s="307"/>
      <c r="AU171" s="292"/>
      <c r="AV171" s="307"/>
      <c r="AW171" s="293"/>
      <c r="AX171" s="124">
        <f t="shared" si="0"/>
        <v>0</v>
      </c>
      <c r="AY171" s="122">
        <f t="shared" si="1"/>
        <v>0</v>
      </c>
      <c r="AZ171" s="122">
        <f t="shared" si="2"/>
        <v>0</v>
      </c>
      <c r="BA171" s="122">
        <f t="shared" si="3"/>
        <v>0</v>
      </c>
      <c r="BB171" s="125" t="str">
        <f t="shared" si="4"/>
        <v/>
      </c>
    </row>
    <row r="172" spans="1:54" ht="13" x14ac:dyDescent="0.15">
      <c r="A172" s="170">
        <f t="shared" si="5"/>
        <v>46188</v>
      </c>
      <c r="B172" s="171">
        <v>7.1</v>
      </c>
      <c r="C172" s="171"/>
      <c r="D172" s="171" t="s">
        <v>31</v>
      </c>
      <c r="E172" s="172" t="s">
        <v>104</v>
      </c>
      <c r="F172" s="332"/>
      <c r="G172" s="272"/>
      <c r="H172" s="331"/>
      <c r="I172" s="272"/>
      <c r="J172" s="331"/>
      <c r="K172" s="272"/>
      <c r="L172" s="331"/>
      <c r="M172" s="272"/>
      <c r="N172" s="331"/>
      <c r="O172" s="272"/>
      <c r="P172" s="331"/>
      <c r="Q172" s="272"/>
      <c r="R172" s="331"/>
      <c r="S172" s="272"/>
      <c r="T172" s="331"/>
      <c r="U172" s="272"/>
      <c r="V172" s="333"/>
      <c r="W172" s="285"/>
      <c r="X172" s="334">
        <v>240</v>
      </c>
      <c r="Y172" s="285"/>
      <c r="Z172" s="334"/>
      <c r="AA172" s="285"/>
      <c r="AB172" s="334"/>
      <c r="AC172" s="288"/>
      <c r="AD172" s="331"/>
      <c r="AE172" s="272"/>
      <c r="AF172" s="331"/>
      <c r="AG172" s="272"/>
      <c r="AH172" s="331"/>
      <c r="AI172" s="272"/>
      <c r="AJ172" s="331"/>
      <c r="AK172" s="283"/>
      <c r="AL172" s="332"/>
      <c r="AM172" s="272"/>
      <c r="AN172" s="331"/>
      <c r="AO172" s="272"/>
      <c r="AP172" s="331"/>
      <c r="AQ172" s="272"/>
      <c r="AR172" s="331"/>
      <c r="AS172" s="272"/>
      <c r="AT172" s="331"/>
      <c r="AU172" s="272"/>
      <c r="AV172" s="331"/>
      <c r="AW172" s="283"/>
      <c r="AX172" s="173">
        <f t="shared" si="0"/>
        <v>5201.9999999999991</v>
      </c>
      <c r="AY172" s="171">
        <f t="shared" si="1"/>
        <v>240</v>
      </c>
      <c r="AZ172" s="171">
        <f t="shared" si="2"/>
        <v>0</v>
      </c>
      <c r="BA172" s="171">
        <f t="shared" si="3"/>
        <v>240</v>
      </c>
      <c r="BB172" s="174">
        <f t="shared" si="4"/>
        <v>21.674999999999997</v>
      </c>
    </row>
    <row r="173" spans="1:54" ht="13" x14ac:dyDescent="0.15">
      <c r="A173" s="175">
        <f t="shared" si="5"/>
        <v>46189</v>
      </c>
      <c r="B173" s="176">
        <v>7.1</v>
      </c>
      <c r="C173" s="176"/>
      <c r="D173" s="176" t="s">
        <v>31</v>
      </c>
      <c r="E173" s="177" t="s">
        <v>105</v>
      </c>
      <c r="F173" s="332"/>
      <c r="G173" s="272"/>
      <c r="H173" s="331"/>
      <c r="I173" s="272"/>
      <c r="J173" s="331"/>
      <c r="K173" s="272"/>
      <c r="L173" s="331"/>
      <c r="M173" s="272"/>
      <c r="N173" s="331"/>
      <c r="O173" s="272"/>
      <c r="P173" s="331"/>
      <c r="Q173" s="272"/>
      <c r="R173" s="331"/>
      <c r="S173" s="272"/>
      <c r="T173" s="331"/>
      <c r="U173" s="272"/>
      <c r="V173" s="332"/>
      <c r="W173" s="272"/>
      <c r="X173" s="331">
        <v>212</v>
      </c>
      <c r="Y173" s="272"/>
      <c r="Z173" s="331">
        <v>28</v>
      </c>
      <c r="AA173" s="272"/>
      <c r="AB173" s="331"/>
      <c r="AC173" s="283"/>
      <c r="AD173" s="331"/>
      <c r="AE173" s="272"/>
      <c r="AF173" s="331"/>
      <c r="AG173" s="272"/>
      <c r="AH173" s="331"/>
      <c r="AI173" s="272"/>
      <c r="AJ173" s="331"/>
      <c r="AK173" s="283"/>
      <c r="AL173" s="332"/>
      <c r="AM173" s="272"/>
      <c r="AN173" s="331"/>
      <c r="AO173" s="272"/>
      <c r="AP173" s="331"/>
      <c r="AQ173" s="272"/>
      <c r="AR173" s="331"/>
      <c r="AS173" s="272"/>
      <c r="AT173" s="331"/>
      <c r="AU173" s="272"/>
      <c r="AV173" s="331"/>
      <c r="AW173" s="283"/>
      <c r="AX173" s="178">
        <f t="shared" si="0"/>
        <v>4903.0999999999995</v>
      </c>
      <c r="AY173" s="176">
        <f t="shared" si="1"/>
        <v>240</v>
      </c>
      <c r="AZ173" s="176">
        <f t="shared" si="2"/>
        <v>0</v>
      </c>
      <c r="BA173" s="176">
        <f t="shared" si="3"/>
        <v>240</v>
      </c>
      <c r="BB173" s="179">
        <f t="shared" si="4"/>
        <v>20.42958333333333</v>
      </c>
    </row>
    <row r="174" spans="1:54" ht="13" x14ac:dyDescent="0.15">
      <c r="A174" s="175">
        <f t="shared" si="5"/>
        <v>46190</v>
      </c>
      <c r="B174" s="176">
        <v>7.1</v>
      </c>
      <c r="C174" s="176"/>
      <c r="D174" s="176" t="s">
        <v>31</v>
      </c>
      <c r="E174" s="177" t="s">
        <v>98</v>
      </c>
      <c r="F174" s="332"/>
      <c r="G174" s="272"/>
      <c r="H174" s="331"/>
      <c r="I174" s="272"/>
      <c r="J174" s="331"/>
      <c r="K174" s="272"/>
      <c r="L174" s="331"/>
      <c r="M174" s="272"/>
      <c r="N174" s="331"/>
      <c r="O174" s="272"/>
      <c r="P174" s="331"/>
      <c r="Q174" s="272"/>
      <c r="R174" s="331"/>
      <c r="S174" s="272"/>
      <c r="T174" s="331"/>
      <c r="U174" s="272"/>
      <c r="V174" s="332">
        <v>120</v>
      </c>
      <c r="W174" s="272"/>
      <c r="X174" s="331">
        <v>120</v>
      </c>
      <c r="Y174" s="272"/>
      <c r="Z174" s="331"/>
      <c r="AA174" s="272"/>
      <c r="AB174" s="331"/>
      <c r="AC174" s="283"/>
      <c r="AD174" s="331"/>
      <c r="AE174" s="272"/>
      <c r="AF174" s="331"/>
      <c r="AG174" s="272"/>
      <c r="AH174" s="331"/>
      <c r="AI174" s="272"/>
      <c r="AJ174" s="331"/>
      <c r="AK174" s="283"/>
      <c r="AL174" s="332"/>
      <c r="AM174" s="272"/>
      <c r="AN174" s="331"/>
      <c r="AO174" s="272"/>
      <c r="AP174" s="331"/>
      <c r="AQ174" s="272"/>
      <c r="AR174" s="331"/>
      <c r="AS174" s="272"/>
      <c r="AT174" s="331"/>
      <c r="AU174" s="272"/>
      <c r="AV174" s="331"/>
      <c r="AW174" s="283"/>
      <c r="AX174" s="178">
        <f t="shared" si="0"/>
        <v>4740.2999999999993</v>
      </c>
      <c r="AY174" s="176">
        <f t="shared" si="1"/>
        <v>240</v>
      </c>
      <c r="AZ174" s="176">
        <f t="shared" si="2"/>
        <v>0</v>
      </c>
      <c r="BA174" s="176">
        <f t="shared" si="3"/>
        <v>240</v>
      </c>
      <c r="BB174" s="179">
        <f t="shared" si="4"/>
        <v>19.751249999999995</v>
      </c>
    </row>
    <row r="175" spans="1:54" ht="13" x14ac:dyDescent="0.15">
      <c r="A175" s="175">
        <f t="shared" si="5"/>
        <v>46191</v>
      </c>
      <c r="B175" s="176">
        <v>7.1</v>
      </c>
      <c r="C175" s="176"/>
      <c r="D175" s="176" t="s">
        <v>31</v>
      </c>
      <c r="E175" s="177" t="s">
        <v>97</v>
      </c>
      <c r="F175" s="332"/>
      <c r="G175" s="272"/>
      <c r="H175" s="331"/>
      <c r="I175" s="272"/>
      <c r="J175" s="331"/>
      <c r="K175" s="272"/>
      <c r="L175" s="331"/>
      <c r="M175" s="272"/>
      <c r="N175" s="331"/>
      <c r="O175" s="272"/>
      <c r="P175" s="331"/>
      <c r="Q175" s="272"/>
      <c r="R175" s="331"/>
      <c r="S175" s="272"/>
      <c r="T175" s="331"/>
      <c r="U175" s="272"/>
      <c r="V175" s="332">
        <v>120</v>
      </c>
      <c r="W175" s="272"/>
      <c r="X175" s="331">
        <v>120</v>
      </c>
      <c r="Y175" s="272"/>
      <c r="Z175" s="331"/>
      <c r="AA175" s="272"/>
      <c r="AB175" s="331"/>
      <c r="AC175" s="283"/>
      <c r="AD175" s="331"/>
      <c r="AE175" s="272"/>
      <c r="AF175" s="331">
        <v>1</v>
      </c>
      <c r="AG175" s="272"/>
      <c r="AH175" s="331">
        <v>1</v>
      </c>
      <c r="AI175" s="272"/>
      <c r="AJ175" s="331"/>
      <c r="AK175" s="283"/>
      <c r="AL175" s="332"/>
      <c r="AM175" s="272"/>
      <c r="AN175" s="331"/>
      <c r="AO175" s="272"/>
      <c r="AP175" s="331"/>
      <c r="AQ175" s="272"/>
      <c r="AR175" s="331"/>
      <c r="AS175" s="272"/>
      <c r="AT175" s="331"/>
      <c r="AU175" s="272"/>
      <c r="AV175" s="331"/>
      <c r="AW175" s="283"/>
      <c r="AX175" s="178">
        <f t="shared" si="0"/>
        <v>5132.13796</v>
      </c>
      <c r="AY175" s="176">
        <f t="shared" si="1"/>
        <v>240</v>
      </c>
      <c r="AZ175" s="176">
        <f t="shared" si="2"/>
        <v>2</v>
      </c>
      <c r="BA175" s="176">
        <f t="shared" si="3"/>
        <v>242</v>
      </c>
      <c r="BB175" s="179">
        <f t="shared" si="4"/>
        <v>21.207181652892562</v>
      </c>
    </row>
    <row r="176" spans="1:54" ht="13" x14ac:dyDescent="0.15">
      <c r="A176" s="175">
        <f t="shared" si="5"/>
        <v>46192</v>
      </c>
      <c r="B176" s="176">
        <v>7.1</v>
      </c>
      <c r="C176" s="176"/>
      <c r="D176" s="176" t="s">
        <v>31</v>
      </c>
      <c r="E176" s="177" t="s">
        <v>106</v>
      </c>
      <c r="F176" s="332"/>
      <c r="G176" s="272"/>
      <c r="H176" s="331"/>
      <c r="I176" s="272"/>
      <c r="J176" s="331"/>
      <c r="K176" s="272"/>
      <c r="L176" s="331"/>
      <c r="M176" s="272"/>
      <c r="N176" s="331"/>
      <c r="O176" s="272"/>
      <c r="P176" s="331"/>
      <c r="Q176" s="272"/>
      <c r="R176" s="331"/>
      <c r="S176" s="272"/>
      <c r="T176" s="331"/>
      <c r="U176" s="272"/>
      <c r="V176" s="332">
        <v>120</v>
      </c>
      <c r="W176" s="272"/>
      <c r="X176" s="331">
        <v>120</v>
      </c>
      <c r="Y176" s="272"/>
      <c r="Z176" s="331"/>
      <c r="AA176" s="272"/>
      <c r="AB176" s="331"/>
      <c r="AC176" s="283"/>
      <c r="AD176" s="331"/>
      <c r="AE176" s="272"/>
      <c r="AF176" s="331">
        <v>1</v>
      </c>
      <c r="AG176" s="272"/>
      <c r="AH176" s="331">
        <v>1</v>
      </c>
      <c r="AI176" s="272"/>
      <c r="AJ176" s="331"/>
      <c r="AK176" s="283"/>
      <c r="AL176" s="332"/>
      <c r="AM176" s="272"/>
      <c r="AN176" s="331"/>
      <c r="AO176" s="272"/>
      <c r="AP176" s="331"/>
      <c r="AQ176" s="272"/>
      <c r="AR176" s="331"/>
      <c r="AS176" s="272"/>
      <c r="AT176" s="331"/>
      <c r="AU176" s="272"/>
      <c r="AV176" s="331"/>
      <c r="AW176" s="283"/>
      <c r="AX176" s="178">
        <f t="shared" si="0"/>
        <v>5132.13796</v>
      </c>
      <c r="AY176" s="176">
        <f t="shared" si="1"/>
        <v>240</v>
      </c>
      <c r="AZ176" s="176">
        <f t="shared" si="2"/>
        <v>2</v>
      </c>
      <c r="BA176" s="176">
        <f t="shared" si="3"/>
        <v>242</v>
      </c>
      <c r="BB176" s="179">
        <f t="shared" si="4"/>
        <v>21.207181652892562</v>
      </c>
    </row>
    <row r="177" spans="1:54" ht="13" x14ac:dyDescent="0.15">
      <c r="A177" s="175">
        <f t="shared" si="5"/>
        <v>46193</v>
      </c>
      <c r="B177" s="176">
        <v>7.1</v>
      </c>
      <c r="C177" s="176"/>
      <c r="D177" s="176" t="s">
        <v>31</v>
      </c>
      <c r="E177" s="177" t="s">
        <v>107</v>
      </c>
      <c r="F177" s="332"/>
      <c r="G177" s="272"/>
      <c r="H177" s="331"/>
      <c r="I177" s="272"/>
      <c r="J177" s="331"/>
      <c r="K177" s="272"/>
      <c r="L177" s="331"/>
      <c r="M177" s="272"/>
      <c r="N177" s="331"/>
      <c r="O177" s="272"/>
      <c r="P177" s="331"/>
      <c r="Q177" s="272"/>
      <c r="R177" s="331"/>
      <c r="S177" s="272"/>
      <c r="T177" s="331"/>
      <c r="U177" s="272"/>
      <c r="V177" s="332">
        <v>120</v>
      </c>
      <c r="W177" s="272"/>
      <c r="X177" s="331">
        <v>120</v>
      </c>
      <c r="Y177" s="272"/>
      <c r="Z177" s="331"/>
      <c r="AA177" s="272"/>
      <c r="AB177" s="331"/>
      <c r="AC177" s="283"/>
      <c r="AD177" s="331"/>
      <c r="AE177" s="272"/>
      <c r="AF177" s="331"/>
      <c r="AG177" s="272"/>
      <c r="AH177" s="331"/>
      <c r="AI177" s="272"/>
      <c r="AJ177" s="331"/>
      <c r="AK177" s="283"/>
      <c r="AL177" s="332"/>
      <c r="AM177" s="272"/>
      <c r="AN177" s="331"/>
      <c r="AO177" s="272"/>
      <c r="AP177" s="331"/>
      <c r="AQ177" s="272"/>
      <c r="AR177" s="331"/>
      <c r="AS177" s="272"/>
      <c r="AT177" s="331"/>
      <c r="AU177" s="272"/>
      <c r="AV177" s="331"/>
      <c r="AW177" s="283"/>
      <c r="AX177" s="178">
        <f t="shared" si="0"/>
        <v>4740.2999999999993</v>
      </c>
      <c r="AY177" s="176">
        <f t="shared" si="1"/>
        <v>240</v>
      </c>
      <c r="AZ177" s="176">
        <f t="shared" si="2"/>
        <v>0</v>
      </c>
      <c r="BA177" s="176">
        <f t="shared" si="3"/>
        <v>240</v>
      </c>
      <c r="BB177" s="179">
        <f t="shared" si="4"/>
        <v>19.751249999999995</v>
      </c>
    </row>
    <row r="178" spans="1:54" ht="13" x14ac:dyDescent="0.15">
      <c r="A178" s="180">
        <f t="shared" si="5"/>
        <v>46194</v>
      </c>
      <c r="B178" s="181">
        <v>7.1</v>
      </c>
      <c r="C178" s="181"/>
      <c r="D178" s="181" t="s">
        <v>31</v>
      </c>
      <c r="E178" s="182" t="s">
        <v>64</v>
      </c>
      <c r="F178" s="336"/>
      <c r="G178" s="292"/>
      <c r="H178" s="335"/>
      <c r="I178" s="292"/>
      <c r="J178" s="335"/>
      <c r="K178" s="292"/>
      <c r="L178" s="331"/>
      <c r="M178" s="272"/>
      <c r="N178" s="331"/>
      <c r="O178" s="272"/>
      <c r="P178" s="331"/>
      <c r="Q178" s="272"/>
      <c r="R178" s="331"/>
      <c r="S178" s="272"/>
      <c r="T178" s="331"/>
      <c r="U178" s="272"/>
      <c r="V178" s="336"/>
      <c r="W178" s="292"/>
      <c r="X178" s="335"/>
      <c r="Y178" s="292"/>
      <c r="Z178" s="335"/>
      <c r="AA178" s="292"/>
      <c r="AB178" s="335"/>
      <c r="AC178" s="293"/>
      <c r="AD178" s="335"/>
      <c r="AE178" s="292"/>
      <c r="AF178" s="335"/>
      <c r="AG178" s="292"/>
      <c r="AH178" s="335"/>
      <c r="AI178" s="292"/>
      <c r="AJ178" s="335"/>
      <c r="AK178" s="293"/>
      <c r="AL178" s="336"/>
      <c r="AM178" s="292"/>
      <c r="AN178" s="335"/>
      <c r="AO178" s="292"/>
      <c r="AP178" s="335"/>
      <c r="AQ178" s="292"/>
      <c r="AR178" s="335"/>
      <c r="AS178" s="292"/>
      <c r="AT178" s="335"/>
      <c r="AU178" s="292"/>
      <c r="AV178" s="335"/>
      <c r="AW178" s="293"/>
      <c r="AX178" s="183">
        <f t="shared" si="0"/>
        <v>0</v>
      </c>
      <c r="AY178" s="181">
        <f t="shared" si="1"/>
        <v>0</v>
      </c>
      <c r="AZ178" s="181">
        <f t="shared" si="2"/>
        <v>0</v>
      </c>
      <c r="BA178" s="181">
        <f t="shared" si="3"/>
        <v>0</v>
      </c>
      <c r="BB178" s="184" t="str">
        <f t="shared" si="4"/>
        <v/>
      </c>
    </row>
    <row r="179" spans="1:54" ht="13" x14ac:dyDescent="0.15">
      <c r="A179" s="185">
        <f t="shared" si="5"/>
        <v>46195</v>
      </c>
      <c r="B179" s="186">
        <v>7.2</v>
      </c>
      <c r="C179" s="186"/>
      <c r="D179" s="186" t="s">
        <v>34</v>
      </c>
      <c r="E179" s="187" t="s">
        <v>96</v>
      </c>
      <c r="F179" s="338"/>
      <c r="G179" s="272"/>
      <c r="H179" s="337"/>
      <c r="I179" s="272"/>
      <c r="J179" s="337"/>
      <c r="K179" s="272"/>
      <c r="L179" s="339"/>
      <c r="M179" s="285"/>
      <c r="N179" s="339"/>
      <c r="O179" s="285"/>
      <c r="P179" s="339"/>
      <c r="Q179" s="285"/>
      <c r="R179" s="339"/>
      <c r="S179" s="285"/>
      <c r="T179" s="339"/>
      <c r="U179" s="285"/>
      <c r="V179" s="340">
        <v>120</v>
      </c>
      <c r="W179" s="285"/>
      <c r="X179" s="339">
        <v>92</v>
      </c>
      <c r="Y179" s="285"/>
      <c r="Z179" s="339">
        <v>28</v>
      </c>
      <c r="AA179" s="285"/>
      <c r="AB179" s="339"/>
      <c r="AC179" s="288"/>
      <c r="AD179" s="337"/>
      <c r="AE179" s="272"/>
      <c r="AF179" s="337"/>
      <c r="AG179" s="272"/>
      <c r="AH179" s="337"/>
      <c r="AI179" s="272"/>
      <c r="AJ179" s="337"/>
      <c r="AK179" s="283"/>
      <c r="AL179" s="338"/>
      <c r="AM179" s="272"/>
      <c r="AN179" s="337"/>
      <c r="AO179" s="272"/>
      <c r="AP179" s="337"/>
      <c r="AQ179" s="272"/>
      <c r="AR179" s="337"/>
      <c r="AS179" s="272"/>
      <c r="AT179" s="337"/>
      <c r="AU179" s="272"/>
      <c r="AV179" s="337"/>
      <c r="AW179" s="283"/>
      <c r="AX179" s="190">
        <f t="shared" si="0"/>
        <v>4441.3999999999996</v>
      </c>
      <c r="AY179" s="186">
        <f t="shared" si="1"/>
        <v>240</v>
      </c>
      <c r="AZ179" s="186">
        <f t="shared" si="2"/>
        <v>0</v>
      </c>
      <c r="BA179" s="34">
        <f t="shared" si="3"/>
        <v>240</v>
      </c>
      <c r="BB179" s="69">
        <f t="shared" si="4"/>
        <v>18.505833333333332</v>
      </c>
    </row>
    <row r="180" spans="1:54" ht="13" x14ac:dyDescent="0.15">
      <c r="A180" s="191">
        <f t="shared" si="5"/>
        <v>46196</v>
      </c>
      <c r="B180" s="192">
        <v>7.2</v>
      </c>
      <c r="C180" s="192"/>
      <c r="D180" s="192" t="s">
        <v>34</v>
      </c>
      <c r="E180" s="193" t="s">
        <v>104</v>
      </c>
      <c r="F180" s="338"/>
      <c r="G180" s="272"/>
      <c r="H180" s="337"/>
      <c r="I180" s="272"/>
      <c r="J180" s="337"/>
      <c r="K180" s="272"/>
      <c r="L180" s="337"/>
      <c r="M180" s="272"/>
      <c r="N180" s="337"/>
      <c r="O180" s="272"/>
      <c r="P180" s="337"/>
      <c r="Q180" s="272"/>
      <c r="R180" s="337"/>
      <c r="S180" s="272"/>
      <c r="T180" s="337"/>
      <c r="U180" s="272"/>
      <c r="V180" s="338"/>
      <c r="W180" s="272"/>
      <c r="X180" s="337">
        <v>240</v>
      </c>
      <c r="Y180" s="272"/>
      <c r="Z180" s="337"/>
      <c r="AA180" s="272"/>
      <c r="AB180" s="337"/>
      <c r="AC180" s="283"/>
      <c r="AD180" s="337"/>
      <c r="AE180" s="272"/>
      <c r="AF180" s="337"/>
      <c r="AG180" s="272"/>
      <c r="AH180" s="337"/>
      <c r="AI180" s="272"/>
      <c r="AJ180" s="337"/>
      <c r="AK180" s="283"/>
      <c r="AL180" s="338"/>
      <c r="AM180" s="272"/>
      <c r="AN180" s="337"/>
      <c r="AO180" s="272"/>
      <c r="AP180" s="337"/>
      <c r="AQ180" s="272"/>
      <c r="AR180" s="337"/>
      <c r="AS180" s="272"/>
      <c r="AT180" s="337"/>
      <c r="AU180" s="272"/>
      <c r="AV180" s="337"/>
      <c r="AW180" s="283"/>
      <c r="AX180" s="194">
        <f t="shared" si="0"/>
        <v>5201.9999999999991</v>
      </c>
      <c r="AY180" s="192">
        <f t="shared" si="1"/>
        <v>240</v>
      </c>
      <c r="AZ180" s="192">
        <f t="shared" si="2"/>
        <v>0</v>
      </c>
      <c r="BA180" s="42">
        <f t="shared" si="3"/>
        <v>240</v>
      </c>
      <c r="BB180" s="78">
        <f t="shared" si="4"/>
        <v>21.674999999999997</v>
      </c>
    </row>
    <row r="181" spans="1:54" ht="13" x14ac:dyDescent="0.15">
      <c r="A181" s="191">
        <f t="shared" si="5"/>
        <v>46197</v>
      </c>
      <c r="B181" s="192">
        <v>7.2</v>
      </c>
      <c r="C181" s="192"/>
      <c r="D181" s="192" t="s">
        <v>34</v>
      </c>
      <c r="E181" s="193" t="s">
        <v>98</v>
      </c>
      <c r="F181" s="338"/>
      <c r="G181" s="272"/>
      <c r="H181" s="337"/>
      <c r="I181" s="272"/>
      <c r="J181" s="337"/>
      <c r="K181" s="272"/>
      <c r="L181" s="337"/>
      <c r="M181" s="272"/>
      <c r="N181" s="337"/>
      <c r="O181" s="272"/>
      <c r="P181" s="337"/>
      <c r="Q181" s="272"/>
      <c r="R181" s="337"/>
      <c r="S181" s="272"/>
      <c r="T181" s="337"/>
      <c r="U181" s="272"/>
      <c r="V181" s="338">
        <v>120</v>
      </c>
      <c r="W181" s="272"/>
      <c r="X181" s="337">
        <v>120</v>
      </c>
      <c r="Y181" s="272"/>
      <c r="Z181" s="337"/>
      <c r="AA181" s="272"/>
      <c r="AB181" s="337"/>
      <c r="AC181" s="283"/>
      <c r="AD181" s="337"/>
      <c r="AE181" s="272"/>
      <c r="AF181" s="337"/>
      <c r="AG181" s="272"/>
      <c r="AH181" s="337"/>
      <c r="AI181" s="272"/>
      <c r="AJ181" s="337"/>
      <c r="AK181" s="283"/>
      <c r="AL181" s="338"/>
      <c r="AM181" s="272"/>
      <c r="AN181" s="337"/>
      <c r="AO181" s="272"/>
      <c r="AP181" s="337"/>
      <c r="AQ181" s="272"/>
      <c r="AR181" s="337"/>
      <c r="AS181" s="272"/>
      <c r="AT181" s="337"/>
      <c r="AU181" s="272"/>
      <c r="AV181" s="337"/>
      <c r="AW181" s="283"/>
      <c r="AX181" s="194">
        <f t="shared" si="0"/>
        <v>4740.2999999999993</v>
      </c>
      <c r="AY181" s="192">
        <f t="shared" si="1"/>
        <v>240</v>
      </c>
      <c r="AZ181" s="192">
        <f t="shared" si="2"/>
        <v>0</v>
      </c>
      <c r="BA181" s="42">
        <f t="shared" si="3"/>
        <v>240</v>
      </c>
      <c r="BB181" s="78">
        <f t="shared" si="4"/>
        <v>19.751249999999995</v>
      </c>
    </row>
    <row r="182" spans="1:54" ht="13" x14ac:dyDescent="0.15">
      <c r="A182" s="191">
        <f t="shared" si="5"/>
        <v>46198</v>
      </c>
      <c r="B182" s="192">
        <v>7.2</v>
      </c>
      <c r="C182" s="192"/>
      <c r="D182" s="192" t="s">
        <v>34</v>
      </c>
      <c r="E182" s="193" t="s">
        <v>99</v>
      </c>
      <c r="F182" s="338"/>
      <c r="G182" s="272"/>
      <c r="H182" s="337"/>
      <c r="I182" s="272"/>
      <c r="J182" s="337"/>
      <c r="K182" s="272"/>
      <c r="L182" s="337"/>
      <c r="M182" s="272"/>
      <c r="N182" s="337"/>
      <c r="O182" s="272"/>
      <c r="P182" s="337"/>
      <c r="Q182" s="272"/>
      <c r="R182" s="337"/>
      <c r="S182" s="272"/>
      <c r="T182" s="337"/>
      <c r="U182" s="272"/>
      <c r="V182" s="338"/>
      <c r="W182" s="272"/>
      <c r="X182" s="337">
        <v>212</v>
      </c>
      <c r="Y182" s="272"/>
      <c r="Z182" s="337">
        <v>28</v>
      </c>
      <c r="AA182" s="272"/>
      <c r="AB182" s="337"/>
      <c r="AC182" s="283"/>
      <c r="AD182" s="337"/>
      <c r="AE182" s="272"/>
      <c r="AF182" s="337"/>
      <c r="AG182" s="272"/>
      <c r="AH182" s="337"/>
      <c r="AI182" s="272"/>
      <c r="AJ182" s="337"/>
      <c r="AK182" s="283"/>
      <c r="AL182" s="338"/>
      <c r="AM182" s="272"/>
      <c r="AN182" s="337"/>
      <c r="AO182" s="272"/>
      <c r="AP182" s="337"/>
      <c r="AQ182" s="272"/>
      <c r="AR182" s="337"/>
      <c r="AS182" s="272"/>
      <c r="AT182" s="337"/>
      <c r="AU182" s="272"/>
      <c r="AV182" s="337"/>
      <c r="AW182" s="283"/>
      <c r="AX182" s="194">
        <f t="shared" si="0"/>
        <v>4903.0999999999995</v>
      </c>
      <c r="AY182" s="192">
        <f t="shared" si="1"/>
        <v>240</v>
      </c>
      <c r="AZ182" s="192">
        <f t="shared" si="2"/>
        <v>0</v>
      </c>
      <c r="BA182" s="42">
        <f t="shared" si="3"/>
        <v>240</v>
      </c>
      <c r="BB182" s="78">
        <f t="shared" si="4"/>
        <v>20.42958333333333</v>
      </c>
    </row>
    <row r="183" spans="1:54" ht="13" x14ac:dyDescent="0.15">
      <c r="A183" s="191">
        <f t="shared" si="5"/>
        <v>46199</v>
      </c>
      <c r="B183" s="192">
        <v>7.2</v>
      </c>
      <c r="C183" s="192"/>
      <c r="D183" s="192" t="s">
        <v>34</v>
      </c>
      <c r="E183" s="193" t="s">
        <v>105</v>
      </c>
      <c r="F183" s="338"/>
      <c r="G183" s="272"/>
      <c r="H183" s="337"/>
      <c r="I183" s="272"/>
      <c r="J183" s="337"/>
      <c r="K183" s="272"/>
      <c r="L183" s="337"/>
      <c r="M183" s="272"/>
      <c r="N183" s="337"/>
      <c r="O183" s="272"/>
      <c r="P183" s="337"/>
      <c r="Q183" s="272"/>
      <c r="R183" s="337"/>
      <c r="S183" s="272"/>
      <c r="T183" s="337"/>
      <c r="U183" s="272"/>
      <c r="V183" s="338"/>
      <c r="W183" s="272"/>
      <c r="X183" s="337">
        <v>212</v>
      </c>
      <c r="Y183" s="272"/>
      <c r="Z183" s="337">
        <v>28</v>
      </c>
      <c r="AA183" s="272"/>
      <c r="AB183" s="337"/>
      <c r="AC183" s="283"/>
      <c r="AD183" s="337"/>
      <c r="AE183" s="272"/>
      <c r="AF183" s="337"/>
      <c r="AG183" s="272"/>
      <c r="AH183" s="337"/>
      <c r="AI183" s="272"/>
      <c r="AJ183" s="337"/>
      <c r="AK183" s="283"/>
      <c r="AL183" s="338"/>
      <c r="AM183" s="272"/>
      <c r="AN183" s="337"/>
      <c r="AO183" s="272"/>
      <c r="AP183" s="337"/>
      <c r="AQ183" s="272"/>
      <c r="AR183" s="337"/>
      <c r="AS183" s="272"/>
      <c r="AT183" s="337"/>
      <c r="AU183" s="272"/>
      <c r="AV183" s="337"/>
      <c r="AW183" s="283"/>
      <c r="AX183" s="194">
        <f t="shared" si="0"/>
        <v>4903.0999999999995</v>
      </c>
      <c r="AY183" s="192">
        <f t="shared" si="1"/>
        <v>240</v>
      </c>
      <c r="AZ183" s="192">
        <f t="shared" si="2"/>
        <v>0</v>
      </c>
      <c r="BA183" s="42">
        <f t="shared" si="3"/>
        <v>240</v>
      </c>
      <c r="BB183" s="78">
        <f t="shared" si="4"/>
        <v>20.42958333333333</v>
      </c>
    </row>
    <row r="184" spans="1:54" ht="13" x14ac:dyDescent="0.15">
      <c r="A184" s="191">
        <f t="shared" si="5"/>
        <v>46200</v>
      </c>
      <c r="B184" s="192">
        <v>7.2</v>
      </c>
      <c r="C184" s="192"/>
      <c r="D184" s="192" t="s">
        <v>34</v>
      </c>
      <c r="E184" s="193" t="s">
        <v>108</v>
      </c>
      <c r="F184" s="338"/>
      <c r="G184" s="272"/>
      <c r="H184" s="337"/>
      <c r="I184" s="272"/>
      <c r="J184" s="337"/>
      <c r="K184" s="272"/>
      <c r="L184" s="337"/>
      <c r="M184" s="272"/>
      <c r="N184" s="337"/>
      <c r="O184" s="272"/>
      <c r="P184" s="337"/>
      <c r="Q184" s="272"/>
      <c r="R184" s="337"/>
      <c r="S184" s="272"/>
      <c r="T184" s="337"/>
      <c r="U184" s="272"/>
      <c r="V184" s="338">
        <v>120</v>
      </c>
      <c r="W184" s="272"/>
      <c r="X184" s="337">
        <v>120</v>
      </c>
      <c r="Y184" s="272"/>
      <c r="Z184" s="337"/>
      <c r="AA184" s="272"/>
      <c r="AB184" s="337"/>
      <c r="AC184" s="283"/>
      <c r="AD184" s="337"/>
      <c r="AE184" s="272"/>
      <c r="AF184" s="337"/>
      <c r="AG184" s="272"/>
      <c r="AH184" s="337"/>
      <c r="AI184" s="272"/>
      <c r="AJ184" s="337"/>
      <c r="AK184" s="283"/>
      <c r="AL184" s="338"/>
      <c r="AM184" s="272"/>
      <c r="AN184" s="337"/>
      <c r="AO184" s="272"/>
      <c r="AP184" s="337"/>
      <c r="AQ184" s="272"/>
      <c r="AR184" s="337"/>
      <c r="AS184" s="272"/>
      <c r="AT184" s="337"/>
      <c r="AU184" s="272"/>
      <c r="AV184" s="337"/>
      <c r="AW184" s="283"/>
      <c r="AX184" s="194">
        <f t="shared" si="0"/>
        <v>4740.2999999999993</v>
      </c>
      <c r="AY184" s="192">
        <f t="shared" si="1"/>
        <v>240</v>
      </c>
      <c r="AZ184" s="192">
        <f t="shared" si="2"/>
        <v>0</v>
      </c>
      <c r="BA184" s="42">
        <f t="shared" si="3"/>
        <v>240</v>
      </c>
      <c r="BB184" s="78">
        <f t="shared" si="4"/>
        <v>19.751249999999995</v>
      </c>
    </row>
    <row r="185" spans="1:54" ht="13" x14ac:dyDescent="0.15">
      <c r="A185" s="195">
        <f t="shared" si="5"/>
        <v>46201</v>
      </c>
      <c r="B185" s="196">
        <v>7.2</v>
      </c>
      <c r="C185" s="196"/>
      <c r="D185" s="196" t="s">
        <v>34</v>
      </c>
      <c r="E185" s="197" t="s">
        <v>64</v>
      </c>
      <c r="F185" s="342"/>
      <c r="G185" s="292"/>
      <c r="H185" s="341"/>
      <c r="I185" s="292"/>
      <c r="J185" s="341"/>
      <c r="K185" s="292"/>
      <c r="L185" s="341"/>
      <c r="M185" s="292"/>
      <c r="N185" s="341"/>
      <c r="O185" s="292"/>
      <c r="P185" s="341"/>
      <c r="Q185" s="292"/>
      <c r="R185" s="341"/>
      <c r="S185" s="292"/>
      <c r="T185" s="341"/>
      <c r="U185" s="292"/>
      <c r="V185" s="342"/>
      <c r="W185" s="292"/>
      <c r="X185" s="341"/>
      <c r="Y185" s="292"/>
      <c r="Z185" s="341"/>
      <c r="AA185" s="292"/>
      <c r="AB185" s="341"/>
      <c r="AC185" s="293"/>
      <c r="AD185" s="341"/>
      <c r="AE185" s="292"/>
      <c r="AF185" s="341"/>
      <c r="AG185" s="292"/>
      <c r="AH185" s="341"/>
      <c r="AI185" s="292"/>
      <c r="AJ185" s="341"/>
      <c r="AK185" s="293"/>
      <c r="AL185" s="342"/>
      <c r="AM185" s="292"/>
      <c r="AN185" s="341"/>
      <c r="AO185" s="292"/>
      <c r="AP185" s="341"/>
      <c r="AQ185" s="292"/>
      <c r="AR185" s="341"/>
      <c r="AS185" s="292"/>
      <c r="AT185" s="341"/>
      <c r="AU185" s="292"/>
      <c r="AV185" s="341"/>
      <c r="AW185" s="293"/>
      <c r="AX185" s="198">
        <f t="shared" si="0"/>
        <v>0</v>
      </c>
      <c r="AY185" s="196">
        <f t="shared" si="1"/>
        <v>0</v>
      </c>
      <c r="AZ185" s="196">
        <f t="shared" si="2"/>
        <v>0</v>
      </c>
      <c r="BA185" s="47">
        <f t="shared" si="3"/>
        <v>0</v>
      </c>
      <c r="BB185" s="80" t="str">
        <f t="shared" si="4"/>
        <v/>
      </c>
    </row>
    <row r="186" spans="1:54" ht="13" x14ac:dyDescent="0.15">
      <c r="A186" s="109">
        <f t="shared" si="5"/>
        <v>46202</v>
      </c>
      <c r="B186" s="110">
        <v>7.3</v>
      </c>
      <c r="C186" s="110"/>
      <c r="D186" s="110" t="s">
        <v>35</v>
      </c>
      <c r="E186" s="118" t="s">
        <v>109</v>
      </c>
      <c r="F186" s="304"/>
      <c r="G186" s="272"/>
      <c r="H186" s="303"/>
      <c r="I186" s="272"/>
      <c r="J186" s="303"/>
      <c r="K186" s="272"/>
      <c r="L186" s="305"/>
      <c r="M186" s="285"/>
      <c r="N186" s="305"/>
      <c r="O186" s="285"/>
      <c r="P186" s="305"/>
      <c r="Q186" s="285"/>
      <c r="R186" s="305"/>
      <c r="S186" s="285"/>
      <c r="T186" s="305"/>
      <c r="U186" s="285"/>
      <c r="V186" s="306"/>
      <c r="W186" s="285"/>
      <c r="X186" s="305">
        <v>240</v>
      </c>
      <c r="Y186" s="285"/>
      <c r="Z186" s="305"/>
      <c r="AA186" s="285"/>
      <c r="AB186" s="305"/>
      <c r="AC186" s="288"/>
      <c r="AD186" s="303"/>
      <c r="AE186" s="272"/>
      <c r="AF186" s="303"/>
      <c r="AG186" s="272"/>
      <c r="AH186" s="303"/>
      <c r="AI186" s="272"/>
      <c r="AJ186" s="303"/>
      <c r="AK186" s="283"/>
      <c r="AL186" s="304"/>
      <c r="AM186" s="272"/>
      <c r="AN186" s="303"/>
      <c r="AO186" s="272"/>
      <c r="AP186" s="303"/>
      <c r="AQ186" s="272"/>
      <c r="AR186" s="303"/>
      <c r="AS186" s="272"/>
      <c r="AT186" s="303"/>
      <c r="AU186" s="272"/>
      <c r="AV186" s="303"/>
      <c r="AW186" s="283"/>
      <c r="AX186" s="114">
        <f t="shared" si="0"/>
        <v>5201.9999999999991</v>
      </c>
      <c r="AY186" s="110">
        <f t="shared" si="1"/>
        <v>240</v>
      </c>
      <c r="AZ186" s="110">
        <f t="shared" si="2"/>
        <v>0</v>
      </c>
      <c r="BA186" s="110">
        <f t="shared" si="3"/>
        <v>240</v>
      </c>
      <c r="BB186" s="115">
        <f t="shared" si="4"/>
        <v>21.674999999999997</v>
      </c>
    </row>
    <row r="187" spans="1:54" ht="13" x14ac:dyDescent="0.15">
      <c r="A187" s="116">
        <f t="shared" si="5"/>
        <v>46203</v>
      </c>
      <c r="B187" s="117">
        <v>7.3</v>
      </c>
      <c r="C187" s="117"/>
      <c r="D187" s="117" t="s">
        <v>35</v>
      </c>
      <c r="E187" s="118" t="s">
        <v>105</v>
      </c>
      <c r="F187" s="304"/>
      <c r="G187" s="272"/>
      <c r="H187" s="303"/>
      <c r="I187" s="272"/>
      <c r="J187" s="303"/>
      <c r="K187" s="272"/>
      <c r="L187" s="303"/>
      <c r="M187" s="272"/>
      <c r="N187" s="303"/>
      <c r="O187" s="272"/>
      <c r="P187" s="303"/>
      <c r="Q187" s="272"/>
      <c r="R187" s="303"/>
      <c r="S187" s="272"/>
      <c r="T187" s="303"/>
      <c r="U187" s="272"/>
      <c r="V187" s="304"/>
      <c r="W187" s="272"/>
      <c r="X187" s="303">
        <v>212</v>
      </c>
      <c r="Y187" s="272"/>
      <c r="Z187" s="303">
        <v>28</v>
      </c>
      <c r="AA187" s="272"/>
      <c r="AB187" s="303"/>
      <c r="AC187" s="283"/>
      <c r="AD187" s="303"/>
      <c r="AE187" s="272"/>
      <c r="AF187" s="303"/>
      <c r="AG187" s="272"/>
      <c r="AH187" s="303"/>
      <c r="AI187" s="272"/>
      <c r="AJ187" s="303"/>
      <c r="AK187" s="283"/>
      <c r="AL187" s="304"/>
      <c r="AM187" s="272"/>
      <c r="AN187" s="303"/>
      <c r="AO187" s="272"/>
      <c r="AP187" s="303"/>
      <c r="AQ187" s="272"/>
      <c r="AR187" s="303"/>
      <c r="AS187" s="272"/>
      <c r="AT187" s="303"/>
      <c r="AU187" s="272"/>
      <c r="AV187" s="303"/>
      <c r="AW187" s="283"/>
      <c r="AX187" s="119">
        <f t="shared" si="0"/>
        <v>4903.0999999999995</v>
      </c>
      <c r="AY187" s="117">
        <f t="shared" si="1"/>
        <v>240</v>
      </c>
      <c r="AZ187" s="117">
        <f t="shared" si="2"/>
        <v>0</v>
      </c>
      <c r="BA187" s="117">
        <f t="shared" si="3"/>
        <v>240</v>
      </c>
      <c r="BB187" s="120">
        <f t="shared" si="4"/>
        <v>20.42958333333333</v>
      </c>
    </row>
    <row r="188" spans="1:54" ht="13" x14ac:dyDescent="0.15">
      <c r="A188" s="116">
        <f t="shared" si="5"/>
        <v>46204</v>
      </c>
      <c r="B188" s="117">
        <v>7.3</v>
      </c>
      <c r="C188" s="117"/>
      <c r="D188" s="117" t="s">
        <v>35</v>
      </c>
      <c r="E188" s="118" t="s">
        <v>98</v>
      </c>
      <c r="F188" s="304"/>
      <c r="G188" s="272"/>
      <c r="H188" s="303"/>
      <c r="I188" s="272"/>
      <c r="J188" s="303"/>
      <c r="K188" s="272"/>
      <c r="L188" s="303"/>
      <c r="M188" s="272"/>
      <c r="N188" s="303"/>
      <c r="O188" s="272"/>
      <c r="P188" s="303"/>
      <c r="Q188" s="272"/>
      <c r="R188" s="303"/>
      <c r="S188" s="272"/>
      <c r="T188" s="303"/>
      <c r="U188" s="272"/>
      <c r="V188" s="304">
        <v>120</v>
      </c>
      <c r="W188" s="272"/>
      <c r="X188" s="303">
        <v>120</v>
      </c>
      <c r="Y188" s="272"/>
      <c r="Z188" s="303"/>
      <c r="AA188" s="272"/>
      <c r="AB188" s="303"/>
      <c r="AC188" s="283"/>
      <c r="AD188" s="303"/>
      <c r="AE188" s="272"/>
      <c r="AF188" s="303"/>
      <c r="AG188" s="272"/>
      <c r="AH188" s="303"/>
      <c r="AI188" s="272"/>
      <c r="AJ188" s="303"/>
      <c r="AK188" s="283"/>
      <c r="AL188" s="304"/>
      <c r="AM188" s="272"/>
      <c r="AN188" s="303"/>
      <c r="AO188" s="272"/>
      <c r="AP188" s="303"/>
      <c r="AQ188" s="272"/>
      <c r="AR188" s="303"/>
      <c r="AS188" s="272"/>
      <c r="AT188" s="303"/>
      <c r="AU188" s="272"/>
      <c r="AV188" s="303"/>
      <c r="AW188" s="283"/>
      <c r="AX188" s="119">
        <f t="shared" si="0"/>
        <v>4740.2999999999993</v>
      </c>
      <c r="AY188" s="117">
        <f t="shared" si="1"/>
        <v>240</v>
      </c>
      <c r="AZ188" s="117">
        <f t="shared" si="2"/>
        <v>0</v>
      </c>
      <c r="BA188" s="117">
        <f t="shared" si="3"/>
        <v>240</v>
      </c>
      <c r="BB188" s="120">
        <f t="shared" si="4"/>
        <v>19.751249999999995</v>
      </c>
    </row>
    <row r="189" spans="1:54" ht="13" x14ac:dyDescent="0.15">
      <c r="A189" s="116">
        <f t="shared" si="5"/>
        <v>46205</v>
      </c>
      <c r="B189" s="117">
        <v>7.3</v>
      </c>
      <c r="C189" s="117"/>
      <c r="D189" s="117" t="s">
        <v>35</v>
      </c>
      <c r="E189" s="118" t="s">
        <v>110</v>
      </c>
      <c r="F189" s="304"/>
      <c r="G189" s="272"/>
      <c r="H189" s="303"/>
      <c r="I189" s="272"/>
      <c r="J189" s="303"/>
      <c r="K189" s="272"/>
      <c r="L189" s="303"/>
      <c r="M189" s="272"/>
      <c r="N189" s="303"/>
      <c r="O189" s="272"/>
      <c r="P189" s="303"/>
      <c r="Q189" s="272"/>
      <c r="R189" s="303"/>
      <c r="S189" s="272"/>
      <c r="T189" s="303"/>
      <c r="U189" s="272"/>
      <c r="V189" s="304">
        <v>120</v>
      </c>
      <c r="W189" s="272"/>
      <c r="X189" s="303">
        <v>92</v>
      </c>
      <c r="Y189" s="272"/>
      <c r="Z189" s="303">
        <v>28</v>
      </c>
      <c r="AA189" s="272"/>
      <c r="AB189" s="303"/>
      <c r="AC189" s="283"/>
      <c r="AD189" s="303"/>
      <c r="AE189" s="272"/>
      <c r="AF189" s="303"/>
      <c r="AG189" s="272"/>
      <c r="AH189" s="303"/>
      <c r="AI189" s="272"/>
      <c r="AJ189" s="303"/>
      <c r="AK189" s="283"/>
      <c r="AL189" s="304"/>
      <c r="AM189" s="272"/>
      <c r="AN189" s="303"/>
      <c r="AO189" s="272"/>
      <c r="AP189" s="303"/>
      <c r="AQ189" s="272"/>
      <c r="AR189" s="303"/>
      <c r="AS189" s="272"/>
      <c r="AT189" s="303"/>
      <c r="AU189" s="272"/>
      <c r="AV189" s="303"/>
      <c r="AW189" s="283"/>
      <c r="AX189" s="119">
        <f t="shared" si="0"/>
        <v>4441.3999999999996</v>
      </c>
      <c r="AY189" s="117">
        <f t="shared" si="1"/>
        <v>240</v>
      </c>
      <c r="AZ189" s="117">
        <f t="shared" si="2"/>
        <v>0</v>
      </c>
      <c r="BA189" s="117">
        <f t="shared" si="3"/>
        <v>240</v>
      </c>
      <c r="BB189" s="120">
        <f t="shared" si="4"/>
        <v>18.505833333333332</v>
      </c>
    </row>
    <row r="190" spans="1:54" ht="13" x14ac:dyDescent="0.15">
      <c r="A190" s="116">
        <f t="shared" si="5"/>
        <v>46206</v>
      </c>
      <c r="B190" s="117">
        <v>7.3</v>
      </c>
      <c r="C190" s="117"/>
      <c r="D190" s="117" t="s">
        <v>35</v>
      </c>
      <c r="E190" s="118" t="s">
        <v>111</v>
      </c>
      <c r="F190" s="304"/>
      <c r="G190" s="272"/>
      <c r="H190" s="303"/>
      <c r="I190" s="272"/>
      <c r="J190" s="303"/>
      <c r="K190" s="272"/>
      <c r="L190" s="303"/>
      <c r="M190" s="272"/>
      <c r="N190" s="303"/>
      <c r="O190" s="272"/>
      <c r="P190" s="303"/>
      <c r="Q190" s="272"/>
      <c r="R190" s="303"/>
      <c r="S190" s="272"/>
      <c r="T190" s="303"/>
      <c r="U190" s="272"/>
      <c r="V190" s="304">
        <v>120</v>
      </c>
      <c r="W190" s="272"/>
      <c r="X190" s="303">
        <v>120</v>
      </c>
      <c r="Y190" s="272"/>
      <c r="Z190" s="303"/>
      <c r="AA190" s="272"/>
      <c r="AB190" s="303"/>
      <c r="AC190" s="283"/>
      <c r="AD190" s="303"/>
      <c r="AE190" s="272"/>
      <c r="AF190" s="303">
        <v>1</v>
      </c>
      <c r="AG190" s="272"/>
      <c r="AH190" s="303">
        <v>1</v>
      </c>
      <c r="AI190" s="272"/>
      <c r="AJ190" s="303"/>
      <c r="AK190" s="283"/>
      <c r="AL190" s="304"/>
      <c r="AM190" s="272"/>
      <c r="AN190" s="303"/>
      <c r="AO190" s="272"/>
      <c r="AP190" s="303"/>
      <c r="AQ190" s="272"/>
      <c r="AR190" s="303"/>
      <c r="AS190" s="272"/>
      <c r="AT190" s="303"/>
      <c r="AU190" s="272"/>
      <c r="AV190" s="303"/>
      <c r="AW190" s="283"/>
      <c r="AX190" s="119">
        <f t="shared" si="0"/>
        <v>5132.13796</v>
      </c>
      <c r="AY190" s="117">
        <f t="shared" si="1"/>
        <v>240</v>
      </c>
      <c r="AZ190" s="117">
        <f t="shared" si="2"/>
        <v>2</v>
      </c>
      <c r="BA190" s="117">
        <f t="shared" si="3"/>
        <v>242</v>
      </c>
      <c r="BB190" s="120">
        <f t="shared" si="4"/>
        <v>21.207181652892562</v>
      </c>
    </row>
    <row r="191" spans="1:54" ht="13" x14ac:dyDescent="0.15">
      <c r="A191" s="116">
        <f t="shared" si="5"/>
        <v>46207</v>
      </c>
      <c r="B191" s="117">
        <v>7.3</v>
      </c>
      <c r="C191" s="117"/>
      <c r="D191" s="117" t="s">
        <v>35</v>
      </c>
      <c r="E191" s="118" t="s">
        <v>107</v>
      </c>
      <c r="F191" s="304"/>
      <c r="G191" s="272"/>
      <c r="H191" s="303"/>
      <c r="I191" s="272"/>
      <c r="J191" s="303"/>
      <c r="K191" s="272"/>
      <c r="L191" s="303"/>
      <c r="M191" s="272"/>
      <c r="N191" s="303"/>
      <c r="O191" s="272"/>
      <c r="P191" s="303"/>
      <c r="Q191" s="272"/>
      <c r="R191" s="303"/>
      <c r="S191" s="272"/>
      <c r="T191" s="303"/>
      <c r="U191" s="272"/>
      <c r="V191" s="304">
        <v>120</v>
      </c>
      <c r="W191" s="272"/>
      <c r="X191" s="303">
        <v>120</v>
      </c>
      <c r="Y191" s="272"/>
      <c r="Z191" s="303"/>
      <c r="AA191" s="272"/>
      <c r="AB191" s="303"/>
      <c r="AC191" s="283"/>
      <c r="AD191" s="303"/>
      <c r="AE191" s="272"/>
      <c r="AF191" s="303"/>
      <c r="AG191" s="272"/>
      <c r="AH191" s="303"/>
      <c r="AI191" s="272"/>
      <c r="AJ191" s="303"/>
      <c r="AK191" s="283"/>
      <c r="AL191" s="304"/>
      <c r="AM191" s="272"/>
      <c r="AN191" s="303"/>
      <c r="AO191" s="272"/>
      <c r="AP191" s="303"/>
      <c r="AQ191" s="272"/>
      <c r="AR191" s="303"/>
      <c r="AS191" s="272"/>
      <c r="AT191" s="303"/>
      <c r="AU191" s="272"/>
      <c r="AV191" s="303"/>
      <c r="AW191" s="283"/>
      <c r="AX191" s="119">
        <f t="shared" si="0"/>
        <v>4740.2999999999993</v>
      </c>
      <c r="AY191" s="117">
        <f t="shared" si="1"/>
        <v>240</v>
      </c>
      <c r="AZ191" s="117">
        <f t="shared" si="2"/>
        <v>0</v>
      </c>
      <c r="BA191" s="117">
        <f t="shared" si="3"/>
        <v>240</v>
      </c>
      <c r="BB191" s="120">
        <f t="shared" si="4"/>
        <v>19.751249999999995</v>
      </c>
    </row>
    <row r="192" spans="1:54" ht="13" x14ac:dyDescent="0.15">
      <c r="A192" s="121">
        <f t="shared" si="5"/>
        <v>46208</v>
      </c>
      <c r="B192" s="122">
        <v>7.3</v>
      </c>
      <c r="C192" s="122"/>
      <c r="D192" s="122" t="s">
        <v>35</v>
      </c>
      <c r="E192" s="123" t="s">
        <v>64</v>
      </c>
      <c r="F192" s="308"/>
      <c r="G192" s="292"/>
      <c r="H192" s="307"/>
      <c r="I192" s="292"/>
      <c r="J192" s="307"/>
      <c r="K192" s="292"/>
      <c r="L192" s="307"/>
      <c r="M192" s="292"/>
      <c r="N192" s="307"/>
      <c r="O192" s="292"/>
      <c r="P192" s="307"/>
      <c r="Q192" s="292"/>
      <c r="R192" s="307"/>
      <c r="S192" s="292"/>
      <c r="T192" s="307"/>
      <c r="U192" s="292"/>
      <c r="V192" s="308"/>
      <c r="W192" s="292"/>
      <c r="X192" s="307"/>
      <c r="Y192" s="292"/>
      <c r="Z192" s="307"/>
      <c r="AA192" s="292"/>
      <c r="AB192" s="307"/>
      <c r="AC192" s="293"/>
      <c r="AD192" s="307"/>
      <c r="AE192" s="292"/>
      <c r="AF192" s="307"/>
      <c r="AG192" s="292"/>
      <c r="AH192" s="307"/>
      <c r="AI192" s="292"/>
      <c r="AJ192" s="307"/>
      <c r="AK192" s="293"/>
      <c r="AL192" s="308"/>
      <c r="AM192" s="292"/>
      <c r="AN192" s="307"/>
      <c r="AO192" s="292"/>
      <c r="AP192" s="307"/>
      <c r="AQ192" s="292"/>
      <c r="AR192" s="307"/>
      <c r="AS192" s="292"/>
      <c r="AT192" s="307"/>
      <c r="AU192" s="292"/>
      <c r="AV192" s="307"/>
      <c r="AW192" s="293"/>
      <c r="AX192" s="124">
        <f t="shared" si="0"/>
        <v>0</v>
      </c>
      <c r="AY192" s="122">
        <f t="shared" si="1"/>
        <v>0</v>
      </c>
      <c r="AZ192" s="122">
        <f t="shared" si="2"/>
        <v>0</v>
      </c>
      <c r="BA192" s="122">
        <f t="shared" si="3"/>
        <v>0</v>
      </c>
      <c r="BB192" s="125" t="str">
        <f t="shared" si="4"/>
        <v/>
      </c>
    </row>
    <row r="193" spans="1:54" ht="13" x14ac:dyDescent="0.15">
      <c r="A193" s="142">
        <f t="shared" si="5"/>
        <v>46209</v>
      </c>
      <c r="B193" s="143">
        <v>7.4</v>
      </c>
      <c r="C193" s="143"/>
      <c r="D193" s="143" t="s">
        <v>36</v>
      </c>
      <c r="E193" s="148" t="s">
        <v>111</v>
      </c>
      <c r="F193" s="322"/>
      <c r="G193" s="272"/>
      <c r="H193" s="319"/>
      <c r="I193" s="272"/>
      <c r="J193" s="319"/>
      <c r="K193" s="272"/>
      <c r="L193" s="320"/>
      <c r="M193" s="285"/>
      <c r="N193" s="320"/>
      <c r="O193" s="285"/>
      <c r="P193" s="320"/>
      <c r="Q193" s="285"/>
      <c r="R193" s="320"/>
      <c r="S193" s="285"/>
      <c r="T193" s="320"/>
      <c r="U193" s="285"/>
      <c r="V193" s="321">
        <v>120</v>
      </c>
      <c r="W193" s="285"/>
      <c r="X193" s="320">
        <v>120</v>
      </c>
      <c r="Y193" s="285"/>
      <c r="Z193" s="320"/>
      <c r="AA193" s="285"/>
      <c r="AB193" s="320"/>
      <c r="AC193" s="288"/>
      <c r="AD193" s="319"/>
      <c r="AE193" s="272"/>
      <c r="AF193" s="319">
        <v>1</v>
      </c>
      <c r="AG193" s="272"/>
      <c r="AH193" s="319">
        <v>1</v>
      </c>
      <c r="AI193" s="272"/>
      <c r="AJ193" s="319"/>
      <c r="AK193" s="283"/>
      <c r="AL193" s="322"/>
      <c r="AM193" s="272"/>
      <c r="AN193" s="319"/>
      <c r="AO193" s="272"/>
      <c r="AP193" s="319"/>
      <c r="AQ193" s="272"/>
      <c r="AR193" s="319"/>
      <c r="AS193" s="272"/>
      <c r="AT193" s="319"/>
      <c r="AU193" s="272"/>
      <c r="AV193" s="319"/>
      <c r="AW193" s="283"/>
      <c r="AX193" s="145">
        <f t="shared" si="0"/>
        <v>5132.13796</v>
      </c>
      <c r="AY193" s="143">
        <f t="shared" si="1"/>
        <v>240</v>
      </c>
      <c r="AZ193" s="143">
        <f t="shared" si="2"/>
        <v>2</v>
      </c>
      <c r="BA193" s="143">
        <f t="shared" si="3"/>
        <v>242</v>
      </c>
      <c r="BB193" s="153">
        <f t="shared" si="4"/>
        <v>21.207181652892562</v>
      </c>
    </row>
    <row r="194" spans="1:54" ht="13" x14ac:dyDescent="0.15">
      <c r="A194" s="146">
        <f t="shared" si="5"/>
        <v>46210</v>
      </c>
      <c r="B194" s="147">
        <v>7.4</v>
      </c>
      <c r="C194" s="147"/>
      <c r="D194" s="147" t="s">
        <v>36</v>
      </c>
      <c r="E194" s="148" t="s">
        <v>110</v>
      </c>
      <c r="F194" s="322"/>
      <c r="G194" s="272"/>
      <c r="H194" s="319"/>
      <c r="I194" s="272"/>
      <c r="J194" s="319"/>
      <c r="K194" s="272"/>
      <c r="L194" s="319"/>
      <c r="M194" s="272"/>
      <c r="N194" s="319"/>
      <c r="O194" s="272"/>
      <c r="P194" s="319"/>
      <c r="Q194" s="272"/>
      <c r="R194" s="319"/>
      <c r="S194" s="272"/>
      <c r="T194" s="319"/>
      <c r="U194" s="272"/>
      <c r="V194" s="322">
        <v>120</v>
      </c>
      <c r="W194" s="272"/>
      <c r="X194" s="319">
        <v>92</v>
      </c>
      <c r="Y194" s="272"/>
      <c r="Z194" s="319">
        <v>28</v>
      </c>
      <c r="AA194" s="272"/>
      <c r="AB194" s="319"/>
      <c r="AC194" s="283"/>
      <c r="AD194" s="319"/>
      <c r="AE194" s="272"/>
      <c r="AF194" s="319"/>
      <c r="AG194" s="272"/>
      <c r="AH194" s="319"/>
      <c r="AI194" s="272"/>
      <c r="AJ194" s="319"/>
      <c r="AK194" s="283"/>
      <c r="AL194" s="322"/>
      <c r="AM194" s="272"/>
      <c r="AN194" s="319"/>
      <c r="AO194" s="272"/>
      <c r="AP194" s="319"/>
      <c r="AQ194" s="272"/>
      <c r="AR194" s="319"/>
      <c r="AS194" s="272"/>
      <c r="AT194" s="319"/>
      <c r="AU194" s="272"/>
      <c r="AV194" s="319"/>
      <c r="AW194" s="283"/>
      <c r="AX194" s="63">
        <f t="shared" si="0"/>
        <v>4441.3999999999996</v>
      </c>
      <c r="AY194" s="147">
        <f t="shared" si="1"/>
        <v>240</v>
      </c>
      <c r="AZ194" s="147">
        <f t="shared" si="2"/>
        <v>0</v>
      </c>
      <c r="BA194" s="147">
        <f t="shared" si="3"/>
        <v>240</v>
      </c>
      <c r="BB194" s="154">
        <f t="shared" si="4"/>
        <v>18.505833333333332</v>
      </c>
    </row>
    <row r="195" spans="1:54" ht="13" x14ac:dyDescent="0.15">
      <c r="A195" s="146">
        <f t="shared" si="5"/>
        <v>46211</v>
      </c>
      <c r="B195" s="147">
        <v>7.4</v>
      </c>
      <c r="C195" s="147"/>
      <c r="D195" s="147" t="s">
        <v>36</v>
      </c>
      <c r="E195" s="148" t="s">
        <v>98</v>
      </c>
      <c r="F195" s="322"/>
      <c r="G195" s="272"/>
      <c r="H195" s="319"/>
      <c r="I195" s="272"/>
      <c r="J195" s="319"/>
      <c r="K195" s="272"/>
      <c r="L195" s="319"/>
      <c r="M195" s="272"/>
      <c r="N195" s="319"/>
      <c r="O195" s="272"/>
      <c r="P195" s="319"/>
      <c r="Q195" s="272"/>
      <c r="R195" s="319"/>
      <c r="S195" s="272"/>
      <c r="T195" s="319"/>
      <c r="U195" s="272"/>
      <c r="V195" s="322"/>
      <c r="W195" s="272"/>
      <c r="X195" s="319"/>
      <c r="Y195" s="272"/>
      <c r="Z195" s="319"/>
      <c r="AA195" s="272"/>
      <c r="AB195" s="319"/>
      <c r="AC195" s="283"/>
      <c r="AD195" s="319"/>
      <c r="AE195" s="272"/>
      <c r="AF195" s="319"/>
      <c r="AG195" s="272"/>
      <c r="AH195" s="319"/>
      <c r="AI195" s="272"/>
      <c r="AJ195" s="319"/>
      <c r="AK195" s="283"/>
      <c r="AL195" s="322"/>
      <c r="AM195" s="272"/>
      <c r="AN195" s="319"/>
      <c r="AO195" s="272"/>
      <c r="AP195" s="319"/>
      <c r="AQ195" s="272"/>
      <c r="AR195" s="319"/>
      <c r="AS195" s="272"/>
      <c r="AT195" s="319"/>
      <c r="AU195" s="272"/>
      <c r="AV195" s="319"/>
      <c r="AW195" s="283"/>
      <c r="AX195" s="63">
        <f t="shared" si="0"/>
        <v>0</v>
      </c>
      <c r="AY195" s="147">
        <f t="shared" si="1"/>
        <v>0</v>
      </c>
      <c r="AZ195" s="147">
        <f t="shared" si="2"/>
        <v>0</v>
      </c>
      <c r="BA195" s="147">
        <f t="shared" si="3"/>
        <v>0</v>
      </c>
      <c r="BB195" s="154" t="str">
        <f t="shared" si="4"/>
        <v/>
      </c>
    </row>
    <row r="196" spans="1:54" ht="13" x14ac:dyDescent="0.15">
      <c r="A196" s="146">
        <f t="shared" si="5"/>
        <v>46212</v>
      </c>
      <c r="B196" s="147">
        <v>7.4</v>
      </c>
      <c r="C196" s="147"/>
      <c r="D196" s="147" t="s">
        <v>36</v>
      </c>
      <c r="E196" s="148" t="s">
        <v>111</v>
      </c>
      <c r="F196" s="322"/>
      <c r="G196" s="272"/>
      <c r="H196" s="319"/>
      <c r="I196" s="272"/>
      <c r="J196" s="319"/>
      <c r="K196" s="272"/>
      <c r="L196" s="319"/>
      <c r="M196" s="272"/>
      <c r="N196" s="319"/>
      <c r="O196" s="272"/>
      <c r="P196" s="319"/>
      <c r="Q196" s="272"/>
      <c r="R196" s="319"/>
      <c r="S196" s="272"/>
      <c r="T196" s="319"/>
      <c r="U196" s="272"/>
      <c r="V196" s="322">
        <v>120</v>
      </c>
      <c r="W196" s="272"/>
      <c r="X196" s="319">
        <v>120</v>
      </c>
      <c r="Y196" s="272"/>
      <c r="Z196" s="319"/>
      <c r="AA196" s="272"/>
      <c r="AB196" s="319"/>
      <c r="AC196" s="283"/>
      <c r="AD196" s="319"/>
      <c r="AE196" s="272"/>
      <c r="AF196" s="319">
        <v>1</v>
      </c>
      <c r="AG196" s="272"/>
      <c r="AH196" s="319">
        <v>1</v>
      </c>
      <c r="AI196" s="272"/>
      <c r="AJ196" s="319"/>
      <c r="AK196" s="283"/>
      <c r="AL196" s="322"/>
      <c r="AM196" s="272"/>
      <c r="AN196" s="319"/>
      <c r="AO196" s="272"/>
      <c r="AP196" s="319"/>
      <c r="AQ196" s="272"/>
      <c r="AR196" s="319"/>
      <c r="AS196" s="272"/>
      <c r="AT196" s="319"/>
      <c r="AU196" s="272"/>
      <c r="AV196" s="319"/>
      <c r="AW196" s="283"/>
      <c r="AX196" s="63">
        <f t="shared" si="0"/>
        <v>5132.13796</v>
      </c>
      <c r="AY196" s="147">
        <f t="shared" si="1"/>
        <v>240</v>
      </c>
      <c r="AZ196" s="147">
        <f t="shared" si="2"/>
        <v>2</v>
      </c>
      <c r="BA196" s="147">
        <f t="shared" si="3"/>
        <v>242</v>
      </c>
      <c r="BB196" s="154">
        <f t="shared" si="4"/>
        <v>21.207181652892562</v>
      </c>
    </row>
    <row r="197" spans="1:54" ht="13" x14ac:dyDescent="0.15">
      <c r="A197" s="146">
        <f t="shared" si="5"/>
        <v>46213</v>
      </c>
      <c r="B197" s="147">
        <v>7.4</v>
      </c>
      <c r="C197" s="147"/>
      <c r="D197" s="147" t="s">
        <v>36</v>
      </c>
      <c r="E197" s="148" t="s">
        <v>110</v>
      </c>
      <c r="F197" s="322"/>
      <c r="G197" s="272"/>
      <c r="H197" s="319"/>
      <c r="I197" s="272"/>
      <c r="J197" s="319"/>
      <c r="K197" s="272"/>
      <c r="L197" s="319"/>
      <c r="M197" s="272"/>
      <c r="N197" s="319"/>
      <c r="O197" s="272"/>
      <c r="P197" s="319"/>
      <c r="Q197" s="272"/>
      <c r="R197" s="319"/>
      <c r="S197" s="272"/>
      <c r="T197" s="319"/>
      <c r="U197" s="272"/>
      <c r="V197" s="322">
        <v>120</v>
      </c>
      <c r="W197" s="272"/>
      <c r="X197" s="319">
        <v>92</v>
      </c>
      <c r="Y197" s="272"/>
      <c r="Z197" s="319">
        <v>28</v>
      </c>
      <c r="AA197" s="272"/>
      <c r="AB197" s="319"/>
      <c r="AC197" s="283"/>
      <c r="AD197" s="319"/>
      <c r="AE197" s="272"/>
      <c r="AF197" s="319"/>
      <c r="AG197" s="272"/>
      <c r="AH197" s="319"/>
      <c r="AI197" s="272"/>
      <c r="AJ197" s="319"/>
      <c r="AK197" s="283"/>
      <c r="AL197" s="322"/>
      <c r="AM197" s="272"/>
      <c r="AN197" s="319"/>
      <c r="AO197" s="272"/>
      <c r="AP197" s="319"/>
      <c r="AQ197" s="272"/>
      <c r="AR197" s="319"/>
      <c r="AS197" s="272"/>
      <c r="AT197" s="319"/>
      <c r="AU197" s="272"/>
      <c r="AV197" s="319"/>
      <c r="AW197" s="283"/>
      <c r="AX197" s="63">
        <f t="shared" si="0"/>
        <v>4441.3999999999996</v>
      </c>
      <c r="AY197" s="147">
        <f t="shared" si="1"/>
        <v>240</v>
      </c>
      <c r="AZ197" s="147">
        <f t="shared" si="2"/>
        <v>0</v>
      </c>
      <c r="BA197" s="147">
        <f t="shared" si="3"/>
        <v>240</v>
      </c>
      <c r="BB197" s="154">
        <f t="shared" si="4"/>
        <v>18.505833333333332</v>
      </c>
    </row>
    <row r="198" spans="1:54" ht="13" x14ac:dyDescent="0.15">
      <c r="A198" s="146">
        <f t="shared" si="5"/>
        <v>46214</v>
      </c>
      <c r="B198" s="147">
        <v>7.4</v>
      </c>
      <c r="C198" s="147"/>
      <c r="D198" s="147" t="s">
        <v>36</v>
      </c>
      <c r="E198" s="148" t="s">
        <v>103</v>
      </c>
      <c r="F198" s="322"/>
      <c r="G198" s="272"/>
      <c r="H198" s="319"/>
      <c r="I198" s="272"/>
      <c r="J198" s="319"/>
      <c r="K198" s="272"/>
      <c r="L198" s="319"/>
      <c r="M198" s="272"/>
      <c r="N198" s="319"/>
      <c r="O198" s="272"/>
      <c r="P198" s="319"/>
      <c r="Q198" s="272"/>
      <c r="R198" s="319"/>
      <c r="S198" s="272"/>
      <c r="T198" s="319"/>
      <c r="U198" s="272"/>
      <c r="V198" s="322">
        <v>120</v>
      </c>
      <c r="W198" s="272"/>
      <c r="X198" s="319">
        <v>120</v>
      </c>
      <c r="Y198" s="272"/>
      <c r="Z198" s="319"/>
      <c r="AA198" s="272"/>
      <c r="AB198" s="319"/>
      <c r="AC198" s="283"/>
      <c r="AD198" s="319"/>
      <c r="AE198" s="272"/>
      <c r="AF198" s="319"/>
      <c r="AG198" s="272"/>
      <c r="AH198" s="319"/>
      <c r="AI198" s="272"/>
      <c r="AJ198" s="319"/>
      <c r="AK198" s="283"/>
      <c r="AL198" s="322"/>
      <c r="AM198" s="272"/>
      <c r="AN198" s="319"/>
      <c r="AO198" s="272"/>
      <c r="AP198" s="319"/>
      <c r="AQ198" s="272"/>
      <c r="AR198" s="319"/>
      <c r="AS198" s="272"/>
      <c r="AT198" s="319"/>
      <c r="AU198" s="272"/>
      <c r="AV198" s="319"/>
      <c r="AW198" s="283"/>
      <c r="AX198" s="63">
        <f t="shared" si="0"/>
        <v>4740.2999999999993</v>
      </c>
      <c r="AY198" s="147">
        <f t="shared" si="1"/>
        <v>240</v>
      </c>
      <c r="AZ198" s="147">
        <f t="shared" si="2"/>
        <v>0</v>
      </c>
      <c r="BA198" s="147">
        <f t="shared" si="3"/>
        <v>240</v>
      </c>
      <c r="BB198" s="154">
        <f t="shared" si="4"/>
        <v>19.751249999999995</v>
      </c>
    </row>
    <row r="199" spans="1:54" ht="13" x14ac:dyDescent="0.15">
      <c r="A199" s="149">
        <f t="shared" si="5"/>
        <v>46215</v>
      </c>
      <c r="B199" s="150">
        <v>7.4</v>
      </c>
      <c r="C199" s="150"/>
      <c r="D199" s="150" t="s">
        <v>36</v>
      </c>
      <c r="E199" s="151" t="s">
        <v>64</v>
      </c>
      <c r="F199" s="324"/>
      <c r="G199" s="292"/>
      <c r="H199" s="323"/>
      <c r="I199" s="292"/>
      <c r="J199" s="323"/>
      <c r="K199" s="292"/>
      <c r="L199" s="323"/>
      <c r="M199" s="292"/>
      <c r="N199" s="323"/>
      <c r="O199" s="292"/>
      <c r="P199" s="323"/>
      <c r="Q199" s="292"/>
      <c r="R199" s="323"/>
      <c r="S199" s="292"/>
      <c r="T199" s="323"/>
      <c r="U199" s="292"/>
      <c r="V199" s="324"/>
      <c r="W199" s="292"/>
      <c r="X199" s="323"/>
      <c r="Y199" s="292"/>
      <c r="Z199" s="323"/>
      <c r="AA199" s="292"/>
      <c r="AB199" s="323"/>
      <c r="AC199" s="293"/>
      <c r="AD199" s="323"/>
      <c r="AE199" s="292"/>
      <c r="AF199" s="323"/>
      <c r="AG199" s="292"/>
      <c r="AH199" s="323"/>
      <c r="AI199" s="292"/>
      <c r="AJ199" s="323"/>
      <c r="AK199" s="293"/>
      <c r="AL199" s="324"/>
      <c r="AM199" s="292"/>
      <c r="AN199" s="323"/>
      <c r="AO199" s="292"/>
      <c r="AP199" s="323"/>
      <c r="AQ199" s="292"/>
      <c r="AR199" s="323"/>
      <c r="AS199" s="292"/>
      <c r="AT199" s="323"/>
      <c r="AU199" s="292"/>
      <c r="AV199" s="323"/>
      <c r="AW199" s="293"/>
      <c r="AX199" s="152">
        <f t="shared" si="0"/>
        <v>0</v>
      </c>
      <c r="AY199" s="150">
        <f t="shared" si="1"/>
        <v>0</v>
      </c>
      <c r="AZ199" s="150">
        <f t="shared" si="2"/>
        <v>0</v>
      </c>
      <c r="BA199" s="150">
        <f t="shared" si="3"/>
        <v>0</v>
      </c>
      <c r="BB199" s="155" t="str">
        <f t="shared" si="4"/>
        <v/>
      </c>
    </row>
    <row r="200" spans="1:54" ht="13" x14ac:dyDescent="0.15">
      <c r="A200" s="199">
        <f t="shared" si="5"/>
        <v>46216</v>
      </c>
      <c r="B200" s="200">
        <v>8.1</v>
      </c>
      <c r="C200" s="200"/>
      <c r="D200" s="200" t="s">
        <v>31</v>
      </c>
      <c r="E200" s="201" t="s">
        <v>105</v>
      </c>
      <c r="F200" s="344"/>
      <c r="G200" s="272"/>
      <c r="H200" s="343"/>
      <c r="I200" s="272"/>
      <c r="J200" s="343"/>
      <c r="K200" s="272"/>
      <c r="L200" s="343"/>
      <c r="M200" s="272"/>
      <c r="N200" s="343"/>
      <c r="O200" s="272"/>
      <c r="P200" s="343"/>
      <c r="Q200" s="272"/>
      <c r="R200" s="343"/>
      <c r="S200" s="272"/>
      <c r="T200" s="343"/>
      <c r="U200" s="272"/>
      <c r="V200" s="345"/>
      <c r="W200" s="285"/>
      <c r="X200" s="346">
        <v>212</v>
      </c>
      <c r="Y200" s="285"/>
      <c r="Z200" s="346">
        <v>28</v>
      </c>
      <c r="AA200" s="285"/>
      <c r="AB200" s="346"/>
      <c r="AC200" s="288"/>
      <c r="AD200" s="343"/>
      <c r="AE200" s="272"/>
      <c r="AF200" s="343"/>
      <c r="AG200" s="272"/>
      <c r="AH200" s="343"/>
      <c r="AI200" s="272"/>
      <c r="AJ200" s="343"/>
      <c r="AK200" s="283"/>
      <c r="AL200" s="344"/>
      <c r="AM200" s="272"/>
      <c r="AN200" s="343"/>
      <c r="AO200" s="272"/>
      <c r="AP200" s="343"/>
      <c r="AQ200" s="272"/>
      <c r="AR200" s="343"/>
      <c r="AS200" s="272"/>
      <c r="AT200" s="343"/>
      <c r="AU200" s="272"/>
      <c r="AV200" s="343"/>
      <c r="AW200" s="283"/>
      <c r="AX200" s="202">
        <f t="shared" si="0"/>
        <v>4903.0999999999995</v>
      </c>
      <c r="AY200" s="200">
        <f t="shared" si="1"/>
        <v>240</v>
      </c>
      <c r="AZ200" s="200">
        <f t="shared" si="2"/>
        <v>0</v>
      </c>
      <c r="BA200" s="200">
        <f t="shared" si="3"/>
        <v>240</v>
      </c>
      <c r="BB200" s="203">
        <f t="shared" si="4"/>
        <v>20.42958333333333</v>
      </c>
    </row>
    <row r="201" spans="1:54" ht="13" x14ac:dyDescent="0.15">
      <c r="A201" s="204">
        <f t="shared" si="5"/>
        <v>46217</v>
      </c>
      <c r="B201" s="205">
        <v>8.1</v>
      </c>
      <c r="C201" s="205"/>
      <c r="D201" s="205" t="s">
        <v>31</v>
      </c>
      <c r="E201" s="201" t="s">
        <v>104</v>
      </c>
      <c r="F201" s="344"/>
      <c r="G201" s="272"/>
      <c r="H201" s="343"/>
      <c r="I201" s="272"/>
      <c r="J201" s="343"/>
      <c r="K201" s="272"/>
      <c r="L201" s="343"/>
      <c r="M201" s="272"/>
      <c r="N201" s="343"/>
      <c r="O201" s="272"/>
      <c r="P201" s="343"/>
      <c r="Q201" s="272"/>
      <c r="R201" s="343"/>
      <c r="S201" s="272"/>
      <c r="T201" s="343"/>
      <c r="U201" s="272"/>
      <c r="V201" s="344"/>
      <c r="W201" s="272"/>
      <c r="X201" s="343">
        <v>240</v>
      </c>
      <c r="Y201" s="272"/>
      <c r="Z201" s="343"/>
      <c r="AA201" s="272"/>
      <c r="AB201" s="343"/>
      <c r="AC201" s="283"/>
      <c r="AD201" s="343"/>
      <c r="AE201" s="272"/>
      <c r="AF201" s="343"/>
      <c r="AG201" s="272"/>
      <c r="AH201" s="343"/>
      <c r="AI201" s="272"/>
      <c r="AJ201" s="343"/>
      <c r="AK201" s="283"/>
      <c r="AL201" s="344"/>
      <c r="AM201" s="272"/>
      <c r="AN201" s="343"/>
      <c r="AO201" s="272"/>
      <c r="AP201" s="343"/>
      <c r="AQ201" s="272"/>
      <c r="AR201" s="343"/>
      <c r="AS201" s="272"/>
      <c r="AT201" s="343"/>
      <c r="AU201" s="272"/>
      <c r="AV201" s="343"/>
      <c r="AW201" s="283"/>
      <c r="AX201" s="18">
        <f t="shared" si="0"/>
        <v>5201.9999999999991</v>
      </c>
      <c r="AY201" s="205">
        <f t="shared" si="1"/>
        <v>240</v>
      </c>
      <c r="AZ201" s="205">
        <f t="shared" si="2"/>
        <v>0</v>
      </c>
      <c r="BA201" s="205">
        <f t="shared" si="3"/>
        <v>240</v>
      </c>
      <c r="BB201" s="206">
        <f t="shared" si="4"/>
        <v>21.674999999999997</v>
      </c>
    </row>
    <row r="202" spans="1:54" ht="13" x14ac:dyDescent="0.15">
      <c r="A202" s="204">
        <f t="shared" si="5"/>
        <v>46218</v>
      </c>
      <c r="B202" s="205">
        <v>8.1</v>
      </c>
      <c r="C202" s="205"/>
      <c r="D202" s="205" t="s">
        <v>31</v>
      </c>
      <c r="E202" s="201" t="s">
        <v>98</v>
      </c>
      <c r="F202" s="344"/>
      <c r="G202" s="272"/>
      <c r="H202" s="343"/>
      <c r="I202" s="272"/>
      <c r="J202" s="343"/>
      <c r="K202" s="272"/>
      <c r="L202" s="343"/>
      <c r="M202" s="272"/>
      <c r="N202" s="343"/>
      <c r="O202" s="272"/>
      <c r="P202" s="343"/>
      <c r="Q202" s="272"/>
      <c r="R202" s="343"/>
      <c r="S202" s="272"/>
      <c r="T202" s="343"/>
      <c r="U202" s="272"/>
      <c r="V202" s="344">
        <v>120</v>
      </c>
      <c r="W202" s="272"/>
      <c r="X202" s="343">
        <v>120</v>
      </c>
      <c r="Y202" s="272"/>
      <c r="Z202" s="343"/>
      <c r="AA202" s="272"/>
      <c r="AB202" s="343"/>
      <c r="AC202" s="283"/>
      <c r="AD202" s="343"/>
      <c r="AE202" s="272"/>
      <c r="AF202" s="343"/>
      <c r="AG202" s="272"/>
      <c r="AH202" s="343"/>
      <c r="AI202" s="272"/>
      <c r="AJ202" s="343"/>
      <c r="AK202" s="283"/>
      <c r="AL202" s="344"/>
      <c r="AM202" s="272"/>
      <c r="AN202" s="343"/>
      <c r="AO202" s="272"/>
      <c r="AP202" s="343"/>
      <c r="AQ202" s="272"/>
      <c r="AR202" s="343"/>
      <c r="AS202" s="272"/>
      <c r="AT202" s="343"/>
      <c r="AU202" s="272"/>
      <c r="AV202" s="343"/>
      <c r="AW202" s="283"/>
      <c r="AX202" s="18">
        <f t="shared" si="0"/>
        <v>4740.2999999999993</v>
      </c>
      <c r="AY202" s="205">
        <f t="shared" si="1"/>
        <v>240</v>
      </c>
      <c r="AZ202" s="205">
        <f t="shared" si="2"/>
        <v>0</v>
      </c>
      <c r="BA202" s="205">
        <f t="shared" si="3"/>
        <v>240</v>
      </c>
      <c r="BB202" s="206">
        <f t="shared" si="4"/>
        <v>19.751249999999995</v>
      </c>
    </row>
    <row r="203" spans="1:54" ht="13" x14ac:dyDescent="0.15">
      <c r="A203" s="204">
        <f t="shared" si="5"/>
        <v>46219</v>
      </c>
      <c r="B203" s="205">
        <v>8.1</v>
      </c>
      <c r="C203" s="205"/>
      <c r="D203" s="205" t="s">
        <v>31</v>
      </c>
      <c r="E203" s="201" t="s">
        <v>110</v>
      </c>
      <c r="F203" s="344"/>
      <c r="G203" s="272"/>
      <c r="H203" s="343"/>
      <c r="I203" s="272"/>
      <c r="J203" s="343"/>
      <c r="K203" s="272"/>
      <c r="L203" s="343"/>
      <c r="M203" s="272"/>
      <c r="N203" s="343"/>
      <c r="O203" s="272"/>
      <c r="P203" s="343"/>
      <c r="Q203" s="272"/>
      <c r="R203" s="343"/>
      <c r="S203" s="272"/>
      <c r="T203" s="343"/>
      <c r="U203" s="272"/>
      <c r="V203" s="344">
        <v>120</v>
      </c>
      <c r="W203" s="272"/>
      <c r="X203" s="343">
        <v>92</v>
      </c>
      <c r="Y203" s="272"/>
      <c r="Z203" s="343">
        <v>28</v>
      </c>
      <c r="AA203" s="272"/>
      <c r="AB203" s="343"/>
      <c r="AC203" s="283"/>
      <c r="AD203" s="343"/>
      <c r="AE203" s="272"/>
      <c r="AF203" s="343"/>
      <c r="AG203" s="272"/>
      <c r="AH203" s="343"/>
      <c r="AI203" s="272"/>
      <c r="AJ203" s="343"/>
      <c r="AK203" s="283"/>
      <c r="AL203" s="344"/>
      <c r="AM203" s="272"/>
      <c r="AN203" s="343"/>
      <c r="AO203" s="272"/>
      <c r="AP203" s="343"/>
      <c r="AQ203" s="272"/>
      <c r="AR203" s="343"/>
      <c r="AS203" s="272"/>
      <c r="AT203" s="343"/>
      <c r="AU203" s="272"/>
      <c r="AV203" s="343"/>
      <c r="AW203" s="283"/>
      <c r="AX203" s="18">
        <f t="shared" si="0"/>
        <v>4441.3999999999996</v>
      </c>
      <c r="AY203" s="205">
        <f t="shared" si="1"/>
        <v>240</v>
      </c>
      <c r="AZ203" s="205">
        <f t="shared" si="2"/>
        <v>0</v>
      </c>
      <c r="BA203" s="205">
        <f t="shared" si="3"/>
        <v>240</v>
      </c>
      <c r="BB203" s="206">
        <f t="shared" si="4"/>
        <v>18.505833333333332</v>
      </c>
    </row>
    <row r="204" spans="1:54" ht="13" x14ac:dyDescent="0.15">
      <c r="A204" s="204">
        <f t="shared" si="5"/>
        <v>46220</v>
      </c>
      <c r="B204" s="205">
        <v>8.1</v>
      </c>
      <c r="C204" s="205"/>
      <c r="D204" s="205" t="s">
        <v>31</v>
      </c>
      <c r="E204" s="201" t="s">
        <v>111</v>
      </c>
      <c r="F204" s="344"/>
      <c r="G204" s="272"/>
      <c r="H204" s="343"/>
      <c r="I204" s="272"/>
      <c r="J204" s="343"/>
      <c r="K204" s="272"/>
      <c r="L204" s="343"/>
      <c r="M204" s="272"/>
      <c r="N204" s="343"/>
      <c r="O204" s="272"/>
      <c r="P204" s="343"/>
      <c r="Q204" s="272"/>
      <c r="R204" s="343"/>
      <c r="S204" s="272"/>
      <c r="T204" s="343"/>
      <c r="U204" s="272"/>
      <c r="V204" s="344">
        <v>120</v>
      </c>
      <c r="W204" s="272"/>
      <c r="X204" s="343">
        <v>120</v>
      </c>
      <c r="Y204" s="272"/>
      <c r="Z204" s="343"/>
      <c r="AA204" s="272"/>
      <c r="AB204" s="343"/>
      <c r="AC204" s="283"/>
      <c r="AD204" s="343"/>
      <c r="AE204" s="272"/>
      <c r="AF204" s="343">
        <v>1</v>
      </c>
      <c r="AG204" s="272"/>
      <c r="AH204" s="343"/>
      <c r="AI204" s="272"/>
      <c r="AJ204" s="343"/>
      <c r="AK204" s="283"/>
      <c r="AL204" s="344"/>
      <c r="AM204" s="272"/>
      <c r="AN204" s="343"/>
      <c r="AO204" s="272"/>
      <c r="AP204" s="343"/>
      <c r="AQ204" s="272"/>
      <c r="AR204" s="343"/>
      <c r="AS204" s="272"/>
      <c r="AT204" s="343"/>
      <c r="AU204" s="272"/>
      <c r="AV204" s="343"/>
      <c r="AW204" s="283"/>
      <c r="AX204" s="18">
        <f t="shared" si="0"/>
        <v>5020.2999999999993</v>
      </c>
      <c r="AY204" s="205">
        <f t="shared" si="1"/>
        <v>240</v>
      </c>
      <c r="AZ204" s="205">
        <f t="shared" si="2"/>
        <v>1</v>
      </c>
      <c r="BA204" s="205">
        <f t="shared" si="3"/>
        <v>241</v>
      </c>
      <c r="BB204" s="206">
        <f t="shared" si="4"/>
        <v>20.831120331950203</v>
      </c>
    </row>
    <row r="205" spans="1:54" ht="13" x14ac:dyDescent="0.15">
      <c r="A205" s="204">
        <f t="shared" si="5"/>
        <v>46221</v>
      </c>
      <c r="B205" s="205">
        <v>8.1</v>
      </c>
      <c r="C205" s="205"/>
      <c r="D205" s="205" t="s">
        <v>31</v>
      </c>
      <c r="E205" s="201" t="s">
        <v>107</v>
      </c>
      <c r="F205" s="344"/>
      <c r="G205" s="272"/>
      <c r="H205" s="343"/>
      <c r="I205" s="272"/>
      <c r="J205" s="343"/>
      <c r="K205" s="272"/>
      <c r="L205" s="343"/>
      <c r="M205" s="272"/>
      <c r="N205" s="343"/>
      <c r="O205" s="272"/>
      <c r="P205" s="343"/>
      <c r="Q205" s="272"/>
      <c r="R205" s="343"/>
      <c r="S205" s="272"/>
      <c r="T205" s="343"/>
      <c r="U205" s="272"/>
      <c r="V205" s="344">
        <v>120</v>
      </c>
      <c r="W205" s="272"/>
      <c r="X205" s="343">
        <v>120</v>
      </c>
      <c r="Y205" s="272"/>
      <c r="Z205" s="343"/>
      <c r="AA205" s="272"/>
      <c r="AB205" s="343"/>
      <c r="AC205" s="283"/>
      <c r="AD205" s="343"/>
      <c r="AE205" s="272"/>
      <c r="AF205" s="343"/>
      <c r="AG205" s="272"/>
      <c r="AH205" s="343"/>
      <c r="AI205" s="272"/>
      <c r="AJ205" s="343"/>
      <c r="AK205" s="283"/>
      <c r="AL205" s="344"/>
      <c r="AM205" s="272"/>
      <c r="AN205" s="343"/>
      <c r="AO205" s="272"/>
      <c r="AP205" s="343"/>
      <c r="AQ205" s="272"/>
      <c r="AR205" s="343"/>
      <c r="AS205" s="272"/>
      <c r="AT205" s="343"/>
      <c r="AU205" s="272"/>
      <c r="AV205" s="343"/>
      <c r="AW205" s="283"/>
      <c r="AX205" s="18">
        <f t="shared" si="0"/>
        <v>4740.2999999999993</v>
      </c>
      <c r="AY205" s="205">
        <f t="shared" si="1"/>
        <v>240</v>
      </c>
      <c r="AZ205" s="205">
        <f t="shared" si="2"/>
        <v>0</v>
      </c>
      <c r="BA205" s="205">
        <f t="shared" si="3"/>
        <v>240</v>
      </c>
      <c r="BB205" s="206">
        <f t="shared" si="4"/>
        <v>19.751249999999995</v>
      </c>
    </row>
    <row r="206" spans="1:54" ht="13" x14ac:dyDescent="0.15">
      <c r="A206" s="207">
        <f t="shared" si="5"/>
        <v>46222</v>
      </c>
      <c r="B206" s="208">
        <v>8.1</v>
      </c>
      <c r="C206" s="208"/>
      <c r="D206" s="208" t="s">
        <v>31</v>
      </c>
      <c r="E206" s="209" t="s">
        <v>64</v>
      </c>
      <c r="F206" s="348"/>
      <c r="G206" s="292"/>
      <c r="H206" s="347"/>
      <c r="I206" s="292"/>
      <c r="J206" s="347"/>
      <c r="K206" s="292"/>
      <c r="L206" s="343"/>
      <c r="M206" s="272"/>
      <c r="N206" s="343"/>
      <c r="O206" s="272"/>
      <c r="P206" s="343"/>
      <c r="Q206" s="272"/>
      <c r="R206" s="343"/>
      <c r="S206" s="272"/>
      <c r="T206" s="343"/>
      <c r="U206" s="272"/>
      <c r="V206" s="348"/>
      <c r="W206" s="292"/>
      <c r="X206" s="347"/>
      <c r="Y206" s="292"/>
      <c r="Z206" s="347"/>
      <c r="AA206" s="292"/>
      <c r="AB206" s="347"/>
      <c r="AC206" s="293"/>
      <c r="AD206" s="347"/>
      <c r="AE206" s="292"/>
      <c r="AF206" s="347"/>
      <c r="AG206" s="292"/>
      <c r="AH206" s="347"/>
      <c r="AI206" s="292"/>
      <c r="AJ206" s="347"/>
      <c r="AK206" s="293"/>
      <c r="AL206" s="348"/>
      <c r="AM206" s="292"/>
      <c r="AN206" s="347"/>
      <c r="AO206" s="292"/>
      <c r="AP206" s="347"/>
      <c r="AQ206" s="292"/>
      <c r="AR206" s="347"/>
      <c r="AS206" s="292"/>
      <c r="AT206" s="347"/>
      <c r="AU206" s="292"/>
      <c r="AV206" s="347"/>
      <c r="AW206" s="293"/>
      <c r="AX206" s="210">
        <f t="shared" si="0"/>
        <v>0</v>
      </c>
      <c r="AY206" s="208">
        <f t="shared" si="1"/>
        <v>0</v>
      </c>
      <c r="AZ206" s="208">
        <f t="shared" si="2"/>
        <v>0</v>
      </c>
      <c r="BA206" s="208">
        <f t="shared" si="3"/>
        <v>0</v>
      </c>
      <c r="BB206" s="211" t="str">
        <f t="shared" si="4"/>
        <v/>
      </c>
    </row>
    <row r="207" spans="1:54" ht="13" x14ac:dyDescent="0.15">
      <c r="A207" s="185">
        <f t="shared" si="5"/>
        <v>46223</v>
      </c>
      <c r="B207" s="186">
        <v>8.1999999999999993</v>
      </c>
      <c r="C207" s="186"/>
      <c r="D207" s="186" t="s">
        <v>34</v>
      </c>
      <c r="E207" s="193" t="s">
        <v>111</v>
      </c>
      <c r="F207" s="338"/>
      <c r="G207" s="272"/>
      <c r="H207" s="337"/>
      <c r="I207" s="272"/>
      <c r="J207" s="337"/>
      <c r="K207" s="272"/>
      <c r="L207" s="339"/>
      <c r="M207" s="285"/>
      <c r="N207" s="339"/>
      <c r="O207" s="285"/>
      <c r="P207" s="339"/>
      <c r="Q207" s="285"/>
      <c r="R207" s="339"/>
      <c r="S207" s="285"/>
      <c r="T207" s="339"/>
      <c r="U207" s="285"/>
      <c r="V207" s="340">
        <v>140</v>
      </c>
      <c r="W207" s="285"/>
      <c r="X207" s="339">
        <v>140</v>
      </c>
      <c r="Y207" s="285"/>
      <c r="Z207" s="339"/>
      <c r="AA207" s="285"/>
      <c r="AB207" s="339"/>
      <c r="AC207" s="288"/>
      <c r="AD207" s="337"/>
      <c r="AE207" s="272"/>
      <c r="AF207" s="337">
        <v>1</v>
      </c>
      <c r="AG207" s="272"/>
      <c r="AH207" s="337">
        <v>1</v>
      </c>
      <c r="AI207" s="272"/>
      <c r="AJ207" s="337"/>
      <c r="AK207" s="283"/>
      <c r="AL207" s="338"/>
      <c r="AM207" s="272"/>
      <c r="AN207" s="337"/>
      <c r="AO207" s="272"/>
      <c r="AP207" s="337"/>
      <c r="AQ207" s="272"/>
      <c r="AR207" s="337"/>
      <c r="AS207" s="272"/>
      <c r="AT207" s="337"/>
      <c r="AU207" s="272"/>
      <c r="AV207" s="337"/>
      <c r="AW207" s="283"/>
      <c r="AX207" s="190">
        <f t="shared" si="0"/>
        <v>5922.1879599999993</v>
      </c>
      <c r="AY207" s="186">
        <f t="shared" si="1"/>
        <v>280</v>
      </c>
      <c r="AZ207" s="186">
        <f t="shared" si="2"/>
        <v>2</v>
      </c>
      <c r="BA207" s="186">
        <f t="shared" si="3"/>
        <v>282</v>
      </c>
      <c r="BB207" s="212">
        <f t="shared" si="4"/>
        <v>21.000666524822691</v>
      </c>
    </row>
    <row r="208" spans="1:54" ht="13" x14ac:dyDescent="0.15">
      <c r="A208" s="191">
        <f t="shared" si="5"/>
        <v>46224</v>
      </c>
      <c r="B208" s="192">
        <v>8.1999999999999993</v>
      </c>
      <c r="C208" s="192"/>
      <c r="D208" s="192" t="s">
        <v>34</v>
      </c>
      <c r="E208" s="193" t="s">
        <v>111</v>
      </c>
      <c r="F208" s="338"/>
      <c r="G208" s="272"/>
      <c r="H208" s="337"/>
      <c r="I208" s="272"/>
      <c r="J208" s="337"/>
      <c r="K208" s="272"/>
      <c r="L208" s="337"/>
      <c r="M208" s="272"/>
      <c r="N208" s="337"/>
      <c r="O208" s="272"/>
      <c r="P208" s="337"/>
      <c r="Q208" s="272"/>
      <c r="R208" s="337"/>
      <c r="S208" s="272"/>
      <c r="T208" s="337"/>
      <c r="U208" s="272"/>
      <c r="V208" s="338">
        <v>140</v>
      </c>
      <c r="W208" s="272"/>
      <c r="X208" s="337">
        <v>140</v>
      </c>
      <c r="Y208" s="272"/>
      <c r="Z208" s="337"/>
      <c r="AA208" s="272"/>
      <c r="AB208" s="337"/>
      <c r="AC208" s="283"/>
      <c r="AD208" s="337"/>
      <c r="AE208" s="272"/>
      <c r="AF208" s="337">
        <v>1</v>
      </c>
      <c r="AG208" s="272"/>
      <c r="AH208" s="337">
        <v>1</v>
      </c>
      <c r="AI208" s="272"/>
      <c r="AJ208" s="337"/>
      <c r="AK208" s="283"/>
      <c r="AL208" s="338"/>
      <c r="AM208" s="272"/>
      <c r="AN208" s="337"/>
      <c r="AO208" s="272"/>
      <c r="AP208" s="337"/>
      <c r="AQ208" s="272"/>
      <c r="AR208" s="337"/>
      <c r="AS208" s="272"/>
      <c r="AT208" s="337"/>
      <c r="AU208" s="272"/>
      <c r="AV208" s="337"/>
      <c r="AW208" s="283"/>
      <c r="AX208" s="194">
        <f t="shared" si="0"/>
        <v>5922.1879599999993</v>
      </c>
      <c r="AY208" s="192">
        <f t="shared" si="1"/>
        <v>280</v>
      </c>
      <c r="AZ208" s="192">
        <f t="shared" si="2"/>
        <v>2</v>
      </c>
      <c r="BA208" s="192">
        <f t="shared" si="3"/>
        <v>282</v>
      </c>
      <c r="BB208" s="213">
        <f t="shared" si="4"/>
        <v>21.000666524822691</v>
      </c>
    </row>
    <row r="209" spans="1:54" ht="13" x14ac:dyDescent="0.15">
      <c r="A209" s="191">
        <f t="shared" si="5"/>
        <v>46225</v>
      </c>
      <c r="B209" s="192">
        <v>8.1999999999999993</v>
      </c>
      <c r="C209" s="192"/>
      <c r="D209" s="192" t="s">
        <v>34</v>
      </c>
      <c r="E209" s="193" t="s">
        <v>98</v>
      </c>
      <c r="F209" s="338"/>
      <c r="G209" s="272"/>
      <c r="H209" s="337"/>
      <c r="I209" s="272"/>
      <c r="J209" s="337"/>
      <c r="K209" s="272"/>
      <c r="L209" s="337"/>
      <c r="M209" s="272"/>
      <c r="N209" s="337"/>
      <c r="O209" s="272"/>
      <c r="P209" s="337"/>
      <c r="Q209" s="272"/>
      <c r="R209" s="337"/>
      <c r="S209" s="272"/>
      <c r="T209" s="337"/>
      <c r="U209" s="272"/>
      <c r="V209" s="338">
        <v>140</v>
      </c>
      <c r="W209" s="272"/>
      <c r="X209" s="337">
        <v>140</v>
      </c>
      <c r="Y209" s="272"/>
      <c r="Z209" s="337"/>
      <c r="AA209" s="272"/>
      <c r="AB209" s="337"/>
      <c r="AC209" s="283"/>
      <c r="AD209" s="337"/>
      <c r="AE209" s="272"/>
      <c r="AF209" s="337"/>
      <c r="AG209" s="272"/>
      <c r="AH209" s="337"/>
      <c r="AI209" s="272"/>
      <c r="AJ209" s="337"/>
      <c r="AK209" s="283"/>
      <c r="AL209" s="338"/>
      <c r="AM209" s="272"/>
      <c r="AN209" s="337"/>
      <c r="AO209" s="272"/>
      <c r="AP209" s="337"/>
      <c r="AQ209" s="272"/>
      <c r="AR209" s="337"/>
      <c r="AS209" s="272"/>
      <c r="AT209" s="337"/>
      <c r="AU209" s="272"/>
      <c r="AV209" s="337"/>
      <c r="AW209" s="283"/>
      <c r="AX209" s="194">
        <f t="shared" si="0"/>
        <v>5530.3499999999995</v>
      </c>
      <c r="AY209" s="192">
        <f t="shared" si="1"/>
        <v>280</v>
      </c>
      <c r="AZ209" s="192">
        <f t="shared" si="2"/>
        <v>0</v>
      </c>
      <c r="BA209" s="192">
        <f t="shared" si="3"/>
        <v>280</v>
      </c>
      <c r="BB209" s="213">
        <f t="shared" si="4"/>
        <v>19.751249999999999</v>
      </c>
    </row>
    <row r="210" spans="1:54" ht="13" x14ac:dyDescent="0.15">
      <c r="A210" s="191">
        <f t="shared" si="5"/>
        <v>46226</v>
      </c>
      <c r="B210" s="192">
        <v>8.1999999999999993</v>
      </c>
      <c r="C210" s="192"/>
      <c r="D210" s="192" t="s">
        <v>34</v>
      </c>
      <c r="E210" s="193" t="s">
        <v>110</v>
      </c>
      <c r="F210" s="338"/>
      <c r="G210" s="272"/>
      <c r="H210" s="337"/>
      <c r="I210" s="272"/>
      <c r="J210" s="337"/>
      <c r="K210" s="272"/>
      <c r="L210" s="337"/>
      <c r="M210" s="272"/>
      <c r="N210" s="337"/>
      <c r="O210" s="272"/>
      <c r="P210" s="337"/>
      <c r="Q210" s="272"/>
      <c r="R210" s="337"/>
      <c r="S210" s="272"/>
      <c r="T210" s="337"/>
      <c r="U210" s="272"/>
      <c r="V210" s="338">
        <v>140</v>
      </c>
      <c r="W210" s="272"/>
      <c r="X210" s="337">
        <v>112</v>
      </c>
      <c r="Y210" s="272"/>
      <c r="Z210" s="337">
        <v>28</v>
      </c>
      <c r="AA210" s="272"/>
      <c r="AB210" s="337"/>
      <c r="AC210" s="283"/>
      <c r="AD210" s="337"/>
      <c r="AE210" s="272"/>
      <c r="AF210" s="337"/>
      <c r="AG210" s="272"/>
      <c r="AH210" s="337"/>
      <c r="AI210" s="272"/>
      <c r="AJ210" s="337"/>
      <c r="AK210" s="283"/>
      <c r="AL210" s="338"/>
      <c r="AM210" s="272"/>
      <c r="AN210" s="337"/>
      <c r="AO210" s="272"/>
      <c r="AP210" s="337"/>
      <c r="AQ210" s="272"/>
      <c r="AR210" s="337"/>
      <c r="AS210" s="272"/>
      <c r="AT210" s="337"/>
      <c r="AU210" s="272"/>
      <c r="AV210" s="337"/>
      <c r="AW210" s="283"/>
      <c r="AX210" s="194">
        <f t="shared" si="0"/>
        <v>5231.4499999999989</v>
      </c>
      <c r="AY210" s="192">
        <f t="shared" si="1"/>
        <v>280</v>
      </c>
      <c r="AZ210" s="192">
        <f t="shared" si="2"/>
        <v>0</v>
      </c>
      <c r="BA210" s="192">
        <f t="shared" si="3"/>
        <v>280</v>
      </c>
      <c r="BB210" s="213">
        <f t="shared" si="4"/>
        <v>18.683749999999996</v>
      </c>
    </row>
    <row r="211" spans="1:54" ht="13" x14ac:dyDescent="0.15">
      <c r="A211" s="191">
        <f t="shared" si="5"/>
        <v>46227</v>
      </c>
      <c r="B211" s="192">
        <v>8.1999999999999993</v>
      </c>
      <c r="C211" s="192"/>
      <c r="D211" s="192" t="s">
        <v>34</v>
      </c>
      <c r="E211" s="193" t="s">
        <v>98</v>
      </c>
      <c r="F211" s="338"/>
      <c r="G211" s="272"/>
      <c r="H211" s="337"/>
      <c r="I211" s="272"/>
      <c r="J211" s="337"/>
      <c r="K211" s="272"/>
      <c r="L211" s="337"/>
      <c r="M211" s="272"/>
      <c r="N211" s="337"/>
      <c r="O211" s="272"/>
      <c r="P211" s="337"/>
      <c r="Q211" s="272"/>
      <c r="R211" s="337"/>
      <c r="S211" s="272"/>
      <c r="T211" s="337"/>
      <c r="U211" s="272"/>
      <c r="V211" s="338">
        <v>140</v>
      </c>
      <c r="W211" s="272"/>
      <c r="X211" s="337">
        <v>140</v>
      </c>
      <c r="Y211" s="272"/>
      <c r="Z211" s="337"/>
      <c r="AA211" s="272"/>
      <c r="AB211" s="337"/>
      <c r="AC211" s="283"/>
      <c r="AD211" s="337"/>
      <c r="AE211" s="272"/>
      <c r="AF211" s="337"/>
      <c r="AG211" s="272"/>
      <c r="AH211" s="337"/>
      <c r="AI211" s="272"/>
      <c r="AJ211" s="337"/>
      <c r="AK211" s="283"/>
      <c r="AL211" s="338"/>
      <c r="AM211" s="272"/>
      <c r="AN211" s="337"/>
      <c r="AO211" s="272"/>
      <c r="AP211" s="337"/>
      <c r="AQ211" s="272"/>
      <c r="AR211" s="337"/>
      <c r="AS211" s="272"/>
      <c r="AT211" s="337"/>
      <c r="AU211" s="272"/>
      <c r="AV211" s="337"/>
      <c r="AW211" s="283"/>
      <c r="AX211" s="194">
        <f t="shared" si="0"/>
        <v>5530.3499999999995</v>
      </c>
      <c r="AY211" s="192">
        <f t="shared" si="1"/>
        <v>280</v>
      </c>
      <c r="AZ211" s="192">
        <f t="shared" si="2"/>
        <v>0</v>
      </c>
      <c r="BA211" s="192">
        <f t="shared" si="3"/>
        <v>280</v>
      </c>
      <c r="BB211" s="213">
        <f t="shared" si="4"/>
        <v>19.751249999999999</v>
      </c>
    </row>
    <row r="212" spans="1:54" ht="13" x14ac:dyDescent="0.15">
      <c r="A212" s="191">
        <f t="shared" si="5"/>
        <v>46228</v>
      </c>
      <c r="B212" s="192">
        <v>8.1999999999999993</v>
      </c>
      <c r="C212" s="192"/>
      <c r="D212" s="192" t="s">
        <v>34</v>
      </c>
      <c r="E212" s="193" t="s">
        <v>64</v>
      </c>
      <c r="F212" s="338"/>
      <c r="G212" s="272"/>
      <c r="H212" s="337"/>
      <c r="I212" s="272"/>
      <c r="J212" s="337"/>
      <c r="K212" s="272"/>
      <c r="L212" s="337"/>
      <c r="M212" s="272"/>
      <c r="N212" s="337"/>
      <c r="O212" s="272"/>
      <c r="P212" s="337"/>
      <c r="Q212" s="272"/>
      <c r="R212" s="337"/>
      <c r="S212" s="272"/>
      <c r="T212" s="337"/>
      <c r="U212" s="272"/>
      <c r="V212" s="338">
        <v>140</v>
      </c>
      <c r="W212" s="272"/>
      <c r="X212" s="337">
        <v>140</v>
      </c>
      <c r="Y212" s="272"/>
      <c r="Z212" s="337"/>
      <c r="AA212" s="272"/>
      <c r="AB212" s="337"/>
      <c r="AC212" s="283"/>
      <c r="AD212" s="337"/>
      <c r="AE212" s="272"/>
      <c r="AF212" s="337"/>
      <c r="AG212" s="272"/>
      <c r="AH212" s="337"/>
      <c r="AI212" s="272"/>
      <c r="AJ212" s="337"/>
      <c r="AK212" s="283"/>
      <c r="AL212" s="338"/>
      <c r="AM212" s="272"/>
      <c r="AN212" s="337"/>
      <c r="AO212" s="272"/>
      <c r="AP212" s="337"/>
      <c r="AQ212" s="272"/>
      <c r="AR212" s="337"/>
      <c r="AS212" s="272"/>
      <c r="AT212" s="337"/>
      <c r="AU212" s="272"/>
      <c r="AV212" s="337"/>
      <c r="AW212" s="283"/>
      <c r="AX212" s="194">
        <f t="shared" si="0"/>
        <v>5530.3499999999995</v>
      </c>
      <c r="AY212" s="192">
        <f t="shared" si="1"/>
        <v>280</v>
      </c>
      <c r="AZ212" s="192">
        <f t="shared" si="2"/>
        <v>0</v>
      </c>
      <c r="BA212" s="192">
        <f t="shared" si="3"/>
        <v>280</v>
      </c>
      <c r="BB212" s="213">
        <f t="shared" si="4"/>
        <v>19.751249999999999</v>
      </c>
    </row>
    <row r="213" spans="1:54" ht="13" x14ac:dyDescent="0.15">
      <c r="A213" s="195">
        <f t="shared" si="5"/>
        <v>46229</v>
      </c>
      <c r="B213" s="196">
        <v>8.1999999999999993</v>
      </c>
      <c r="C213" s="196"/>
      <c r="D213" s="196" t="s">
        <v>34</v>
      </c>
      <c r="E213" s="197" t="s">
        <v>64</v>
      </c>
      <c r="F213" s="342"/>
      <c r="G213" s="292"/>
      <c r="H213" s="341"/>
      <c r="I213" s="292"/>
      <c r="J213" s="341"/>
      <c r="K213" s="292"/>
      <c r="L213" s="341"/>
      <c r="M213" s="292"/>
      <c r="N213" s="341"/>
      <c r="O213" s="292"/>
      <c r="P213" s="341"/>
      <c r="Q213" s="292"/>
      <c r="R213" s="341"/>
      <c r="S213" s="292"/>
      <c r="T213" s="341"/>
      <c r="U213" s="292"/>
      <c r="V213" s="342">
        <v>140</v>
      </c>
      <c r="W213" s="292"/>
      <c r="X213" s="341">
        <v>140</v>
      </c>
      <c r="Y213" s="292"/>
      <c r="Z213" s="341"/>
      <c r="AA213" s="292"/>
      <c r="AB213" s="341"/>
      <c r="AC213" s="293"/>
      <c r="AD213" s="341"/>
      <c r="AE213" s="292"/>
      <c r="AF213" s="341">
        <v>1</v>
      </c>
      <c r="AG213" s="292"/>
      <c r="AH213" s="341">
        <v>1</v>
      </c>
      <c r="AI213" s="292"/>
      <c r="AJ213" s="341"/>
      <c r="AK213" s="293"/>
      <c r="AL213" s="342"/>
      <c r="AM213" s="292"/>
      <c r="AN213" s="341"/>
      <c r="AO213" s="292"/>
      <c r="AP213" s="341"/>
      <c r="AQ213" s="292"/>
      <c r="AR213" s="341"/>
      <c r="AS213" s="292"/>
      <c r="AT213" s="341"/>
      <c r="AU213" s="292"/>
      <c r="AV213" s="341"/>
      <c r="AW213" s="293"/>
      <c r="AX213" s="198">
        <f t="shared" si="0"/>
        <v>5922.1879599999993</v>
      </c>
      <c r="AY213" s="196">
        <f t="shared" si="1"/>
        <v>280</v>
      </c>
      <c r="AZ213" s="196">
        <f t="shared" si="2"/>
        <v>2</v>
      </c>
      <c r="BA213" s="196">
        <f t="shared" si="3"/>
        <v>282</v>
      </c>
      <c r="BB213" s="214">
        <f t="shared" si="4"/>
        <v>21.000666524822691</v>
      </c>
    </row>
    <row r="214" spans="1:54" ht="13" x14ac:dyDescent="0.15">
      <c r="A214" s="185">
        <f t="shared" si="5"/>
        <v>46230</v>
      </c>
      <c r="B214" s="186">
        <v>8.3000000000000007</v>
      </c>
      <c r="C214" s="186"/>
      <c r="D214" s="186" t="s">
        <v>35</v>
      </c>
      <c r="E214" s="187" t="s">
        <v>68</v>
      </c>
      <c r="F214" s="338"/>
      <c r="G214" s="272"/>
      <c r="H214" s="337"/>
      <c r="I214" s="272"/>
      <c r="J214" s="337"/>
      <c r="K214" s="272"/>
      <c r="L214" s="339"/>
      <c r="M214" s="285"/>
      <c r="N214" s="339"/>
      <c r="O214" s="285"/>
      <c r="P214" s="339"/>
      <c r="Q214" s="285"/>
      <c r="R214" s="339"/>
      <c r="S214" s="285"/>
      <c r="T214" s="339"/>
      <c r="U214" s="285"/>
      <c r="V214" s="340">
        <v>70</v>
      </c>
      <c r="W214" s="285"/>
      <c r="X214" s="339">
        <v>70</v>
      </c>
      <c r="Y214" s="285"/>
      <c r="Z214" s="339"/>
      <c r="AA214" s="285"/>
      <c r="AB214" s="339"/>
      <c r="AC214" s="288"/>
      <c r="AD214" s="337"/>
      <c r="AE214" s="272"/>
      <c r="AF214" s="337"/>
      <c r="AG214" s="272"/>
      <c r="AH214" s="337"/>
      <c r="AI214" s="272"/>
      <c r="AJ214" s="337"/>
      <c r="AK214" s="283"/>
      <c r="AL214" s="338"/>
      <c r="AM214" s="272"/>
      <c r="AN214" s="337"/>
      <c r="AO214" s="272"/>
      <c r="AP214" s="337"/>
      <c r="AQ214" s="272"/>
      <c r="AR214" s="337"/>
      <c r="AS214" s="272"/>
      <c r="AT214" s="337"/>
      <c r="AU214" s="272"/>
      <c r="AV214" s="337"/>
      <c r="AW214" s="283"/>
      <c r="AX214" s="190">
        <f t="shared" si="0"/>
        <v>2765.1749999999997</v>
      </c>
      <c r="AY214" s="186">
        <f t="shared" si="1"/>
        <v>140</v>
      </c>
      <c r="AZ214" s="186">
        <f t="shared" si="2"/>
        <v>0</v>
      </c>
      <c r="BA214" s="186">
        <f t="shared" si="3"/>
        <v>140</v>
      </c>
      <c r="BB214" s="212">
        <f t="shared" si="4"/>
        <v>19.751249999999999</v>
      </c>
    </row>
    <row r="215" spans="1:54" ht="13" x14ac:dyDescent="0.15">
      <c r="A215" s="191">
        <f t="shared" si="5"/>
        <v>46231</v>
      </c>
      <c r="B215" s="192">
        <v>8.3000000000000007</v>
      </c>
      <c r="C215" s="192"/>
      <c r="D215" s="192" t="s">
        <v>35</v>
      </c>
      <c r="E215" s="193" t="s">
        <v>68</v>
      </c>
      <c r="F215" s="338"/>
      <c r="G215" s="272"/>
      <c r="H215" s="337"/>
      <c r="I215" s="272"/>
      <c r="J215" s="337"/>
      <c r="K215" s="272"/>
      <c r="L215" s="337"/>
      <c r="M215" s="272"/>
      <c r="N215" s="337"/>
      <c r="O215" s="272"/>
      <c r="P215" s="337"/>
      <c r="Q215" s="272"/>
      <c r="R215" s="337"/>
      <c r="S215" s="272"/>
      <c r="T215" s="337"/>
      <c r="U215" s="272"/>
      <c r="V215" s="188"/>
      <c r="W215" s="189">
        <v>80</v>
      </c>
      <c r="X215" s="189"/>
      <c r="Y215" s="189">
        <v>80</v>
      </c>
      <c r="Z215" s="337"/>
      <c r="AA215" s="272"/>
      <c r="AB215" s="337"/>
      <c r="AC215" s="283"/>
      <c r="AD215" s="337"/>
      <c r="AE215" s="272"/>
      <c r="AF215" s="337"/>
      <c r="AG215" s="272"/>
      <c r="AH215" s="337"/>
      <c r="AI215" s="272"/>
      <c r="AJ215" s="337"/>
      <c r="AK215" s="283"/>
      <c r="AL215" s="338"/>
      <c r="AM215" s="272"/>
      <c r="AN215" s="337"/>
      <c r="AO215" s="272"/>
      <c r="AP215" s="337"/>
      <c r="AQ215" s="272"/>
      <c r="AR215" s="337"/>
      <c r="AS215" s="272"/>
      <c r="AT215" s="337"/>
      <c r="AU215" s="272"/>
      <c r="AV215" s="337"/>
      <c r="AW215" s="283"/>
      <c r="AX215" s="190">
        <v>3160</v>
      </c>
      <c r="AY215" s="192">
        <v>160</v>
      </c>
      <c r="AZ215" s="192">
        <f t="shared" si="2"/>
        <v>0</v>
      </c>
      <c r="BA215" s="192">
        <f t="shared" si="3"/>
        <v>160</v>
      </c>
      <c r="BB215" s="213">
        <f t="shared" si="4"/>
        <v>19.75</v>
      </c>
    </row>
    <row r="216" spans="1:54" ht="13" x14ac:dyDescent="0.15">
      <c r="A216" s="191">
        <f t="shared" si="5"/>
        <v>46232</v>
      </c>
      <c r="B216" s="192">
        <v>8.3000000000000007</v>
      </c>
      <c r="C216" s="192"/>
      <c r="D216" s="192" t="s">
        <v>35</v>
      </c>
      <c r="E216" s="193" t="s">
        <v>68</v>
      </c>
      <c r="F216" s="338"/>
      <c r="G216" s="272"/>
      <c r="H216" s="337"/>
      <c r="I216" s="272"/>
      <c r="J216" s="337"/>
      <c r="K216" s="272"/>
      <c r="L216" s="337"/>
      <c r="M216" s="272"/>
      <c r="N216" s="337"/>
      <c r="O216" s="272"/>
      <c r="P216" s="337"/>
      <c r="Q216" s="272"/>
      <c r="R216" s="337"/>
      <c r="S216" s="272"/>
      <c r="T216" s="337"/>
      <c r="U216" s="272"/>
      <c r="V216" s="338">
        <v>80</v>
      </c>
      <c r="W216" s="272"/>
      <c r="X216" s="189"/>
      <c r="Y216" s="189">
        <v>80</v>
      </c>
      <c r="Z216" s="337"/>
      <c r="AA216" s="272"/>
      <c r="AB216" s="337"/>
      <c r="AC216" s="283"/>
      <c r="AD216" s="337"/>
      <c r="AE216" s="272"/>
      <c r="AF216" s="337"/>
      <c r="AG216" s="272"/>
      <c r="AH216" s="337"/>
      <c r="AI216" s="272"/>
      <c r="AJ216" s="337"/>
      <c r="AK216" s="283"/>
      <c r="AL216" s="338"/>
      <c r="AM216" s="272"/>
      <c r="AN216" s="337"/>
      <c r="AO216" s="272"/>
      <c r="AP216" s="337"/>
      <c r="AQ216" s="272"/>
      <c r="AR216" s="337"/>
      <c r="AS216" s="272"/>
      <c r="AT216" s="337"/>
      <c r="AU216" s="272"/>
      <c r="AV216" s="337"/>
      <c r="AW216" s="283"/>
      <c r="AX216" s="194">
        <v>3160</v>
      </c>
      <c r="AY216" s="192">
        <v>160</v>
      </c>
      <c r="AZ216" s="192">
        <f t="shared" si="2"/>
        <v>0</v>
      </c>
      <c r="BA216" s="192">
        <f t="shared" si="3"/>
        <v>160</v>
      </c>
      <c r="BB216" s="213">
        <f t="shared" si="4"/>
        <v>19.75</v>
      </c>
    </row>
    <row r="217" spans="1:54" ht="13" x14ac:dyDescent="0.15">
      <c r="A217" s="191">
        <f t="shared" si="5"/>
        <v>46233</v>
      </c>
      <c r="B217" s="192">
        <v>8.3000000000000007</v>
      </c>
      <c r="C217" s="192"/>
      <c r="D217" s="192" t="s">
        <v>35</v>
      </c>
      <c r="E217" s="193" t="s">
        <v>68</v>
      </c>
      <c r="F217" s="338"/>
      <c r="G217" s="272"/>
      <c r="H217" s="337"/>
      <c r="I217" s="272"/>
      <c r="J217" s="337"/>
      <c r="K217" s="272"/>
      <c r="L217" s="337"/>
      <c r="M217" s="272"/>
      <c r="N217" s="337"/>
      <c r="O217" s="272"/>
      <c r="P217" s="337"/>
      <c r="Q217" s="272"/>
      <c r="R217" s="337"/>
      <c r="S217" s="272"/>
      <c r="T217" s="337"/>
      <c r="U217" s="272"/>
      <c r="V217" s="188"/>
      <c r="W217" s="189">
        <v>80</v>
      </c>
      <c r="X217" s="215"/>
      <c r="Y217" s="189">
        <v>80</v>
      </c>
      <c r="Z217" s="337"/>
      <c r="AA217" s="272"/>
      <c r="AB217" s="337"/>
      <c r="AC217" s="283"/>
      <c r="AD217" s="337"/>
      <c r="AE217" s="272"/>
      <c r="AF217" s="337"/>
      <c r="AG217" s="272"/>
      <c r="AH217" s="337">
        <v>1</v>
      </c>
      <c r="AI217" s="272"/>
      <c r="AJ217" s="337"/>
      <c r="AK217" s="283"/>
      <c r="AL217" s="338"/>
      <c r="AM217" s="272"/>
      <c r="AN217" s="337"/>
      <c r="AO217" s="272"/>
      <c r="AP217" s="337"/>
      <c r="AQ217" s="272"/>
      <c r="AR217" s="337"/>
      <c r="AS217" s="272"/>
      <c r="AT217" s="337"/>
      <c r="AU217" s="272"/>
      <c r="AV217" s="337"/>
      <c r="AW217" s="283"/>
      <c r="AX217" s="194">
        <v>3160</v>
      </c>
      <c r="AY217" s="192">
        <v>160</v>
      </c>
      <c r="AZ217" s="192">
        <f t="shared" si="2"/>
        <v>1</v>
      </c>
      <c r="BA217" s="192">
        <f t="shared" si="3"/>
        <v>161</v>
      </c>
      <c r="BB217" s="213">
        <f t="shared" si="4"/>
        <v>19.627329192546583</v>
      </c>
    </row>
    <row r="218" spans="1:54" ht="13" x14ac:dyDescent="0.15">
      <c r="A218" s="191">
        <f t="shared" si="5"/>
        <v>46234</v>
      </c>
      <c r="B218" s="192">
        <v>8.3000000000000007</v>
      </c>
      <c r="C218" s="192"/>
      <c r="D218" s="192" t="s">
        <v>35</v>
      </c>
      <c r="E218" s="193" t="s">
        <v>43</v>
      </c>
      <c r="F218" s="338"/>
      <c r="G218" s="272"/>
      <c r="H218" s="337"/>
      <c r="I218" s="272"/>
      <c r="J218" s="337"/>
      <c r="K218" s="272"/>
      <c r="L218" s="337"/>
      <c r="M218" s="272"/>
      <c r="N218" s="337"/>
      <c r="O218" s="272"/>
      <c r="P218" s="337"/>
      <c r="Q218" s="272"/>
      <c r="R218" s="337"/>
      <c r="S218" s="272"/>
      <c r="T218" s="337"/>
      <c r="U218" s="272"/>
      <c r="V218" s="338">
        <v>130</v>
      </c>
      <c r="W218" s="272"/>
      <c r="X218" s="337">
        <v>130</v>
      </c>
      <c r="Y218" s="272"/>
      <c r="Z218" s="337"/>
      <c r="AA218" s="272"/>
      <c r="AB218" s="337"/>
      <c r="AC218" s="283"/>
      <c r="AD218" s="337"/>
      <c r="AE218" s="272"/>
      <c r="AF218" s="337"/>
      <c r="AG218" s="272"/>
      <c r="AH218" s="337"/>
      <c r="AI218" s="272"/>
      <c r="AJ218" s="337"/>
      <c r="AK218" s="283"/>
      <c r="AL218" s="338"/>
      <c r="AM218" s="272"/>
      <c r="AN218" s="337"/>
      <c r="AO218" s="272"/>
      <c r="AP218" s="337"/>
      <c r="AQ218" s="272"/>
      <c r="AR218" s="337"/>
      <c r="AS218" s="272"/>
      <c r="AT218" s="337"/>
      <c r="AU218" s="272"/>
      <c r="AV218" s="337"/>
      <c r="AW218" s="283"/>
      <c r="AX218" s="194">
        <f t="shared" ref="AX218:AX359" si="6">(F218*G$3)+(H218*I$3)+(J218*K$3)+(AB218*AC$3)+(AD218*AE$3)+(AH218*AI$3)+(AJ218*AK$3)+(AL218*AM$3)+(AN218*AO$3)+(AP218*AQ$3)+(AR218*AS$3)+(AT218*AU$3)+(AV218*AW$3) + (V218*$W$3) + (X218*$Y$3) + (L218*$M$3) + (N218*$O$3) + (P218*$Q$3) + (R218*$S$3) + (T218*$U$3) + (Z218*$AA$3) + (AF218*$AG$3)</f>
        <v>5135.3249999999998</v>
      </c>
      <c r="AY218" s="192">
        <f t="shared" ref="AY218:AY359" si="7">SUM(F218,H218,J218,V218,X218,AB218,AD218,Z218)</f>
        <v>260</v>
      </c>
      <c r="AZ218" s="192">
        <f t="shared" si="2"/>
        <v>0</v>
      </c>
      <c r="BA218" s="192">
        <f t="shared" si="3"/>
        <v>260</v>
      </c>
      <c r="BB218" s="213">
        <f t="shared" si="4"/>
        <v>19.751249999999999</v>
      </c>
    </row>
    <row r="219" spans="1:54" ht="13" x14ac:dyDescent="0.15">
      <c r="A219" s="191">
        <f t="shared" si="5"/>
        <v>46235</v>
      </c>
      <c r="B219" s="192">
        <v>8.3000000000000007</v>
      </c>
      <c r="C219" s="192"/>
      <c r="D219" s="192" t="s">
        <v>35</v>
      </c>
      <c r="E219" s="193" t="s">
        <v>43</v>
      </c>
      <c r="F219" s="338"/>
      <c r="G219" s="272"/>
      <c r="H219" s="337"/>
      <c r="I219" s="272"/>
      <c r="J219" s="337"/>
      <c r="K219" s="272"/>
      <c r="L219" s="337"/>
      <c r="M219" s="272"/>
      <c r="N219" s="337"/>
      <c r="O219" s="272"/>
      <c r="P219" s="337"/>
      <c r="Q219" s="272"/>
      <c r="R219" s="337"/>
      <c r="S219" s="272"/>
      <c r="T219" s="337"/>
      <c r="U219" s="272"/>
      <c r="V219" s="338">
        <v>130</v>
      </c>
      <c r="W219" s="272"/>
      <c r="X219" s="337">
        <v>130</v>
      </c>
      <c r="Y219" s="272"/>
      <c r="Z219" s="337"/>
      <c r="AA219" s="272"/>
      <c r="AB219" s="337"/>
      <c r="AC219" s="283"/>
      <c r="AD219" s="337"/>
      <c r="AE219" s="272"/>
      <c r="AF219" s="337"/>
      <c r="AG219" s="272"/>
      <c r="AH219" s="337"/>
      <c r="AI219" s="272"/>
      <c r="AJ219" s="337"/>
      <c r="AK219" s="283"/>
      <c r="AL219" s="338"/>
      <c r="AM219" s="272"/>
      <c r="AN219" s="337"/>
      <c r="AO219" s="272"/>
      <c r="AP219" s="337"/>
      <c r="AQ219" s="272"/>
      <c r="AR219" s="337"/>
      <c r="AS219" s="272"/>
      <c r="AT219" s="337"/>
      <c r="AU219" s="272"/>
      <c r="AV219" s="337"/>
      <c r="AW219" s="283"/>
      <c r="AX219" s="194">
        <f t="shared" si="6"/>
        <v>5135.3249999999998</v>
      </c>
      <c r="AY219" s="192">
        <f t="shared" si="7"/>
        <v>260</v>
      </c>
      <c r="AZ219" s="192">
        <f t="shared" si="2"/>
        <v>0</v>
      </c>
      <c r="BA219" s="192">
        <f t="shared" si="3"/>
        <v>260</v>
      </c>
      <c r="BB219" s="213">
        <f t="shared" si="4"/>
        <v>19.751249999999999</v>
      </c>
    </row>
    <row r="220" spans="1:54" ht="13" x14ac:dyDescent="0.15">
      <c r="A220" s="195">
        <f t="shared" si="5"/>
        <v>46236</v>
      </c>
      <c r="B220" s="196">
        <v>8.3000000000000007</v>
      </c>
      <c r="C220" s="196"/>
      <c r="D220" s="196" t="s">
        <v>35</v>
      </c>
      <c r="E220" s="197" t="s">
        <v>32</v>
      </c>
      <c r="F220" s="342"/>
      <c r="G220" s="292"/>
      <c r="H220" s="341"/>
      <c r="I220" s="292"/>
      <c r="J220" s="341"/>
      <c r="K220" s="292"/>
      <c r="L220" s="341"/>
      <c r="M220" s="292"/>
      <c r="N220" s="341"/>
      <c r="O220" s="292"/>
      <c r="P220" s="341"/>
      <c r="Q220" s="292"/>
      <c r="R220" s="341"/>
      <c r="S220" s="292"/>
      <c r="T220" s="341"/>
      <c r="U220" s="292"/>
      <c r="V220" s="342"/>
      <c r="W220" s="292"/>
      <c r="X220" s="341"/>
      <c r="Y220" s="292"/>
      <c r="Z220" s="341"/>
      <c r="AA220" s="292"/>
      <c r="AB220" s="341"/>
      <c r="AC220" s="293"/>
      <c r="AD220" s="341"/>
      <c r="AE220" s="292"/>
      <c r="AF220" s="341"/>
      <c r="AG220" s="292"/>
      <c r="AH220" s="341"/>
      <c r="AI220" s="292"/>
      <c r="AJ220" s="341"/>
      <c r="AK220" s="293"/>
      <c r="AL220" s="342"/>
      <c r="AM220" s="292"/>
      <c r="AN220" s="341"/>
      <c r="AO220" s="292"/>
      <c r="AP220" s="341"/>
      <c r="AQ220" s="292"/>
      <c r="AR220" s="341"/>
      <c r="AS220" s="292"/>
      <c r="AT220" s="341"/>
      <c r="AU220" s="292"/>
      <c r="AV220" s="341"/>
      <c r="AW220" s="293"/>
      <c r="AX220" s="198">
        <f t="shared" si="6"/>
        <v>0</v>
      </c>
      <c r="AY220" s="196">
        <f t="shared" si="7"/>
        <v>0</v>
      </c>
      <c r="AZ220" s="196">
        <f t="shared" si="2"/>
        <v>0</v>
      </c>
      <c r="BA220" s="196">
        <f t="shared" si="3"/>
        <v>0</v>
      </c>
      <c r="BB220" s="214" t="str">
        <f t="shared" si="4"/>
        <v/>
      </c>
    </row>
    <row r="221" spans="1:54" ht="18" customHeight="1" x14ac:dyDescent="0.15">
      <c r="A221" s="204">
        <f>A2+1</f>
        <v>46238</v>
      </c>
      <c r="B221" s="205">
        <v>8.4</v>
      </c>
      <c r="C221" s="205"/>
      <c r="D221" s="205" t="s">
        <v>36</v>
      </c>
      <c r="E221" s="201" t="s">
        <v>112</v>
      </c>
      <c r="F221" s="344"/>
      <c r="G221" s="272"/>
      <c r="H221" s="343"/>
      <c r="I221" s="272"/>
      <c r="J221" s="343"/>
      <c r="K221" s="272"/>
      <c r="L221" s="343"/>
      <c r="M221" s="272"/>
      <c r="N221" s="343"/>
      <c r="O221" s="272"/>
      <c r="P221" s="343"/>
      <c r="Q221" s="272"/>
      <c r="R221" s="343"/>
      <c r="S221" s="272"/>
      <c r="T221" s="343"/>
      <c r="U221" s="272"/>
      <c r="V221" s="344">
        <v>120</v>
      </c>
      <c r="W221" s="272"/>
      <c r="X221" s="343">
        <v>120</v>
      </c>
      <c r="Y221" s="272"/>
      <c r="Z221" s="343"/>
      <c r="AA221" s="272"/>
      <c r="AB221" s="343"/>
      <c r="AC221" s="283"/>
      <c r="AD221" s="343"/>
      <c r="AE221" s="272"/>
      <c r="AF221" s="343">
        <v>1</v>
      </c>
      <c r="AG221" s="272"/>
      <c r="AH221" s="343">
        <v>1</v>
      </c>
      <c r="AI221" s="272"/>
      <c r="AJ221" s="343"/>
      <c r="AK221" s="283"/>
      <c r="AL221" s="344"/>
      <c r="AM221" s="272"/>
      <c r="AN221" s="343"/>
      <c r="AO221" s="272"/>
      <c r="AP221" s="343"/>
      <c r="AQ221" s="272"/>
      <c r="AR221" s="343"/>
      <c r="AS221" s="272"/>
      <c r="AT221" s="343"/>
      <c r="AU221" s="272"/>
      <c r="AV221" s="343"/>
      <c r="AW221" s="283"/>
      <c r="AX221" s="18">
        <f t="shared" si="6"/>
        <v>5132.13796</v>
      </c>
      <c r="AY221" s="205">
        <f t="shared" si="7"/>
        <v>240</v>
      </c>
      <c r="AZ221" s="205">
        <f t="shared" si="2"/>
        <v>2</v>
      </c>
      <c r="BA221" s="205">
        <f t="shared" si="3"/>
        <v>242</v>
      </c>
      <c r="BB221" s="206">
        <f t="shared" si="4"/>
        <v>21.207181652892562</v>
      </c>
    </row>
    <row r="222" spans="1:54" ht="18" customHeight="1" x14ac:dyDescent="0.15">
      <c r="A222" s="204">
        <f t="shared" ref="A222:A359" si="8">A221+1</f>
        <v>46239</v>
      </c>
      <c r="B222" s="205">
        <v>8.4</v>
      </c>
      <c r="C222" s="205"/>
      <c r="D222" s="205" t="s">
        <v>36</v>
      </c>
      <c r="E222" s="201" t="s">
        <v>43</v>
      </c>
      <c r="F222" s="344"/>
      <c r="G222" s="272"/>
      <c r="H222" s="343"/>
      <c r="I222" s="272"/>
      <c r="J222" s="343"/>
      <c r="K222" s="272"/>
      <c r="L222" s="343"/>
      <c r="M222" s="272"/>
      <c r="N222" s="343"/>
      <c r="O222" s="272"/>
      <c r="P222" s="343"/>
      <c r="Q222" s="272"/>
      <c r="R222" s="343"/>
      <c r="S222" s="272"/>
      <c r="T222" s="343"/>
      <c r="U222" s="272"/>
      <c r="V222" s="344">
        <v>120</v>
      </c>
      <c r="W222" s="272"/>
      <c r="X222" s="343">
        <v>120</v>
      </c>
      <c r="Y222" s="272"/>
      <c r="Z222" s="343"/>
      <c r="AA222" s="272"/>
      <c r="AB222" s="343"/>
      <c r="AC222" s="283"/>
      <c r="AD222" s="343"/>
      <c r="AE222" s="272"/>
      <c r="AF222" s="343"/>
      <c r="AG222" s="272"/>
      <c r="AH222" s="343"/>
      <c r="AI222" s="272"/>
      <c r="AJ222" s="343"/>
      <c r="AK222" s="283"/>
      <c r="AL222" s="344"/>
      <c r="AM222" s="272"/>
      <c r="AN222" s="343"/>
      <c r="AO222" s="272"/>
      <c r="AP222" s="343"/>
      <c r="AQ222" s="272"/>
      <c r="AR222" s="343"/>
      <c r="AS222" s="272"/>
      <c r="AT222" s="343"/>
      <c r="AU222" s="272"/>
      <c r="AV222" s="343"/>
      <c r="AW222" s="283"/>
      <c r="AX222" s="18">
        <f t="shared" si="6"/>
        <v>4740.2999999999993</v>
      </c>
      <c r="AY222" s="205">
        <f t="shared" si="7"/>
        <v>240</v>
      </c>
      <c r="AZ222" s="205">
        <f t="shared" si="2"/>
        <v>0</v>
      </c>
      <c r="BA222" s="205">
        <f t="shared" si="3"/>
        <v>240</v>
      </c>
      <c r="BB222" s="206">
        <f t="shared" si="4"/>
        <v>19.751249999999995</v>
      </c>
    </row>
    <row r="223" spans="1:54" ht="18" customHeight="1" x14ac:dyDescent="0.15">
      <c r="A223" s="204">
        <f t="shared" si="8"/>
        <v>46240</v>
      </c>
      <c r="B223" s="205">
        <v>8.4</v>
      </c>
      <c r="C223" s="205"/>
      <c r="D223" s="205" t="s">
        <v>36</v>
      </c>
      <c r="E223" s="201" t="s">
        <v>113</v>
      </c>
      <c r="F223" s="344"/>
      <c r="G223" s="272"/>
      <c r="H223" s="343"/>
      <c r="I223" s="272"/>
      <c r="J223" s="343"/>
      <c r="K223" s="272"/>
      <c r="L223" s="343"/>
      <c r="M223" s="272"/>
      <c r="N223" s="343"/>
      <c r="O223" s="272"/>
      <c r="P223" s="343"/>
      <c r="Q223" s="272"/>
      <c r="R223" s="343"/>
      <c r="S223" s="272"/>
      <c r="T223" s="343"/>
      <c r="U223" s="272"/>
      <c r="V223" s="344">
        <v>120</v>
      </c>
      <c r="W223" s="272"/>
      <c r="X223" s="343">
        <v>92</v>
      </c>
      <c r="Y223" s="272"/>
      <c r="Z223" s="343">
        <v>32</v>
      </c>
      <c r="AA223" s="272"/>
      <c r="AB223" s="343"/>
      <c r="AC223" s="283"/>
      <c r="AD223" s="343"/>
      <c r="AE223" s="272"/>
      <c r="AF223" s="343"/>
      <c r="AG223" s="272"/>
      <c r="AH223" s="343"/>
      <c r="AI223" s="272"/>
      <c r="AJ223" s="343"/>
      <c r="AK223" s="283"/>
      <c r="AL223" s="344"/>
      <c r="AM223" s="272"/>
      <c r="AN223" s="343"/>
      <c r="AO223" s="272"/>
      <c r="AP223" s="343"/>
      <c r="AQ223" s="272"/>
      <c r="AR223" s="343"/>
      <c r="AS223" s="272"/>
      <c r="AT223" s="343"/>
      <c r="AU223" s="272"/>
      <c r="AV223" s="343"/>
      <c r="AW223" s="283"/>
      <c r="AX223" s="18">
        <f t="shared" si="6"/>
        <v>4485.3999999999996</v>
      </c>
      <c r="AY223" s="205">
        <f t="shared" si="7"/>
        <v>244</v>
      </c>
      <c r="AZ223" s="205">
        <f t="shared" si="2"/>
        <v>0</v>
      </c>
      <c r="BA223" s="205">
        <f t="shared" si="3"/>
        <v>244</v>
      </c>
      <c r="BB223" s="206">
        <f t="shared" si="4"/>
        <v>18.382786885245899</v>
      </c>
    </row>
    <row r="224" spans="1:54" ht="18" customHeight="1" x14ac:dyDescent="0.15">
      <c r="A224" s="204">
        <f t="shared" si="8"/>
        <v>46241</v>
      </c>
      <c r="B224" s="205">
        <v>8.4</v>
      </c>
      <c r="C224" s="205"/>
      <c r="D224" s="205" t="s">
        <v>36</v>
      </c>
      <c r="E224" s="201" t="s">
        <v>43</v>
      </c>
      <c r="F224" s="344"/>
      <c r="G224" s="272"/>
      <c r="H224" s="343"/>
      <c r="I224" s="272"/>
      <c r="J224" s="343"/>
      <c r="K224" s="272"/>
      <c r="L224" s="343"/>
      <c r="M224" s="272"/>
      <c r="N224" s="343"/>
      <c r="O224" s="272"/>
      <c r="P224" s="343"/>
      <c r="Q224" s="272"/>
      <c r="R224" s="343"/>
      <c r="S224" s="272"/>
      <c r="T224" s="343"/>
      <c r="U224" s="272"/>
      <c r="V224" s="344">
        <v>120</v>
      </c>
      <c r="W224" s="272"/>
      <c r="X224" s="343">
        <v>120</v>
      </c>
      <c r="Y224" s="272"/>
      <c r="Z224" s="343"/>
      <c r="AA224" s="272"/>
      <c r="AB224" s="343"/>
      <c r="AC224" s="283"/>
      <c r="AD224" s="343"/>
      <c r="AE224" s="272"/>
      <c r="AF224" s="343"/>
      <c r="AG224" s="272"/>
      <c r="AH224" s="343"/>
      <c r="AI224" s="272"/>
      <c r="AJ224" s="343"/>
      <c r="AK224" s="283"/>
      <c r="AL224" s="344"/>
      <c r="AM224" s="272"/>
      <c r="AN224" s="343"/>
      <c r="AO224" s="272"/>
      <c r="AP224" s="343"/>
      <c r="AQ224" s="272"/>
      <c r="AR224" s="343"/>
      <c r="AS224" s="272"/>
      <c r="AT224" s="343"/>
      <c r="AU224" s="272"/>
      <c r="AV224" s="343"/>
      <c r="AW224" s="283"/>
      <c r="AX224" s="18">
        <f t="shared" si="6"/>
        <v>4740.2999999999993</v>
      </c>
      <c r="AY224" s="205">
        <f t="shared" si="7"/>
        <v>240</v>
      </c>
      <c r="AZ224" s="205">
        <f t="shared" si="2"/>
        <v>0</v>
      </c>
      <c r="BA224" s="205">
        <f t="shared" si="3"/>
        <v>240</v>
      </c>
      <c r="BB224" s="206">
        <f t="shared" si="4"/>
        <v>19.751249999999995</v>
      </c>
    </row>
    <row r="225" spans="1:54" ht="18" customHeight="1" x14ac:dyDescent="0.15">
      <c r="A225" s="204">
        <f t="shared" si="8"/>
        <v>46242</v>
      </c>
      <c r="B225" s="205">
        <v>8.4</v>
      </c>
      <c r="C225" s="205"/>
      <c r="D225" s="205" t="s">
        <v>36</v>
      </c>
      <c r="E225" s="201" t="s">
        <v>114</v>
      </c>
      <c r="F225" s="344"/>
      <c r="G225" s="272"/>
      <c r="H225" s="343"/>
      <c r="I225" s="272"/>
      <c r="J225" s="343"/>
      <c r="K225" s="272"/>
      <c r="L225" s="343"/>
      <c r="M225" s="272"/>
      <c r="N225" s="343"/>
      <c r="O225" s="272"/>
      <c r="P225" s="343"/>
      <c r="Q225" s="272"/>
      <c r="R225" s="343"/>
      <c r="S225" s="272"/>
      <c r="T225" s="343"/>
      <c r="U225" s="272"/>
      <c r="V225" s="344">
        <v>120</v>
      </c>
      <c r="W225" s="272"/>
      <c r="X225" s="343">
        <v>60</v>
      </c>
      <c r="Y225" s="272"/>
      <c r="Z225" s="343">
        <v>60</v>
      </c>
      <c r="AA225" s="272"/>
      <c r="AB225" s="343"/>
      <c r="AC225" s="283"/>
      <c r="AD225" s="343"/>
      <c r="AE225" s="272"/>
      <c r="AF225" s="343"/>
      <c r="AG225" s="272"/>
      <c r="AH225" s="343"/>
      <c r="AI225" s="272"/>
      <c r="AJ225" s="343"/>
      <c r="AK225" s="283"/>
      <c r="AL225" s="344"/>
      <c r="AM225" s="272"/>
      <c r="AN225" s="343"/>
      <c r="AO225" s="272"/>
      <c r="AP225" s="343"/>
      <c r="AQ225" s="272"/>
      <c r="AR225" s="343"/>
      <c r="AS225" s="272"/>
      <c r="AT225" s="343"/>
      <c r="AU225" s="272"/>
      <c r="AV225" s="343"/>
      <c r="AW225" s="283"/>
      <c r="AX225" s="18">
        <f t="shared" si="6"/>
        <v>4099.8</v>
      </c>
      <c r="AY225" s="205">
        <f t="shared" si="7"/>
        <v>240</v>
      </c>
      <c r="AZ225" s="205">
        <f t="shared" si="2"/>
        <v>0</v>
      </c>
      <c r="BA225" s="205">
        <f t="shared" si="3"/>
        <v>240</v>
      </c>
      <c r="BB225" s="206">
        <f t="shared" si="4"/>
        <v>17.0825</v>
      </c>
    </row>
    <row r="226" spans="1:54" ht="13" x14ac:dyDescent="0.15">
      <c r="A226" s="207">
        <f t="shared" si="8"/>
        <v>46243</v>
      </c>
      <c r="B226" s="208">
        <v>8.4</v>
      </c>
      <c r="C226" s="208"/>
      <c r="D226" s="208" t="s">
        <v>36</v>
      </c>
      <c r="E226" s="209"/>
      <c r="F226" s="348"/>
      <c r="G226" s="292"/>
      <c r="H226" s="347"/>
      <c r="I226" s="292"/>
      <c r="J226" s="347"/>
      <c r="K226" s="292"/>
      <c r="L226" s="347"/>
      <c r="M226" s="292"/>
      <c r="N226" s="347"/>
      <c r="O226" s="292"/>
      <c r="P226" s="347"/>
      <c r="Q226" s="292"/>
      <c r="R226" s="347"/>
      <c r="S226" s="292"/>
      <c r="T226" s="347"/>
      <c r="U226" s="292"/>
      <c r="V226" s="348">
        <v>0</v>
      </c>
      <c r="W226" s="292"/>
      <c r="X226" s="347">
        <v>0</v>
      </c>
      <c r="Y226" s="292"/>
      <c r="Z226" s="347"/>
      <c r="AA226" s="292"/>
      <c r="AB226" s="347"/>
      <c r="AC226" s="293"/>
      <c r="AD226" s="347"/>
      <c r="AE226" s="292"/>
      <c r="AF226" s="347"/>
      <c r="AG226" s="292"/>
      <c r="AH226" s="347"/>
      <c r="AI226" s="292"/>
      <c r="AJ226" s="347"/>
      <c r="AK226" s="293"/>
      <c r="AL226" s="348"/>
      <c r="AM226" s="292"/>
      <c r="AN226" s="347"/>
      <c r="AO226" s="292"/>
      <c r="AP226" s="347"/>
      <c r="AQ226" s="292"/>
      <c r="AR226" s="347"/>
      <c r="AS226" s="292"/>
      <c r="AT226" s="347"/>
      <c r="AU226" s="292"/>
      <c r="AV226" s="347"/>
      <c r="AW226" s="293"/>
      <c r="AX226" s="210">
        <f t="shared" si="6"/>
        <v>0</v>
      </c>
      <c r="AY226" s="208">
        <f t="shared" si="7"/>
        <v>0</v>
      </c>
      <c r="AZ226" s="208">
        <f t="shared" si="2"/>
        <v>0</v>
      </c>
      <c r="BA226" s="208">
        <f t="shared" si="3"/>
        <v>0</v>
      </c>
      <c r="BB226" s="211" t="str">
        <f t="shared" si="4"/>
        <v/>
      </c>
    </row>
    <row r="227" spans="1:54" ht="13" x14ac:dyDescent="0.15">
      <c r="A227" s="185">
        <f t="shared" si="8"/>
        <v>46244</v>
      </c>
      <c r="B227" s="186">
        <v>9.1</v>
      </c>
      <c r="C227" s="186"/>
      <c r="D227" s="186" t="s">
        <v>31</v>
      </c>
      <c r="E227" s="187" t="s">
        <v>113</v>
      </c>
      <c r="F227" s="338"/>
      <c r="G227" s="272"/>
      <c r="H227" s="337"/>
      <c r="I227" s="272"/>
      <c r="J227" s="337"/>
      <c r="K227" s="272"/>
      <c r="L227" s="337"/>
      <c r="M227" s="272"/>
      <c r="N227" s="337"/>
      <c r="O227" s="272"/>
      <c r="P227" s="337"/>
      <c r="Q227" s="272"/>
      <c r="R227" s="337"/>
      <c r="S227" s="272"/>
      <c r="T227" s="337"/>
      <c r="U227" s="272"/>
      <c r="V227" s="340">
        <v>120</v>
      </c>
      <c r="W227" s="285"/>
      <c r="X227" s="339">
        <v>92</v>
      </c>
      <c r="Y227" s="285"/>
      <c r="Z227" s="339">
        <v>28</v>
      </c>
      <c r="AA227" s="285"/>
      <c r="AB227" s="339"/>
      <c r="AC227" s="288"/>
      <c r="AD227" s="337"/>
      <c r="AE227" s="272"/>
      <c r="AF227" s="337"/>
      <c r="AG227" s="272"/>
      <c r="AH227" s="337"/>
      <c r="AI227" s="272"/>
      <c r="AJ227" s="337"/>
      <c r="AK227" s="283"/>
      <c r="AL227" s="338"/>
      <c r="AM227" s="272"/>
      <c r="AN227" s="337"/>
      <c r="AO227" s="272"/>
      <c r="AP227" s="337"/>
      <c r="AQ227" s="272"/>
      <c r="AR227" s="337"/>
      <c r="AS227" s="272"/>
      <c r="AT227" s="337"/>
      <c r="AU227" s="272"/>
      <c r="AV227" s="337"/>
      <c r="AW227" s="283"/>
      <c r="AX227" s="190">
        <f t="shared" si="6"/>
        <v>4441.3999999999996</v>
      </c>
      <c r="AY227" s="186">
        <f t="shared" si="7"/>
        <v>240</v>
      </c>
      <c r="AZ227" s="186">
        <f t="shared" si="2"/>
        <v>0</v>
      </c>
      <c r="BA227" s="186">
        <f t="shared" si="3"/>
        <v>240</v>
      </c>
      <c r="BB227" s="212">
        <f t="shared" si="4"/>
        <v>18.505833333333332</v>
      </c>
    </row>
    <row r="228" spans="1:54" ht="13" x14ac:dyDescent="0.15">
      <c r="A228" s="191">
        <f t="shared" si="8"/>
        <v>46245</v>
      </c>
      <c r="B228" s="192">
        <v>9.1</v>
      </c>
      <c r="C228" s="192"/>
      <c r="D228" s="192" t="s">
        <v>31</v>
      </c>
      <c r="E228" s="193" t="s">
        <v>43</v>
      </c>
      <c r="F228" s="338"/>
      <c r="G228" s="272"/>
      <c r="H228" s="337"/>
      <c r="I228" s="272"/>
      <c r="J228" s="337"/>
      <c r="K228" s="272"/>
      <c r="L228" s="337"/>
      <c r="M228" s="272"/>
      <c r="N228" s="337"/>
      <c r="O228" s="272"/>
      <c r="P228" s="337"/>
      <c r="Q228" s="272"/>
      <c r="R228" s="337"/>
      <c r="S228" s="272"/>
      <c r="T228" s="337"/>
      <c r="U228" s="272"/>
      <c r="V228" s="338">
        <v>120</v>
      </c>
      <c r="W228" s="272"/>
      <c r="X228" s="337">
        <v>120</v>
      </c>
      <c r="Y228" s="272"/>
      <c r="Z228" s="337"/>
      <c r="AA228" s="272"/>
      <c r="AB228" s="337"/>
      <c r="AC228" s="283"/>
      <c r="AD228" s="337"/>
      <c r="AE228" s="272"/>
      <c r="AF228" s="337"/>
      <c r="AG228" s="272"/>
      <c r="AH228" s="337"/>
      <c r="AI228" s="272"/>
      <c r="AJ228" s="337"/>
      <c r="AK228" s="283"/>
      <c r="AL228" s="338"/>
      <c r="AM228" s="272"/>
      <c r="AN228" s="337"/>
      <c r="AO228" s="272"/>
      <c r="AP228" s="337"/>
      <c r="AQ228" s="272"/>
      <c r="AR228" s="337"/>
      <c r="AS228" s="272"/>
      <c r="AT228" s="337"/>
      <c r="AU228" s="272"/>
      <c r="AV228" s="337"/>
      <c r="AW228" s="283"/>
      <c r="AX228" s="194">
        <f t="shared" si="6"/>
        <v>4740.2999999999993</v>
      </c>
      <c r="AY228" s="192">
        <f t="shared" si="7"/>
        <v>240</v>
      </c>
      <c r="AZ228" s="192">
        <f t="shared" si="2"/>
        <v>0</v>
      </c>
      <c r="BA228" s="192">
        <f t="shared" si="3"/>
        <v>240</v>
      </c>
      <c r="BB228" s="213">
        <f t="shared" si="4"/>
        <v>19.751249999999995</v>
      </c>
    </row>
    <row r="229" spans="1:54" ht="13" x14ac:dyDescent="0.15">
      <c r="A229" s="191">
        <f t="shared" si="8"/>
        <v>46246</v>
      </c>
      <c r="B229" s="192">
        <v>9.1</v>
      </c>
      <c r="C229" s="192"/>
      <c r="D229" s="192" t="s">
        <v>31</v>
      </c>
      <c r="E229" s="193" t="s">
        <v>112</v>
      </c>
      <c r="F229" s="338"/>
      <c r="G229" s="272"/>
      <c r="H229" s="337"/>
      <c r="I229" s="272"/>
      <c r="J229" s="337"/>
      <c r="K229" s="272"/>
      <c r="L229" s="337"/>
      <c r="M229" s="272"/>
      <c r="N229" s="337"/>
      <c r="O229" s="272"/>
      <c r="P229" s="337"/>
      <c r="Q229" s="272"/>
      <c r="R229" s="337"/>
      <c r="S229" s="272"/>
      <c r="T229" s="337"/>
      <c r="U229" s="272"/>
      <c r="V229" s="338">
        <v>125</v>
      </c>
      <c r="W229" s="272"/>
      <c r="X229" s="337">
        <v>125</v>
      </c>
      <c r="Y229" s="272"/>
      <c r="Z229" s="337"/>
      <c r="AA229" s="272"/>
      <c r="AB229" s="337"/>
      <c r="AC229" s="283"/>
      <c r="AD229" s="337"/>
      <c r="AE229" s="272"/>
      <c r="AF229" s="337">
        <v>1</v>
      </c>
      <c r="AG229" s="272"/>
      <c r="AH229" s="337">
        <v>1</v>
      </c>
      <c r="AI229" s="272"/>
      <c r="AJ229" s="337"/>
      <c r="AK229" s="283"/>
      <c r="AL229" s="338"/>
      <c r="AM229" s="272"/>
      <c r="AN229" s="337"/>
      <c r="AO229" s="272"/>
      <c r="AP229" s="337"/>
      <c r="AQ229" s="272"/>
      <c r="AR229" s="337"/>
      <c r="AS229" s="272"/>
      <c r="AT229" s="337"/>
      <c r="AU229" s="272"/>
      <c r="AV229" s="337"/>
      <c r="AW229" s="283"/>
      <c r="AX229" s="194">
        <f t="shared" si="6"/>
        <v>5329.6504599999989</v>
      </c>
      <c r="AY229" s="192">
        <f t="shared" si="7"/>
        <v>250</v>
      </c>
      <c r="AZ229" s="192">
        <f t="shared" si="2"/>
        <v>2</v>
      </c>
      <c r="BA229" s="192">
        <f t="shared" si="3"/>
        <v>252</v>
      </c>
      <c r="BB229" s="213">
        <f t="shared" si="4"/>
        <v>21.149406587301584</v>
      </c>
    </row>
    <row r="230" spans="1:54" ht="13" x14ac:dyDescent="0.15">
      <c r="A230" s="191">
        <f t="shared" si="8"/>
        <v>46247</v>
      </c>
      <c r="B230" s="192">
        <v>9.1</v>
      </c>
      <c r="C230" s="192"/>
      <c r="D230" s="192" t="s">
        <v>31</v>
      </c>
      <c r="E230" s="193" t="s">
        <v>43</v>
      </c>
      <c r="F230" s="338"/>
      <c r="G230" s="272"/>
      <c r="H230" s="337"/>
      <c r="I230" s="272"/>
      <c r="J230" s="337"/>
      <c r="K230" s="272"/>
      <c r="L230" s="337"/>
      <c r="M230" s="272"/>
      <c r="N230" s="337"/>
      <c r="O230" s="272"/>
      <c r="P230" s="337"/>
      <c r="Q230" s="272"/>
      <c r="R230" s="337"/>
      <c r="S230" s="272"/>
      <c r="T230" s="337"/>
      <c r="U230" s="272"/>
      <c r="V230" s="338">
        <v>120</v>
      </c>
      <c r="W230" s="272"/>
      <c r="X230" s="337">
        <v>120</v>
      </c>
      <c r="Y230" s="272"/>
      <c r="Z230" s="337"/>
      <c r="AA230" s="272"/>
      <c r="AB230" s="337"/>
      <c r="AC230" s="283"/>
      <c r="AD230" s="337"/>
      <c r="AE230" s="272"/>
      <c r="AF230" s="337"/>
      <c r="AG230" s="272"/>
      <c r="AH230" s="337"/>
      <c r="AI230" s="272"/>
      <c r="AJ230" s="337"/>
      <c r="AK230" s="283"/>
      <c r="AL230" s="338"/>
      <c r="AM230" s="272"/>
      <c r="AN230" s="337"/>
      <c r="AO230" s="272"/>
      <c r="AP230" s="337"/>
      <c r="AQ230" s="272"/>
      <c r="AR230" s="337"/>
      <c r="AS230" s="272"/>
      <c r="AT230" s="337"/>
      <c r="AU230" s="272"/>
      <c r="AV230" s="337"/>
      <c r="AW230" s="283"/>
      <c r="AX230" s="194">
        <f t="shared" si="6"/>
        <v>4740.2999999999993</v>
      </c>
      <c r="AY230" s="192">
        <f t="shared" si="7"/>
        <v>240</v>
      </c>
      <c r="AZ230" s="192">
        <f t="shared" si="2"/>
        <v>0</v>
      </c>
      <c r="BA230" s="192">
        <f t="shared" si="3"/>
        <v>240</v>
      </c>
      <c r="BB230" s="213">
        <f t="shared" si="4"/>
        <v>19.751249999999995</v>
      </c>
    </row>
    <row r="231" spans="1:54" ht="13" x14ac:dyDescent="0.15">
      <c r="A231" s="191">
        <f t="shared" si="8"/>
        <v>46248</v>
      </c>
      <c r="B231" s="192">
        <v>9.1</v>
      </c>
      <c r="C231" s="192"/>
      <c r="D231" s="192" t="s">
        <v>31</v>
      </c>
      <c r="E231" s="193" t="s">
        <v>113</v>
      </c>
      <c r="F231" s="338"/>
      <c r="G231" s="272"/>
      <c r="H231" s="337"/>
      <c r="I231" s="272"/>
      <c r="J231" s="337"/>
      <c r="K231" s="272"/>
      <c r="L231" s="337"/>
      <c r="M231" s="272"/>
      <c r="N231" s="337"/>
      <c r="O231" s="272"/>
      <c r="P231" s="337"/>
      <c r="Q231" s="272"/>
      <c r="R231" s="337"/>
      <c r="S231" s="272"/>
      <c r="T231" s="337"/>
      <c r="U231" s="272"/>
      <c r="V231" s="338">
        <v>120</v>
      </c>
      <c r="W231" s="272"/>
      <c r="X231" s="337">
        <v>92</v>
      </c>
      <c r="Y231" s="272"/>
      <c r="Z231" s="337">
        <v>28</v>
      </c>
      <c r="AA231" s="272"/>
      <c r="AB231" s="337"/>
      <c r="AC231" s="283"/>
      <c r="AD231" s="337"/>
      <c r="AE231" s="272"/>
      <c r="AF231" s="337"/>
      <c r="AG231" s="272"/>
      <c r="AH231" s="337"/>
      <c r="AI231" s="272"/>
      <c r="AJ231" s="337"/>
      <c r="AK231" s="283"/>
      <c r="AL231" s="338"/>
      <c r="AM231" s="272"/>
      <c r="AN231" s="337"/>
      <c r="AO231" s="272"/>
      <c r="AP231" s="337"/>
      <c r="AQ231" s="272"/>
      <c r="AR231" s="337"/>
      <c r="AS231" s="272"/>
      <c r="AT231" s="337"/>
      <c r="AU231" s="272"/>
      <c r="AV231" s="337"/>
      <c r="AW231" s="283"/>
      <c r="AX231" s="194">
        <f t="shared" si="6"/>
        <v>4441.3999999999996</v>
      </c>
      <c r="AY231" s="192">
        <f t="shared" si="7"/>
        <v>240</v>
      </c>
      <c r="AZ231" s="192">
        <f t="shared" si="2"/>
        <v>0</v>
      </c>
      <c r="BA231" s="192">
        <f t="shared" si="3"/>
        <v>240</v>
      </c>
      <c r="BB231" s="213">
        <f t="shared" si="4"/>
        <v>18.505833333333332</v>
      </c>
    </row>
    <row r="232" spans="1:54" ht="13" x14ac:dyDescent="0.15">
      <c r="A232" s="191">
        <f t="shared" si="8"/>
        <v>46249</v>
      </c>
      <c r="B232" s="192">
        <v>9.1</v>
      </c>
      <c r="C232" s="192"/>
      <c r="D232" s="192" t="s">
        <v>31</v>
      </c>
      <c r="E232" s="193" t="s">
        <v>112</v>
      </c>
      <c r="F232" s="338"/>
      <c r="G232" s="272"/>
      <c r="H232" s="337"/>
      <c r="I232" s="272"/>
      <c r="J232" s="337"/>
      <c r="K232" s="272"/>
      <c r="L232" s="337"/>
      <c r="M232" s="272"/>
      <c r="N232" s="337"/>
      <c r="O232" s="272"/>
      <c r="P232" s="337"/>
      <c r="Q232" s="272"/>
      <c r="R232" s="337"/>
      <c r="S232" s="272"/>
      <c r="T232" s="337"/>
      <c r="U232" s="272"/>
      <c r="V232" s="338">
        <v>120</v>
      </c>
      <c r="W232" s="272"/>
      <c r="X232" s="337">
        <v>120</v>
      </c>
      <c r="Y232" s="272"/>
      <c r="Z232" s="337"/>
      <c r="AA232" s="272"/>
      <c r="AB232" s="337"/>
      <c r="AC232" s="283"/>
      <c r="AD232" s="337"/>
      <c r="AE232" s="272"/>
      <c r="AF232" s="337"/>
      <c r="AG232" s="272"/>
      <c r="AH232" s="337"/>
      <c r="AI232" s="272"/>
      <c r="AJ232" s="337"/>
      <c r="AK232" s="283"/>
      <c r="AL232" s="338"/>
      <c r="AM232" s="272"/>
      <c r="AN232" s="337"/>
      <c r="AO232" s="272"/>
      <c r="AP232" s="337"/>
      <c r="AQ232" s="272"/>
      <c r="AR232" s="337"/>
      <c r="AS232" s="272"/>
      <c r="AT232" s="337"/>
      <c r="AU232" s="272"/>
      <c r="AV232" s="337"/>
      <c r="AW232" s="283"/>
      <c r="AX232" s="194">
        <f t="shared" si="6"/>
        <v>4740.2999999999993</v>
      </c>
      <c r="AY232" s="192">
        <f t="shared" si="7"/>
        <v>240</v>
      </c>
      <c r="AZ232" s="192">
        <f t="shared" si="2"/>
        <v>0</v>
      </c>
      <c r="BA232" s="192">
        <f t="shared" si="3"/>
        <v>240</v>
      </c>
      <c r="BB232" s="213">
        <f t="shared" si="4"/>
        <v>19.751249999999995</v>
      </c>
    </row>
    <row r="233" spans="1:54" ht="13" x14ac:dyDescent="0.15">
      <c r="A233" s="195">
        <f t="shared" si="8"/>
        <v>46250</v>
      </c>
      <c r="B233" s="196">
        <v>9.1</v>
      </c>
      <c r="C233" s="196"/>
      <c r="D233" s="196" t="s">
        <v>31</v>
      </c>
      <c r="E233" s="197"/>
      <c r="F233" s="342"/>
      <c r="G233" s="292"/>
      <c r="H233" s="341"/>
      <c r="I233" s="292"/>
      <c r="J233" s="341"/>
      <c r="K233" s="292"/>
      <c r="L233" s="337"/>
      <c r="M233" s="272"/>
      <c r="N233" s="337"/>
      <c r="O233" s="272"/>
      <c r="P233" s="337"/>
      <c r="Q233" s="272"/>
      <c r="R233" s="337"/>
      <c r="S233" s="272"/>
      <c r="T233" s="337"/>
      <c r="U233" s="272"/>
      <c r="V233" s="342"/>
      <c r="W233" s="292"/>
      <c r="X233" s="341"/>
      <c r="Y233" s="292"/>
      <c r="Z233" s="341"/>
      <c r="AA233" s="292"/>
      <c r="AB233" s="341"/>
      <c r="AC233" s="293"/>
      <c r="AD233" s="341"/>
      <c r="AE233" s="292"/>
      <c r="AF233" s="341"/>
      <c r="AG233" s="292"/>
      <c r="AH233" s="341"/>
      <c r="AI233" s="292"/>
      <c r="AJ233" s="341"/>
      <c r="AK233" s="293"/>
      <c r="AL233" s="342"/>
      <c r="AM233" s="292"/>
      <c r="AN233" s="341"/>
      <c r="AO233" s="292"/>
      <c r="AP233" s="341"/>
      <c r="AQ233" s="292"/>
      <c r="AR233" s="341"/>
      <c r="AS233" s="292"/>
      <c r="AT233" s="341"/>
      <c r="AU233" s="292"/>
      <c r="AV233" s="341"/>
      <c r="AW233" s="293"/>
      <c r="AX233" s="198">
        <f t="shared" si="6"/>
        <v>0</v>
      </c>
      <c r="AY233" s="196">
        <f t="shared" si="7"/>
        <v>0</v>
      </c>
      <c r="AZ233" s="196">
        <f t="shared" si="2"/>
        <v>0</v>
      </c>
      <c r="BA233" s="196">
        <f t="shared" si="3"/>
        <v>0</v>
      </c>
      <c r="BB233" s="214" t="str">
        <f t="shared" si="4"/>
        <v/>
      </c>
    </row>
    <row r="234" spans="1:54" ht="16.5" customHeight="1" x14ac:dyDescent="0.15">
      <c r="A234" s="185">
        <f t="shared" si="8"/>
        <v>46251</v>
      </c>
      <c r="B234" s="186">
        <v>9.1999999999999993</v>
      </c>
      <c r="C234" s="186"/>
      <c r="D234" s="186" t="s">
        <v>34</v>
      </c>
      <c r="E234" s="187" t="s">
        <v>112</v>
      </c>
      <c r="F234" s="338"/>
      <c r="G234" s="272"/>
      <c r="H234" s="337"/>
      <c r="I234" s="272"/>
      <c r="J234" s="337"/>
      <c r="K234" s="272"/>
      <c r="L234" s="339"/>
      <c r="M234" s="285"/>
      <c r="N234" s="339"/>
      <c r="O234" s="285"/>
      <c r="P234" s="339"/>
      <c r="Q234" s="285"/>
      <c r="R234" s="339"/>
      <c r="S234" s="285"/>
      <c r="T234" s="339"/>
      <c r="U234" s="285"/>
      <c r="V234" s="340">
        <v>120</v>
      </c>
      <c r="W234" s="285"/>
      <c r="X234" s="339">
        <v>120</v>
      </c>
      <c r="Y234" s="285"/>
      <c r="Z234" s="339"/>
      <c r="AA234" s="285"/>
      <c r="AB234" s="339"/>
      <c r="AC234" s="288"/>
      <c r="AD234" s="337"/>
      <c r="AE234" s="272"/>
      <c r="AF234" s="337">
        <v>1</v>
      </c>
      <c r="AG234" s="272"/>
      <c r="AH234" s="337">
        <v>1</v>
      </c>
      <c r="AI234" s="272"/>
      <c r="AJ234" s="337"/>
      <c r="AK234" s="283"/>
      <c r="AL234" s="338"/>
      <c r="AM234" s="272"/>
      <c r="AN234" s="337"/>
      <c r="AO234" s="272"/>
      <c r="AP234" s="337"/>
      <c r="AQ234" s="272"/>
      <c r="AR234" s="337"/>
      <c r="AS234" s="272"/>
      <c r="AT234" s="337"/>
      <c r="AU234" s="272"/>
      <c r="AV234" s="337"/>
      <c r="AW234" s="283"/>
      <c r="AX234" s="190">
        <f t="shared" si="6"/>
        <v>5132.13796</v>
      </c>
      <c r="AY234" s="186">
        <f t="shared" si="7"/>
        <v>240</v>
      </c>
      <c r="AZ234" s="186">
        <f t="shared" si="2"/>
        <v>2</v>
      </c>
      <c r="BA234" s="186">
        <f t="shared" si="3"/>
        <v>242</v>
      </c>
      <c r="BB234" s="212">
        <f t="shared" si="4"/>
        <v>21.207181652892562</v>
      </c>
    </row>
    <row r="235" spans="1:54" ht="13" x14ac:dyDescent="0.15">
      <c r="A235" s="191">
        <f t="shared" si="8"/>
        <v>46252</v>
      </c>
      <c r="B235" s="192">
        <v>9.1999999999999993</v>
      </c>
      <c r="C235" s="192"/>
      <c r="D235" s="192" t="s">
        <v>34</v>
      </c>
      <c r="E235" s="193" t="s">
        <v>43</v>
      </c>
      <c r="F235" s="338"/>
      <c r="G235" s="272"/>
      <c r="H235" s="337"/>
      <c r="I235" s="272"/>
      <c r="J235" s="337"/>
      <c r="K235" s="272"/>
      <c r="L235" s="337"/>
      <c r="M235" s="272"/>
      <c r="N235" s="337"/>
      <c r="O235" s="272"/>
      <c r="P235" s="337"/>
      <c r="Q235" s="272"/>
      <c r="R235" s="337"/>
      <c r="S235" s="272"/>
      <c r="T235" s="337"/>
      <c r="U235" s="272"/>
      <c r="V235" s="338">
        <v>120</v>
      </c>
      <c r="W235" s="272"/>
      <c r="X235" s="337">
        <v>120</v>
      </c>
      <c r="Y235" s="272"/>
      <c r="Z235" s="337"/>
      <c r="AA235" s="272"/>
      <c r="AB235" s="337"/>
      <c r="AC235" s="283"/>
      <c r="AD235" s="337"/>
      <c r="AE235" s="272"/>
      <c r="AF235" s="337"/>
      <c r="AG235" s="272"/>
      <c r="AH235" s="337"/>
      <c r="AI235" s="272"/>
      <c r="AJ235" s="337"/>
      <c r="AK235" s="283"/>
      <c r="AL235" s="338"/>
      <c r="AM235" s="272"/>
      <c r="AN235" s="337"/>
      <c r="AO235" s="272"/>
      <c r="AP235" s="337"/>
      <c r="AQ235" s="272"/>
      <c r="AR235" s="337"/>
      <c r="AS235" s="272"/>
      <c r="AT235" s="337"/>
      <c r="AU235" s="272"/>
      <c r="AV235" s="337"/>
      <c r="AW235" s="283"/>
      <c r="AX235" s="194">
        <f t="shared" si="6"/>
        <v>4740.2999999999993</v>
      </c>
      <c r="AY235" s="192">
        <f t="shared" si="7"/>
        <v>240</v>
      </c>
      <c r="AZ235" s="192">
        <f t="shared" si="2"/>
        <v>0</v>
      </c>
      <c r="BA235" s="192">
        <f t="shared" si="3"/>
        <v>240</v>
      </c>
      <c r="BB235" s="213">
        <f t="shared" si="4"/>
        <v>19.751249999999995</v>
      </c>
    </row>
    <row r="236" spans="1:54" ht="13" x14ac:dyDescent="0.15">
      <c r="A236" s="191">
        <f t="shared" si="8"/>
        <v>46253</v>
      </c>
      <c r="B236" s="192">
        <v>9.1999999999999993</v>
      </c>
      <c r="C236" s="192"/>
      <c r="D236" s="192" t="s">
        <v>34</v>
      </c>
      <c r="E236" s="193" t="s">
        <v>113</v>
      </c>
      <c r="F236" s="338"/>
      <c r="G236" s="272"/>
      <c r="H236" s="337"/>
      <c r="I236" s="272"/>
      <c r="J236" s="337"/>
      <c r="K236" s="272"/>
      <c r="L236" s="337"/>
      <c r="M236" s="272"/>
      <c r="N236" s="337"/>
      <c r="O236" s="272"/>
      <c r="P236" s="337"/>
      <c r="Q236" s="272"/>
      <c r="R236" s="337"/>
      <c r="S236" s="272"/>
      <c r="T236" s="337"/>
      <c r="U236" s="272"/>
      <c r="V236" s="338">
        <v>120</v>
      </c>
      <c r="W236" s="272"/>
      <c r="X236" s="337">
        <v>92</v>
      </c>
      <c r="Y236" s="272"/>
      <c r="Z236" s="337">
        <v>28</v>
      </c>
      <c r="AA236" s="272"/>
      <c r="AB236" s="337"/>
      <c r="AC236" s="283"/>
      <c r="AD236" s="337"/>
      <c r="AE236" s="272"/>
      <c r="AF236" s="337"/>
      <c r="AG236" s="272"/>
      <c r="AH236" s="337"/>
      <c r="AI236" s="272"/>
      <c r="AJ236" s="337"/>
      <c r="AK236" s="283"/>
      <c r="AL236" s="338"/>
      <c r="AM236" s="272"/>
      <c r="AN236" s="337"/>
      <c r="AO236" s="272"/>
      <c r="AP236" s="337"/>
      <c r="AQ236" s="272"/>
      <c r="AR236" s="337"/>
      <c r="AS236" s="272"/>
      <c r="AT236" s="337"/>
      <c r="AU236" s="272"/>
      <c r="AV236" s="337"/>
      <c r="AW236" s="283"/>
      <c r="AX236" s="194">
        <f t="shared" si="6"/>
        <v>4441.3999999999996</v>
      </c>
      <c r="AY236" s="192">
        <f t="shared" si="7"/>
        <v>240</v>
      </c>
      <c r="AZ236" s="192">
        <f t="shared" si="2"/>
        <v>0</v>
      </c>
      <c r="BA236" s="192">
        <f t="shared" si="3"/>
        <v>240</v>
      </c>
      <c r="BB236" s="213">
        <f t="shared" si="4"/>
        <v>18.505833333333332</v>
      </c>
    </row>
    <row r="237" spans="1:54" ht="13" x14ac:dyDescent="0.15">
      <c r="A237" s="191">
        <f t="shared" si="8"/>
        <v>46254</v>
      </c>
      <c r="B237" s="192">
        <v>9.1999999999999993</v>
      </c>
      <c r="C237" s="192"/>
      <c r="D237" s="192" t="s">
        <v>34</v>
      </c>
      <c r="E237" s="193" t="s">
        <v>43</v>
      </c>
      <c r="F237" s="338"/>
      <c r="G237" s="272"/>
      <c r="H237" s="337"/>
      <c r="I237" s="272"/>
      <c r="J237" s="337"/>
      <c r="K237" s="272"/>
      <c r="L237" s="337"/>
      <c r="M237" s="272"/>
      <c r="N237" s="337"/>
      <c r="O237" s="272"/>
      <c r="P237" s="337"/>
      <c r="Q237" s="272"/>
      <c r="R237" s="337"/>
      <c r="S237" s="272"/>
      <c r="T237" s="337"/>
      <c r="U237" s="272"/>
      <c r="V237" s="338">
        <v>120</v>
      </c>
      <c r="W237" s="272"/>
      <c r="X237" s="337">
        <v>120</v>
      </c>
      <c r="Y237" s="272"/>
      <c r="Z237" s="337"/>
      <c r="AA237" s="272"/>
      <c r="AB237" s="337"/>
      <c r="AC237" s="283"/>
      <c r="AD237" s="337"/>
      <c r="AE237" s="272"/>
      <c r="AF237" s="337"/>
      <c r="AG237" s="272"/>
      <c r="AH237" s="337"/>
      <c r="AI237" s="272"/>
      <c r="AJ237" s="337"/>
      <c r="AK237" s="283"/>
      <c r="AL237" s="338"/>
      <c r="AM237" s="272"/>
      <c r="AN237" s="337"/>
      <c r="AO237" s="272"/>
      <c r="AP237" s="337"/>
      <c r="AQ237" s="272"/>
      <c r="AR237" s="337"/>
      <c r="AS237" s="272"/>
      <c r="AT237" s="337"/>
      <c r="AU237" s="272"/>
      <c r="AV237" s="337"/>
      <c r="AW237" s="283"/>
      <c r="AX237" s="194">
        <f t="shared" si="6"/>
        <v>4740.2999999999993</v>
      </c>
      <c r="AY237" s="192">
        <f t="shared" si="7"/>
        <v>240</v>
      </c>
      <c r="AZ237" s="192">
        <f t="shared" si="2"/>
        <v>0</v>
      </c>
      <c r="BA237" s="192">
        <f t="shared" si="3"/>
        <v>240</v>
      </c>
      <c r="BB237" s="213">
        <f t="shared" si="4"/>
        <v>19.751249999999995</v>
      </c>
    </row>
    <row r="238" spans="1:54" ht="13" x14ac:dyDescent="0.15">
      <c r="A238" s="191">
        <f t="shared" si="8"/>
        <v>46255</v>
      </c>
      <c r="B238" s="192">
        <v>9.1999999999999993</v>
      </c>
      <c r="C238" s="192"/>
      <c r="D238" s="192" t="s">
        <v>34</v>
      </c>
      <c r="E238" s="193" t="s">
        <v>112</v>
      </c>
      <c r="F238" s="338"/>
      <c r="G238" s="272"/>
      <c r="H238" s="337"/>
      <c r="I238" s="272"/>
      <c r="J238" s="337"/>
      <c r="K238" s="272"/>
      <c r="L238" s="337"/>
      <c r="M238" s="272"/>
      <c r="N238" s="337"/>
      <c r="O238" s="272"/>
      <c r="P238" s="337"/>
      <c r="Q238" s="272"/>
      <c r="R238" s="337"/>
      <c r="S238" s="272"/>
      <c r="T238" s="337"/>
      <c r="U238" s="272"/>
      <c r="V238" s="338">
        <v>120</v>
      </c>
      <c r="W238" s="272"/>
      <c r="X238" s="337">
        <v>120</v>
      </c>
      <c r="Y238" s="272"/>
      <c r="Z238" s="337"/>
      <c r="AA238" s="272"/>
      <c r="AB238" s="337"/>
      <c r="AC238" s="283"/>
      <c r="AD238" s="337"/>
      <c r="AE238" s="272"/>
      <c r="AF238" s="337">
        <v>1</v>
      </c>
      <c r="AG238" s="272"/>
      <c r="AH238" s="337">
        <v>1</v>
      </c>
      <c r="AI238" s="272"/>
      <c r="AJ238" s="337"/>
      <c r="AK238" s="283"/>
      <c r="AL238" s="338"/>
      <c r="AM238" s="272"/>
      <c r="AN238" s="337"/>
      <c r="AO238" s="272"/>
      <c r="AP238" s="337"/>
      <c r="AQ238" s="272"/>
      <c r="AR238" s="337"/>
      <c r="AS238" s="272"/>
      <c r="AT238" s="337"/>
      <c r="AU238" s="272"/>
      <c r="AV238" s="337"/>
      <c r="AW238" s="283"/>
      <c r="AX238" s="194">
        <f t="shared" si="6"/>
        <v>5132.13796</v>
      </c>
      <c r="AY238" s="192">
        <f t="shared" si="7"/>
        <v>240</v>
      </c>
      <c r="AZ238" s="192">
        <f t="shared" si="2"/>
        <v>2</v>
      </c>
      <c r="BA238" s="192">
        <f t="shared" si="3"/>
        <v>242</v>
      </c>
      <c r="BB238" s="213">
        <f t="shared" si="4"/>
        <v>21.207181652892562</v>
      </c>
    </row>
    <row r="239" spans="1:54" ht="13" x14ac:dyDescent="0.15">
      <c r="A239" s="191">
        <f t="shared" si="8"/>
        <v>46256</v>
      </c>
      <c r="B239" s="192">
        <v>9.1999999999999993</v>
      </c>
      <c r="C239" s="192"/>
      <c r="D239" s="192" t="s">
        <v>34</v>
      </c>
      <c r="E239" s="193" t="s">
        <v>115</v>
      </c>
      <c r="F239" s="338"/>
      <c r="G239" s="272"/>
      <c r="H239" s="337"/>
      <c r="I239" s="272"/>
      <c r="J239" s="337"/>
      <c r="K239" s="272"/>
      <c r="L239" s="337"/>
      <c r="M239" s="272"/>
      <c r="N239" s="337"/>
      <c r="O239" s="272"/>
      <c r="P239" s="337"/>
      <c r="Q239" s="272"/>
      <c r="R239" s="337"/>
      <c r="S239" s="272"/>
      <c r="T239" s="337"/>
      <c r="U239" s="272"/>
      <c r="V239" s="338">
        <v>120</v>
      </c>
      <c r="W239" s="272"/>
      <c r="X239" s="337">
        <v>60</v>
      </c>
      <c r="Y239" s="272"/>
      <c r="Z239" s="337">
        <v>60</v>
      </c>
      <c r="AA239" s="272"/>
      <c r="AB239" s="337"/>
      <c r="AC239" s="283"/>
      <c r="AD239" s="337"/>
      <c r="AE239" s="272"/>
      <c r="AF239" s="337"/>
      <c r="AG239" s="272"/>
      <c r="AH239" s="337"/>
      <c r="AI239" s="272"/>
      <c r="AJ239" s="337"/>
      <c r="AK239" s="283"/>
      <c r="AL239" s="338"/>
      <c r="AM239" s="272"/>
      <c r="AN239" s="337"/>
      <c r="AO239" s="272"/>
      <c r="AP239" s="337"/>
      <c r="AQ239" s="272"/>
      <c r="AR239" s="337"/>
      <c r="AS239" s="272"/>
      <c r="AT239" s="337"/>
      <c r="AU239" s="272"/>
      <c r="AV239" s="337"/>
      <c r="AW239" s="283"/>
      <c r="AX239" s="194">
        <f t="shared" si="6"/>
        <v>4099.8</v>
      </c>
      <c r="AY239" s="192">
        <f t="shared" si="7"/>
        <v>240</v>
      </c>
      <c r="AZ239" s="192">
        <f t="shared" si="2"/>
        <v>0</v>
      </c>
      <c r="BA239" s="192">
        <f t="shared" si="3"/>
        <v>240</v>
      </c>
      <c r="BB239" s="213">
        <f t="shared" si="4"/>
        <v>17.0825</v>
      </c>
    </row>
    <row r="240" spans="1:54" ht="13" x14ac:dyDescent="0.15">
      <c r="A240" s="195">
        <f t="shared" si="8"/>
        <v>46257</v>
      </c>
      <c r="B240" s="196">
        <v>9.1999999999999993</v>
      </c>
      <c r="C240" s="196"/>
      <c r="D240" s="196" t="s">
        <v>34</v>
      </c>
      <c r="E240" s="197" t="s">
        <v>68</v>
      </c>
      <c r="F240" s="342"/>
      <c r="G240" s="292"/>
      <c r="H240" s="341"/>
      <c r="I240" s="292"/>
      <c r="J240" s="341"/>
      <c r="K240" s="292"/>
      <c r="L240" s="341"/>
      <c r="M240" s="292"/>
      <c r="N240" s="341"/>
      <c r="O240" s="292"/>
      <c r="P240" s="341"/>
      <c r="Q240" s="292"/>
      <c r="R240" s="341"/>
      <c r="S240" s="292"/>
      <c r="T240" s="341"/>
      <c r="U240" s="292"/>
      <c r="V240" s="342"/>
      <c r="W240" s="292"/>
      <c r="X240" s="341"/>
      <c r="Y240" s="292"/>
      <c r="Z240" s="341"/>
      <c r="AA240" s="292"/>
      <c r="AB240" s="341"/>
      <c r="AC240" s="293"/>
      <c r="AD240" s="341"/>
      <c r="AE240" s="292"/>
      <c r="AF240" s="341"/>
      <c r="AG240" s="292"/>
      <c r="AH240" s="341"/>
      <c r="AI240" s="292"/>
      <c r="AJ240" s="341"/>
      <c r="AK240" s="293"/>
      <c r="AL240" s="342"/>
      <c r="AM240" s="292"/>
      <c r="AN240" s="341"/>
      <c r="AO240" s="292"/>
      <c r="AP240" s="341"/>
      <c r="AQ240" s="292"/>
      <c r="AR240" s="341"/>
      <c r="AS240" s="292"/>
      <c r="AT240" s="341"/>
      <c r="AU240" s="292"/>
      <c r="AV240" s="341"/>
      <c r="AW240" s="293"/>
      <c r="AX240" s="198">
        <f t="shared" si="6"/>
        <v>0</v>
      </c>
      <c r="AY240" s="196">
        <f t="shared" si="7"/>
        <v>0</v>
      </c>
      <c r="AZ240" s="196">
        <f t="shared" si="2"/>
        <v>0</v>
      </c>
      <c r="BA240" s="196">
        <f t="shared" si="3"/>
        <v>0</v>
      </c>
      <c r="BB240" s="214" t="str">
        <f t="shared" si="4"/>
        <v/>
      </c>
    </row>
    <row r="241" spans="1:54" ht="13" x14ac:dyDescent="0.15">
      <c r="A241" s="142">
        <f t="shared" si="8"/>
        <v>46258</v>
      </c>
      <c r="B241" s="143">
        <v>9.3000000000000007</v>
      </c>
      <c r="C241" s="143"/>
      <c r="D241" s="143" t="s">
        <v>35</v>
      </c>
      <c r="E241" s="144" t="s">
        <v>113</v>
      </c>
      <c r="F241" s="322"/>
      <c r="G241" s="272"/>
      <c r="H241" s="319"/>
      <c r="I241" s="272"/>
      <c r="J241" s="319"/>
      <c r="K241" s="272"/>
      <c r="L241" s="320"/>
      <c r="M241" s="285"/>
      <c r="N241" s="320"/>
      <c r="O241" s="285"/>
      <c r="P241" s="320"/>
      <c r="Q241" s="285"/>
      <c r="R241" s="320"/>
      <c r="S241" s="285"/>
      <c r="T241" s="320"/>
      <c r="U241" s="285"/>
      <c r="V241" s="321">
        <v>120</v>
      </c>
      <c r="W241" s="285"/>
      <c r="X241" s="320">
        <v>92</v>
      </c>
      <c r="Y241" s="285"/>
      <c r="Z241" s="320">
        <v>28</v>
      </c>
      <c r="AA241" s="285"/>
      <c r="AB241" s="320"/>
      <c r="AC241" s="288"/>
      <c r="AD241" s="319"/>
      <c r="AE241" s="272"/>
      <c r="AF241" s="319"/>
      <c r="AG241" s="272"/>
      <c r="AH241" s="319"/>
      <c r="AI241" s="272"/>
      <c r="AJ241" s="319"/>
      <c r="AK241" s="283"/>
      <c r="AL241" s="322"/>
      <c r="AM241" s="272"/>
      <c r="AN241" s="319"/>
      <c r="AO241" s="272"/>
      <c r="AP241" s="319"/>
      <c r="AQ241" s="272"/>
      <c r="AR241" s="319"/>
      <c r="AS241" s="272"/>
      <c r="AT241" s="319"/>
      <c r="AU241" s="272"/>
      <c r="AV241" s="319"/>
      <c r="AW241" s="283"/>
      <c r="AX241" s="145">
        <f t="shared" si="6"/>
        <v>4441.3999999999996</v>
      </c>
      <c r="AY241" s="143">
        <f t="shared" si="7"/>
        <v>240</v>
      </c>
      <c r="AZ241" s="143">
        <f t="shared" si="2"/>
        <v>0</v>
      </c>
      <c r="BA241" s="143">
        <f t="shared" si="3"/>
        <v>240</v>
      </c>
      <c r="BB241" s="153">
        <f t="shared" si="4"/>
        <v>18.505833333333332</v>
      </c>
    </row>
    <row r="242" spans="1:54" ht="13" x14ac:dyDescent="0.15">
      <c r="A242" s="146">
        <f t="shared" si="8"/>
        <v>46259</v>
      </c>
      <c r="B242" s="147">
        <v>9.3000000000000007</v>
      </c>
      <c r="C242" s="147"/>
      <c r="D242" s="147" t="s">
        <v>35</v>
      </c>
      <c r="E242" s="148" t="s">
        <v>43</v>
      </c>
      <c r="F242" s="322"/>
      <c r="G242" s="272"/>
      <c r="H242" s="319"/>
      <c r="I242" s="272"/>
      <c r="J242" s="319"/>
      <c r="K242" s="272"/>
      <c r="L242" s="319"/>
      <c r="M242" s="272"/>
      <c r="N242" s="319"/>
      <c r="O242" s="272"/>
      <c r="P242" s="319"/>
      <c r="Q242" s="272"/>
      <c r="R242" s="319"/>
      <c r="S242" s="272"/>
      <c r="T242" s="319"/>
      <c r="U242" s="272"/>
      <c r="V242" s="322">
        <v>120</v>
      </c>
      <c r="W242" s="272"/>
      <c r="X242" s="319">
        <v>120</v>
      </c>
      <c r="Y242" s="272"/>
      <c r="Z242" s="319"/>
      <c r="AA242" s="272"/>
      <c r="AB242" s="319"/>
      <c r="AC242" s="283"/>
      <c r="AD242" s="319"/>
      <c r="AE242" s="272"/>
      <c r="AF242" s="319"/>
      <c r="AG242" s="272"/>
      <c r="AH242" s="319"/>
      <c r="AI242" s="272"/>
      <c r="AJ242" s="319"/>
      <c r="AK242" s="283"/>
      <c r="AL242" s="322"/>
      <c r="AM242" s="272"/>
      <c r="AN242" s="319"/>
      <c r="AO242" s="272"/>
      <c r="AP242" s="319"/>
      <c r="AQ242" s="272"/>
      <c r="AR242" s="319"/>
      <c r="AS242" s="272"/>
      <c r="AT242" s="319"/>
      <c r="AU242" s="272"/>
      <c r="AV242" s="319"/>
      <c r="AW242" s="283"/>
      <c r="AX242" s="63">
        <f t="shared" si="6"/>
        <v>4740.2999999999993</v>
      </c>
      <c r="AY242" s="147">
        <f t="shared" si="7"/>
        <v>240</v>
      </c>
      <c r="AZ242" s="147">
        <f t="shared" si="2"/>
        <v>0</v>
      </c>
      <c r="BA242" s="147">
        <f t="shared" si="3"/>
        <v>240</v>
      </c>
      <c r="BB242" s="154">
        <f t="shared" si="4"/>
        <v>19.751249999999995</v>
      </c>
    </row>
    <row r="243" spans="1:54" ht="13" x14ac:dyDescent="0.15">
      <c r="A243" s="146">
        <f t="shared" si="8"/>
        <v>46260</v>
      </c>
      <c r="B243" s="147">
        <v>9.3000000000000007</v>
      </c>
      <c r="C243" s="147"/>
      <c r="D243" s="147" t="s">
        <v>35</v>
      </c>
      <c r="E243" s="148" t="s">
        <v>112</v>
      </c>
      <c r="F243" s="322"/>
      <c r="G243" s="272"/>
      <c r="H243" s="319"/>
      <c r="I243" s="272"/>
      <c r="J243" s="319"/>
      <c r="K243" s="272"/>
      <c r="L243" s="319"/>
      <c r="M243" s="272"/>
      <c r="N243" s="319"/>
      <c r="O243" s="272"/>
      <c r="P243" s="319"/>
      <c r="Q243" s="272"/>
      <c r="R243" s="319"/>
      <c r="S243" s="272"/>
      <c r="T243" s="319"/>
      <c r="U243" s="272"/>
      <c r="V243" s="322">
        <v>120</v>
      </c>
      <c r="W243" s="272"/>
      <c r="X243" s="319">
        <v>120</v>
      </c>
      <c r="Y243" s="272"/>
      <c r="Z243" s="319"/>
      <c r="AA243" s="272"/>
      <c r="AB243" s="319"/>
      <c r="AC243" s="283"/>
      <c r="AD243" s="319"/>
      <c r="AE243" s="272"/>
      <c r="AF243" s="319">
        <v>1</v>
      </c>
      <c r="AG243" s="272"/>
      <c r="AH243" s="319">
        <v>1</v>
      </c>
      <c r="AI243" s="272"/>
      <c r="AJ243" s="319"/>
      <c r="AK243" s="283"/>
      <c r="AL243" s="322"/>
      <c r="AM243" s="272"/>
      <c r="AN243" s="319"/>
      <c r="AO243" s="272"/>
      <c r="AP243" s="319"/>
      <c r="AQ243" s="272"/>
      <c r="AR243" s="319"/>
      <c r="AS243" s="272"/>
      <c r="AT243" s="319"/>
      <c r="AU243" s="272"/>
      <c r="AV243" s="319"/>
      <c r="AW243" s="283"/>
      <c r="AX243" s="63">
        <f t="shared" si="6"/>
        <v>5132.13796</v>
      </c>
      <c r="AY243" s="147">
        <f t="shared" si="7"/>
        <v>240</v>
      </c>
      <c r="AZ243" s="147">
        <f t="shared" si="2"/>
        <v>2</v>
      </c>
      <c r="BA243" s="147">
        <f t="shared" si="3"/>
        <v>242</v>
      </c>
      <c r="BB243" s="154">
        <f t="shared" si="4"/>
        <v>21.207181652892562</v>
      </c>
    </row>
    <row r="244" spans="1:54" ht="13" x14ac:dyDescent="0.15">
      <c r="A244" s="146">
        <f t="shared" si="8"/>
        <v>46261</v>
      </c>
      <c r="B244" s="147">
        <v>9.3000000000000007</v>
      </c>
      <c r="C244" s="147"/>
      <c r="D244" s="147" t="s">
        <v>35</v>
      </c>
      <c r="E244" s="148" t="s">
        <v>43</v>
      </c>
      <c r="F244" s="322"/>
      <c r="G244" s="272"/>
      <c r="H244" s="319"/>
      <c r="I244" s="272"/>
      <c r="J244" s="319"/>
      <c r="K244" s="272"/>
      <c r="L244" s="319"/>
      <c r="M244" s="272"/>
      <c r="N244" s="319"/>
      <c r="O244" s="272"/>
      <c r="P244" s="319"/>
      <c r="Q244" s="272"/>
      <c r="R244" s="319"/>
      <c r="S244" s="272"/>
      <c r="T244" s="319"/>
      <c r="U244" s="272"/>
      <c r="V244" s="322">
        <v>120</v>
      </c>
      <c r="W244" s="272"/>
      <c r="X244" s="319">
        <v>120</v>
      </c>
      <c r="Y244" s="272"/>
      <c r="Z244" s="319"/>
      <c r="AA244" s="272"/>
      <c r="AB244" s="319"/>
      <c r="AC244" s="283"/>
      <c r="AD244" s="319"/>
      <c r="AE244" s="272"/>
      <c r="AF244" s="319"/>
      <c r="AG244" s="272"/>
      <c r="AH244" s="319"/>
      <c r="AI244" s="272"/>
      <c r="AJ244" s="319"/>
      <c r="AK244" s="283"/>
      <c r="AL244" s="322"/>
      <c r="AM244" s="272"/>
      <c r="AN244" s="319"/>
      <c r="AO244" s="272"/>
      <c r="AP244" s="319"/>
      <c r="AQ244" s="272"/>
      <c r="AR244" s="319"/>
      <c r="AS244" s="272"/>
      <c r="AT244" s="319"/>
      <c r="AU244" s="272"/>
      <c r="AV244" s="319"/>
      <c r="AW244" s="283"/>
      <c r="AX244" s="63">
        <f t="shared" si="6"/>
        <v>4740.2999999999993</v>
      </c>
      <c r="AY244" s="147">
        <f t="shared" si="7"/>
        <v>240</v>
      </c>
      <c r="AZ244" s="147">
        <f t="shared" si="2"/>
        <v>0</v>
      </c>
      <c r="BA244" s="147">
        <f t="shared" si="3"/>
        <v>240</v>
      </c>
      <c r="BB244" s="154">
        <f t="shared" si="4"/>
        <v>19.751249999999995</v>
      </c>
    </row>
    <row r="245" spans="1:54" ht="13" x14ac:dyDescent="0.15">
      <c r="A245" s="146">
        <f t="shared" si="8"/>
        <v>46262</v>
      </c>
      <c r="B245" s="147">
        <v>9.3000000000000007</v>
      </c>
      <c r="C245" s="147"/>
      <c r="D245" s="147" t="s">
        <v>35</v>
      </c>
      <c r="E245" s="148" t="s">
        <v>116</v>
      </c>
      <c r="F245" s="322"/>
      <c r="G245" s="272"/>
      <c r="H245" s="319"/>
      <c r="I245" s="272"/>
      <c r="J245" s="319"/>
      <c r="K245" s="272"/>
      <c r="L245" s="319"/>
      <c r="M245" s="272"/>
      <c r="N245" s="319"/>
      <c r="O245" s="272"/>
      <c r="P245" s="319"/>
      <c r="Q245" s="272"/>
      <c r="R245" s="319"/>
      <c r="S245" s="272"/>
      <c r="T245" s="319"/>
      <c r="U245" s="272"/>
      <c r="V245" s="322">
        <v>120</v>
      </c>
      <c r="W245" s="272"/>
      <c r="X245" s="319">
        <v>92</v>
      </c>
      <c r="Y245" s="272"/>
      <c r="Z245" s="319">
        <v>28</v>
      </c>
      <c r="AA245" s="272"/>
      <c r="AB245" s="319"/>
      <c r="AC245" s="283"/>
      <c r="AD245" s="319"/>
      <c r="AE245" s="272"/>
      <c r="AF245" s="319"/>
      <c r="AG245" s="272"/>
      <c r="AH245" s="319"/>
      <c r="AI245" s="272"/>
      <c r="AJ245" s="319"/>
      <c r="AK245" s="283"/>
      <c r="AL245" s="322"/>
      <c r="AM245" s="272"/>
      <c r="AN245" s="319"/>
      <c r="AO245" s="272"/>
      <c r="AP245" s="319"/>
      <c r="AQ245" s="272"/>
      <c r="AR245" s="319"/>
      <c r="AS245" s="272"/>
      <c r="AT245" s="319"/>
      <c r="AU245" s="272"/>
      <c r="AV245" s="319"/>
      <c r="AW245" s="283"/>
      <c r="AX245" s="63">
        <f t="shared" si="6"/>
        <v>4441.3999999999996</v>
      </c>
      <c r="AY245" s="147">
        <f t="shared" si="7"/>
        <v>240</v>
      </c>
      <c r="AZ245" s="147">
        <f t="shared" si="2"/>
        <v>0</v>
      </c>
      <c r="BA245" s="147">
        <f t="shared" si="3"/>
        <v>240</v>
      </c>
      <c r="BB245" s="154">
        <f t="shared" si="4"/>
        <v>18.505833333333332</v>
      </c>
    </row>
    <row r="246" spans="1:54" ht="13" x14ac:dyDescent="0.15">
      <c r="A246" s="146">
        <f t="shared" si="8"/>
        <v>46263</v>
      </c>
      <c r="B246" s="147">
        <v>9.3000000000000007</v>
      </c>
      <c r="C246" s="147"/>
      <c r="D246" s="147" t="s">
        <v>35</v>
      </c>
      <c r="E246" s="148" t="s">
        <v>112</v>
      </c>
      <c r="F246" s="322"/>
      <c r="G246" s="272"/>
      <c r="H246" s="319"/>
      <c r="I246" s="272"/>
      <c r="J246" s="319"/>
      <c r="K246" s="272"/>
      <c r="L246" s="319"/>
      <c r="M246" s="272"/>
      <c r="N246" s="319"/>
      <c r="O246" s="272"/>
      <c r="P246" s="319"/>
      <c r="Q246" s="272"/>
      <c r="R246" s="319"/>
      <c r="S246" s="272"/>
      <c r="T246" s="319"/>
      <c r="U246" s="272"/>
      <c r="V246" s="322">
        <v>120</v>
      </c>
      <c r="W246" s="272"/>
      <c r="X246" s="319">
        <v>120</v>
      </c>
      <c r="Y246" s="272"/>
      <c r="Z246" s="319"/>
      <c r="AA246" s="272"/>
      <c r="AB246" s="319"/>
      <c r="AC246" s="283"/>
      <c r="AD246" s="319"/>
      <c r="AE246" s="272"/>
      <c r="AF246" s="319">
        <v>1</v>
      </c>
      <c r="AG246" s="272"/>
      <c r="AH246" s="319">
        <v>1</v>
      </c>
      <c r="AI246" s="272"/>
      <c r="AJ246" s="319"/>
      <c r="AK246" s="283"/>
      <c r="AL246" s="322"/>
      <c r="AM246" s="272"/>
      <c r="AN246" s="319"/>
      <c r="AO246" s="272"/>
      <c r="AP246" s="319"/>
      <c r="AQ246" s="272"/>
      <c r="AR246" s="319"/>
      <c r="AS246" s="272"/>
      <c r="AT246" s="319"/>
      <c r="AU246" s="272"/>
      <c r="AV246" s="319"/>
      <c r="AW246" s="283"/>
      <c r="AX246" s="63">
        <f t="shared" si="6"/>
        <v>5132.13796</v>
      </c>
      <c r="AY246" s="147">
        <f t="shared" si="7"/>
        <v>240</v>
      </c>
      <c r="AZ246" s="147">
        <f t="shared" si="2"/>
        <v>2</v>
      </c>
      <c r="BA246" s="147">
        <f t="shared" si="3"/>
        <v>242</v>
      </c>
      <c r="BB246" s="154">
        <f t="shared" si="4"/>
        <v>21.207181652892562</v>
      </c>
    </row>
    <row r="247" spans="1:54" ht="13" x14ac:dyDescent="0.15">
      <c r="A247" s="149">
        <f t="shared" si="8"/>
        <v>46264</v>
      </c>
      <c r="B247" s="150">
        <v>9.3000000000000007</v>
      </c>
      <c r="C247" s="150"/>
      <c r="D247" s="150" t="s">
        <v>35</v>
      </c>
      <c r="E247" s="151" t="s">
        <v>68</v>
      </c>
      <c r="F247" s="324"/>
      <c r="G247" s="292"/>
      <c r="H247" s="323"/>
      <c r="I247" s="292"/>
      <c r="J247" s="323"/>
      <c r="K247" s="292"/>
      <c r="L247" s="323"/>
      <c r="M247" s="292"/>
      <c r="N247" s="323"/>
      <c r="O247" s="292"/>
      <c r="P247" s="323"/>
      <c r="Q247" s="292"/>
      <c r="R247" s="323"/>
      <c r="S247" s="292"/>
      <c r="T247" s="323"/>
      <c r="U247" s="292"/>
      <c r="V247" s="324"/>
      <c r="W247" s="292"/>
      <c r="X247" s="323"/>
      <c r="Y247" s="292"/>
      <c r="Z247" s="323"/>
      <c r="AA247" s="292"/>
      <c r="AB247" s="323"/>
      <c r="AC247" s="293"/>
      <c r="AD247" s="323"/>
      <c r="AE247" s="292"/>
      <c r="AF247" s="323"/>
      <c r="AG247" s="292"/>
      <c r="AH247" s="323"/>
      <c r="AI247" s="292"/>
      <c r="AJ247" s="323"/>
      <c r="AK247" s="293"/>
      <c r="AL247" s="324"/>
      <c r="AM247" s="292"/>
      <c r="AN247" s="323"/>
      <c r="AO247" s="292"/>
      <c r="AP247" s="323"/>
      <c r="AQ247" s="292"/>
      <c r="AR247" s="323"/>
      <c r="AS247" s="292"/>
      <c r="AT247" s="323"/>
      <c r="AU247" s="292"/>
      <c r="AV247" s="323"/>
      <c r="AW247" s="293"/>
      <c r="AX247" s="152">
        <f t="shared" si="6"/>
        <v>0</v>
      </c>
      <c r="AY247" s="150">
        <f t="shared" si="7"/>
        <v>0</v>
      </c>
      <c r="AZ247" s="150">
        <f t="shared" si="2"/>
        <v>0</v>
      </c>
      <c r="BA247" s="150">
        <f t="shared" si="3"/>
        <v>0</v>
      </c>
      <c r="BB247" s="155" t="str">
        <f t="shared" si="4"/>
        <v/>
      </c>
    </row>
    <row r="248" spans="1:54" ht="13" x14ac:dyDescent="0.15">
      <c r="A248" s="33">
        <f t="shared" si="8"/>
        <v>46265</v>
      </c>
      <c r="B248" s="34">
        <v>9.4</v>
      </c>
      <c r="C248" s="34"/>
      <c r="D248" s="34" t="s">
        <v>36</v>
      </c>
      <c r="E248" s="35" t="s">
        <v>112</v>
      </c>
      <c r="F248" s="281"/>
      <c r="G248" s="272"/>
      <c r="H248" s="282"/>
      <c r="I248" s="272"/>
      <c r="J248" s="282"/>
      <c r="K248" s="272"/>
      <c r="L248" s="284"/>
      <c r="M248" s="285"/>
      <c r="N248" s="284"/>
      <c r="O248" s="285"/>
      <c r="P248" s="284"/>
      <c r="Q248" s="285"/>
      <c r="R248" s="284"/>
      <c r="S248" s="285"/>
      <c r="T248" s="284"/>
      <c r="U248" s="285"/>
      <c r="V248" s="286">
        <v>120</v>
      </c>
      <c r="W248" s="285"/>
      <c r="X248" s="287">
        <v>120</v>
      </c>
      <c r="Y248" s="285"/>
      <c r="Z248" s="287"/>
      <c r="AA248" s="285"/>
      <c r="AB248" s="287"/>
      <c r="AC248" s="288"/>
      <c r="AD248" s="271"/>
      <c r="AE248" s="272"/>
      <c r="AF248" s="271">
        <v>1</v>
      </c>
      <c r="AG248" s="272"/>
      <c r="AH248" s="271">
        <v>1</v>
      </c>
      <c r="AI248" s="272"/>
      <c r="AJ248" s="271"/>
      <c r="AK248" s="283"/>
      <c r="AL248" s="289"/>
      <c r="AM248" s="272"/>
      <c r="AN248" s="271"/>
      <c r="AO248" s="272"/>
      <c r="AP248" s="271"/>
      <c r="AQ248" s="272"/>
      <c r="AR248" s="271"/>
      <c r="AS248" s="272"/>
      <c r="AT248" s="271"/>
      <c r="AU248" s="272"/>
      <c r="AV248" s="271"/>
      <c r="AW248" s="283"/>
      <c r="AX248" s="68">
        <f t="shared" si="6"/>
        <v>5132.13796</v>
      </c>
      <c r="AY248" s="34">
        <f t="shared" si="7"/>
        <v>240</v>
      </c>
      <c r="AZ248" s="34">
        <f t="shared" si="2"/>
        <v>2</v>
      </c>
      <c r="BA248" s="34">
        <f t="shared" si="3"/>
        <v>242</v>
      </c>
      <c r="BB248" s="69">
        <f t="shared" si="4"/>
        <v>21.207181652892562</v>
      </c>
    </row>
    <row r="249" spans="1:54" ht="13" x14ac:dyDescent="0.15">
      <c r="A249" s="41">
        <f t="shared" si="8"/>
        <v>46266</v>
      </c>
      <c r="B249" s="42">
        <v>9.4</v>
      </c>
      <c r="C249" s="42"/>
      <c r="D249" s="42" t="s">
        <v>36</v>
      </c>
      <c r="E249" s="43" t="s">
        <v>43</v>
      </c>
      <c r="F249" s="281"/>
      <c r="G249" s="272"/>
      <c r="H249" s="282"/>
      <c r="I249" s="272"/>
      <c r="J249" s="282"/>
      <c r="K249" s="272"/>
      <c r="L249" s="282"/>
      <c r="M249" s="272"/>
      <c r="N249" s="282"/>
      <c r="O249" s="272"/>
      <c r="P249" s="282"/>
      <c r="Q249" s="272"/>
      <c r="R249" s="282"/>
      <c r="S249" s="272"/>
      <c r="T249" s="282"/>
      <c r="U249" s="272"/>
      <c r="V249" s="349">
        <v>120</v>
      </c>
      <c r="W249" s="272"/>
      <c r="X249" s="350">
        <v>120</v>
      </c>
      <c r="Y249" s="272"/>
      <c r="Z249" s="350"/>
      <c r="AA249" s="272"/>
      <c r="AB249" s="350"/>
      <c r="AC249" s="283"/>
      <c r="AD249" s="271"/>
      <c r="AE249" s="272"/>
      <c r="AF249" s="271"/>
      <c r="AG249" s="272"/>
      <c r="AH249" s="271"/>
      <c r="AI249" s="272"/>
      <c r="AJ249" s="271"/>
      <c r="AK249" s="283"/>
      <c r="AL249" s="289"/>
      <c r="AM249" s="272"/>
      <c r="AN249" s="271"/>
      <c r="AO249" s="272"/>
      <c r="AP249" s="271"/>
      <c r="AQ249" s="272"/>
      <c r="AR249" s="271"/>
      <c r="AS249" s="272"/>
      <c r="AT249" s="271"/>
      <c r="AU249" s="272"/>
      <c r="AV249" s="271"/>
      <c r="AW249" s="283"/>
      <c r="AX249" s="13">
        <f t="shared" si="6"/>
        <v>4740.2999999999993</v>
      </c>
      <c r="AY249" s="42">
        <f t="shared" si="7"/>
        <v>240</v>
      </c>
      <c r="AZ249" s="42">
        <f t="shared" si="2"/>
        <v>0</v>
      </c>
      <c r="BA249" s="42">
        <f t="shared" si="3"/>
        <v>240</v>
      </c>
      <c r="BB249" s="78">
        <f t="shared" si="4"/>
        <v>19.751249999999995</v>
      </c>
    </row>
    <row r="250" spans="1:54" ht="13" x14ac:dyDescent="0.15">
      <c r="A250" s="41">
        <f t="shared" si="8"/>
        <v>46267</v>
      </c>
      <c r="B250" s="42">
        <v>9.4</v>
      </c>
      <c r="C250" s="42"/>
      <c r="D250" s="42" t="s">
        <v>36</v>
      </c>
      <c r="E250" s="43" t="s">
        <v>113</v>
      </c>
      <c r="F250" s="281"/>
      <c r="G250" s="272"/>
      <c r="H250" s="282"/>
      <c r="I250" s="272"/>
      <c r="J250" s="282"/>
      <c r="K250" s="272"/>
      <c r="L250" s="282"/>
      <c r="M250" s="272"/>
      <c r="N250" s="282"/>
      <c r="O250" s="272"/>
      <c r="P250" s="282"/>
      <c r="Q250" s="272"/>
      <c r="R250" s="282"/>
      <c r="S250" s="272"/>
      <c r="T250" s="282"/>
      <c r="U250" s="272"/>
      <c r="V250" s="349">
        <v>120</v>
      </c>
      <c r="W250" s="272"/>
      <c r="X250" s="350">
        <v>92</v>
      </c>
      <c r="Y250" s="272"/>
      <c r="Z250" s="350">
        <v>28</v>
      </c>
      <c r="AA250" s="272"/>
      <c r="AB250" s="350"/>
      <c r="AC250" s="283"/>
      <c r="AD250" s="271"/>
      <c r="AE250" s="272"/>
      <c r="AF250" s="271"/>
      <c r="AG250" s="272"/>
      <c r="AH250" s="271"/>
      <c r="AI250" s="272"/>
      <c r="AJ250" s="271"/>
      <c r="AK250" s="283"/>
      <c r="AL250" s="289"/>
      <c r="AM250" s="272"/>
      <c r="AN250" s="271"/>
      <c r="AO250" s="272"/>
      <c r="AP250" s="271"/>
      <c r="AQ250" s="272"/>
      <c r="AR250" s="271"/>
      <c r="AS250" s="272"/>
      <c r="AT250" s="271"/>
      <c r="AU250" s="272"/>
      <c r="AV250" s="271"/>
      <c r="AW250" s="283"/>
      <c r="AX250" s="13">
        <f t="shared" si="6"/>
        <v>4441.3999999999996</v>
      </c>
      <c r="AY250" s="42">
        <f t="shared" si="7"/>
        <v>240</v>
      </c>
      <c r="AZ250" s="42">
        <f t="shared" si="2"/>
        <v>0</v>
      </c>
      <c r="BA250" s="42">
        <f t="shared" si="3"/>
        <v>240</v>
      </c>
      <c r="BB250" s="78">
        <f t="shared" si="4"/>
        <v>18.505833333333332</v>
      </c>
    </row>
    <row r="251" spans="1:54" ht="13" x14ac:dyDescent="0.15">
      <c r="A251" s="41">
        <f t="shared" si="8"/>
        <v>46268</v>
      </c>
      <c r="B251" s="42">
        <v>9.4</v>
      </c>
      <c r="C251" s="42"/>
      <c r="D251" s="42" t="s">
        <v>36</v>
      </c>
      <c r="E251" s="43" t="s">
        <v>43</v>
      </c>
      <c r="F251" s="281"/>
      <c r="G251" s="272"/>
      <c r="H251" s="282"/>
      <c r="I251" s="272"/>
      <c r="J251" s="282"/>
      <c r="K251" s="272"/>
      <c r="L251" s="282"/>
      <c r="M251" s="272"/>
      <c r="N251" s="282"/>
      <c r="O251" s="272"/>
      <c r="P251" s="282"/>
      <c r="Q251" s="272"/>
      <c r="R251" s="282"/>
      <c r="S251" s="272"/>
      <c r="T251" s="282"/>
      <c r="U251" s="272"/>
      <c r="V251" s="349">
        <v>120</v>
      </c>
      <c r="W251" s="272"/>
      <c r="X251" s="350">
        <v>120</v>
      </c>
      <c r="Y251" s="272"/>
      <c r="Z251" s="350"/>
      <c r="AA251" s="272"/>
      <c r="AB251" s="350"/>
      <c r="AC251" s="283"/>
      <c r="AD251" s="271"/>
      <c r="AE251" s="272"/>
      <c r="AF251" s="271"/>
      <c r="AG251" s="272"/>
      <c r="AH251" s="271"/>
      <c r="AI251" s="272"/>
      <c r="AJ251" s="271"/>
      <c r="AK251" s="283"/>
      <c r="AL251" s="289"/>
      <c r="AM251" s="272"/>
      <c r="AN251" s="271"/>
      <c r="AO251" s="272"/>
      <c r="AP251" s="271"/>
      <c r="AQ251" s="272"/>
      <c r="AR251" s="271"/>
      <c r="AS251" s="272"/>
      <c r="AT251" s="271"/>
      <c r="AU251" s="272"/>
      <c r="AV251" s="271"/>
      <c r="AW251" s="283"/>
      <c r="AX251" s="13">
        <f t="shared" si="6"/>
        <v>4740.2999999999993</v>
      </c>
      <c r="AY251" s="42">
        <f t="shared" si="7"/>
        <v>240</v>
      </c>
      <c r="AZ251" s="42">
        <f t="shared" si="2"/>
        <v>0</v>
      </c>
      <c r="BA251" s="42">
        <f t="shared" si="3"/>
        <v>240</v>
      </c>
      <c r="BB251" s="78">
        <f t="shared" si="4"/>
        <v>19.751249999999995</v>
      </c>
    </row>
    <row r="252" spans="1:54" ht="13" x14ac:dyDescent="0.15">
      <c r="A252" s="41">
        <f t="shared" si="8"/>
        <v>46269</v>
      </c>
      <c r="B252" s="42">
        <v>9.4</v>
      </c>
      <c r="C252" s="42"/>
      <c r="D252" s="42" t="s">
        <v>36</v>
      </c>
      <c r="E252" s="43" t="s">
        <v>112</v>
      </c>
      <c r="F252" s="281"/>
      <c r="G252" s="272"/>
      <c r="H252" s="282"/>
      <c r="I252" s="272"/>
      <c r="J252" s="282"/>
      <c r="K252" s="272"/>
      <c r="L252" s="282"/>
      <c r="M252" s="272"/>
      <c r="N252" s="282"/>
      <c r="O252" s="272"/>
      <c r="P252" s="282"/>
      <c r="Q252" s="272"/>
      <c r="R252" s="282"/>
      <c r="S252" s="272"/>
      <c r="T252" s="282"/>
      <c r="U252" s="272"/>
      <c r="V252" s="349">
        <v>120</v>
      </c>
      <c r="W252" s="272"/>
      <c r="X252" s="350">
        <v>120</v>
      </c>
      <c r="Y252" s="272"/>
      <c r="Z252" s="350"/>
      <c r="AA252" s="272"/>
      <c r="AB252" s="350"/>
      <c r="AC252" s="283"/>
      <c r="AD252" s="271"/>
      <c r="AE252" s="272"/>
      <c r="AF252" s="271"/>
      <c r="AG252" s="272"/>
      <c r="AH252" s="271"/>
      <c r="AI252" s="272"/>
      <c r="AJ252" s="271"/>
      <c r="AK252" s="283"/>
      <c r="AL252" s="289"/>
      <c r="AM252" s="272"/>
      <c r="AN252" s="271"/>
      <c r="AO252" s="272"/>
      <c r="AP252" s="271"/>
      <c r="AQ252" s="272"/>
      <c r="AR252" s="271"/>
      <c r="AS252" s="272"/>
      <c r="AT252" s="271"/>
      <c r="AU252" s="272"/>
      <c r="AV252" s="271"/>
      <c r="AW252" s="283"/>
      <c r="AX252" s="13">
        <f t="shared" si="6"/>
        <v>4740.2999999999993</v>
      </c>
      <c r="AY252" s="42">
        <f t="shared" si="7"/>
        <v>240</v>
      </c>
      <c r="AZ252" s="42">
        <f t="shared" si="2"/>
        <v>0</v>
      </c>
      <c r="BA252" s="42">
        <f t="shared" si="3"/>
        <v>240</v>
      </c>
      <c r="BB252" s="78">
        <f t="shared" si="4"/>
        <v>19.751249999999995</v>
      </c>
    </row>
    <row r="253" spans="1:54" ht="13" x14ac:dyDescent="0.15">
      <c r="A253" s="41">
        <f t="shared" si="8"/>
        <v>46270</v>
      </c>
      <c r="B253" s="42">
        <v>9.4</v>
      </c>
      <c r="C253" s="42"/>
      <c r="D253" s="42" t="s">
        <v>36</v>
      </c>
      <c r="E253" s="43" t="s">
        <v>43</v>
      </c>
      <c r="F253" s="281"/>
      <c r="G253" s="272"/>
      <c r="H253" s="282"/>
      <c r="I253" s="272"/>
      <c r="J253" s="282"/>
      <c r="K253" s="272"/>
      <c r="L253" s="282"/>
      <c r="M253" s="272"/>
      <c r="N253" s="282"/>
      <c r="O253" s="272"/>
      <c r="P253" s="282"/>
      <c r="Q253" s="272"/>
      <c r="R253" s="282"/>
      <c r="S253" s="272"/>
      <c r="T253" s="282"/>
      <c r="U253" s="272"/>
      <c r="V253" s="349">
        <v>120</v>
      </c>
      <c r="W253" s="272"/>
      <c r="X253" s="350">
        <v>120</v>
      </c>
      <c r="Y253" s="272"/>
      <c r="Z253" s="350"/>
      <c r="AA253" s="272"/>
      <c r="AB253" s="350"/>
      <c r="AC253" s="283"/>
      <c r="AD253" s="271"/>
      <c r="AE253" s="272"/>
      <c r="AF253" s="271"/>
      <c r="AG253" s="272"/>
      <c r="AH253" s="271"/>
      <c r="AI253" s="272"/>
      <c r="AJ253" s="271"/>
      <c r="AK253" s="283"/>
      <c r="AL253" s="289"/>
      <c r="AM253" s="272"/>
      <c r="AN253" s="271"/>
      <c r="AO253" s="272"/>
      <c r="AP253" s="271"/>
      <c r="AQ253" s="272"/>
      <c r="AR253" s="271"/>
      <c r="AS253" s="272"/>
      <c r="AT253" s="271"/>
      <c r="AU253" s="272"/>
      <c r="AV253" s="271"/>
      <c r="AW253" s="283"/>
      <c r="AX253" s="13">
        <f t="shared" si="6"/>
        <v>4740.2999999999993</v>
      </c>
      <c r="AY253" s="42">
        <f t="shared" si="7"/>
        <v>240</v>
      </c>
      <c r="AZ253" s="42">
        <f t="shared" si="2"/>
        <v>0</v>
      </c>
      <c r="BA253" s="42">
        <f t="shared" si="3"/>
        <v>240</v>
      </c>
      <c r="BB253" s="78">
        <f t="shared" si="4"/>
        <v>19.751249999999995</v>
      </c>
    </row>
    <row r="254" spans="1:54" ht="13" x14ac:dyDescent="0.15">
      <c r="A254" s="46">
        <f t="shared" si="8"/>
        <v>46271</v>
      </c>
      <c r="B254" s="47">
        <v>9.4</v>
      </c>
      <c r="C254" s="47"/>
      <c r="D254" s="47" t="s">
        <v>36</v>
      </c>
      <c r="E254" s="48" t="s">
        <v>68</v>
      </c>
      <c r="F254" s="296"/>
      <c r="G254" s="292"/>
      <c r="H254" s="291"/>
      <c r="I254" s="292"/>
      <c r="J254" s="291"/>
      <c r="K254" s="292"/>
      <c r="L254" s="291"/>
      <c r="M254" s="292"/>
      <c r="N254" s="291"/>
      <c r="O254" s="292"/>
      <c r="P254" s="291"/>
      <c r="Q254" s="292"/>
      <c r="R254" s="291"/>
      <c r="S254" s="292"/>
      <c r="T254" s="291"/>
      <c r="U254" s="292"/>
      <c r="V254" s="351"/>
      <c r="W254" s="292"/>
      <c r="X254" s="352"/>
      <c r="Y254" s="292"/>
      <c r="Z254" s="352"/>
      <c r="AA254" s="292"/>
      <c r="AB254" s="352"/>
      <c r="AC254" s="293"/>
      <c r="AD254" s="295"/>
      <c r="AE254" s="292"/>
      <c r="AF254" s="295"/>
      <c r="AG254" s="292"/>
      <c r="AH254" s="295"/>
      <c r="AI254" s="292"/>
      <c r="AJ254" s="295"/>
      <c r="AK254" s="293"/>
      <c r="AL254" s="294"/>
      <c r="AM254" s="292"/>
      <c r="AN254" s="295"/>
      <c r="AO254" s="292"/>
      <c r="AP254" s="295"/>
      <c r="AQ254" s="292"/>
      <c r="AR254" s="295"/>
      <c r="AS254" s="292"/>
      <c r="AT254" s="295"/>
      <c r="AU254" s="292"/>
      <c r="AV254" s="295"/>
      <c r="AW254" s="293"/>
      <c r="AX254" s="79">
        <f t="shared" si="6"/>
        <v>0</v>
      </c>
      <c r="AY254" s="47">
        <f t="shared" si="7"/>
        <v>0</v>
      </c>
      <c r="AZ254" s="47">
        <f t="shared" si="2"/>
        <v>0</v>
      </c>
      <c r="BA254" s="47">
        <f t="shared" si="3"/>
        <v>0</v>
      </c>
      <c r="BB254" s="80" t="str">
        <f t="shared" si="4"/>
        <v/>
      </c>
    </row>
    <row r="255" spans="1:54" ht="13" x14ac:dyDescent="0.15">
      <c r="A255" s="33">
        <f t="shared" si="8"/>
        <v>46272</v>
      </c>
      <c r="B255" s="34">
        <v>10.1</v>
      </c>
      <c r="C255" s="34"/>
      <c r="D255" s="34" t="s">
        <v>31</v>
      </c>
      <c r="E255" s="35" t="s">
        <v>68</v>
      </c>
      <c r="F255" s="281"/>
      <c r="G255" s="272"/>
      <c r="H255" s="282"/>
      <c r="I255" s="272"/>
      <c r="J255" s="282"/>
      <c r="K255" s="272"/>
      <c r="L255" s="282"/>
      <c r="M255" s="272"/>
      <c r="N255" s="282"/>
      <c r="O255" s="272"/>
      <c r="P255" s="282"/>
      <c r="Q255" s="272"/>
      <c r="R255" s="282"/>
      <c r="S255" s="272"/>
      <c r="T255" s="282"/>
      <c r="U255" s="272"/>
      <c r="V255" s="286">
        <v>120</v>
      </c>
      <c r="W255" s="285"/>
      <c r="X255" s="287">
        <v>120</v>
      </c>
      <c r="Y255" s="285"/>
      <c r="Z255" s="287"/>
      <c r="AA255" s="285"/>
      <c r="AB255" s="287"/>
      <c r="AC255" s="288"/>
      <c r="AD255" s="271"/>
      <c r="AE255" s="272"/>
      <c r="AF255" s="271"/>
      <c r="AG255" s="272"/>
      <c r="AH255" s="271"/>
      <c r="AI255" s="272"/>
      <c r="AJ255" s="271"/>
      <c r="AK255" s="283"/>
      <c r="AL255" s="289"/>
      <c r="AM255" s="272"/>
      <c r="AN255" s="271"/>
      <c r="AO255" s="272"/>
      <c r="AP255" s="271"/>
      <c r="AQ255" s="272"/>
      <c r="AR255" s="271"/>
      <c r="AS255" s="272"/>
      <c r="AT255" s="271"/>
      <c r="AU255" s="272"/>
      <c r="AV255" s="271"/>
      <c r="AW255" s="283"/>
      <c r="AX255" s="68">
        <f t="shared" si="6"/>
        <v>4740.2999999999993</v>
      </c>
      <c r="AY255" s="34">
        <f t="shared" si="7"/>
        <v>240</v>
      </c>
      <c r="AZ255" s="34">
        <f t="shared" si="2"/>
        <v>0</v>
      </c>
      <c r="BA255" s="34">
        <f t="shared" si="3"/>
        <v>240</v>
      </c>
      <c r="BB255" s="69">
        <f t="shared" si="4"/>
        <v>19.751249999999995</v>
      </c>
    </row>
    <row r="256" spans="1:54" ht="13" x14ac:dyDescent="0.15">
      <c r="A256" s="41">
        <f t="shared" si="8"/>
        <v>46273</v>
      </c>
      <c r="B256" s="42">
        <v>10.1</v>
      </c>
      <c r="C256" s="42"/>
      <c r="D256" s="42" t="s">
        <v>31</v>
      </c>
      <c r="E256" s="43" t="s">
        <v>68</v>
      </c>
      <c r="F256" s="281"/>
      <c r="G256" s="272"/>
      <c r="H256" s="282"/>
      <c r="I256" s="272"/>
      <c r="J256" s="282"/>
      <c r="K256" s="272"/>
      <c r="L256" s="282"/>
      <c r="M256" s="272"/>
      <c r="N256" s="282"/>
      <c r="O256" s="272"/>
      <c r="P256" s="282"/>
      <c r="Q256" s="272"/>
      <c r="R256" s="282"/>
      <c r="S256" s="272"/>
      <c r="T256" s="282"/>
      <c r="U256" s="272"/>
      <c r="V256" s="349">
        <v>120</v>
      </c>
      <c r="W256" s="272"/>
      <c r="X256" s="350">
        <v>120</v>
      </c>
      <c r="Y256" s="272"/>
      <c r="Z256" s="350"/>
      <c r="AA256" s="272"/>
      <c r="AB256" s="350"/>
      <c r="AC256" s="283"/>
      <c r="AD256" s="271"/>
      <c r="AE256" s="272"/>
      <c r="AF256" s="271"/>
      <c r="AG256" s="272"/>
      <c r="AH256" s="271"/>
      <c r="AI256" s="272"/>
      <c r="AJ256" s="271"/>
      <c r="AK256" s="283"/>
      <c r="AL256" s="289"/>
      <c r="AM256" s="272"/>
      <c r="AN256" s="271"/>
      <c r="AO256" s="272"/>
      <c r="AP256" s="271"/>
      <c r="AQ256" s="272"/>
      <c r="AR256" s="271"/>
      <c r="AS256" s="272"/>
      <c r="AT256" s="271"/>
      <c r="AU256" s="272"/>
      <c r="AV256" s="271"/>
      <c r="AW256" s="283"/>
      <c r="AX256" s="13">
        <f t="shared" si="6"/>
        <v>4740.2999999999993</v>
      </c>
      <c r="AY256" s="42">
        <f t="shared" si="7"/>
        <v>240</v>
      </c>
      <c r="AZ256" s="42">
        <f t="shared" si="2"/>
        <v>0</v>
      </c>
      <c r="BA256" s="42">
        <f t="shared" si="3"/>
        <v>240</v>
      </c>
      <c r="BB256" s="78">
        <f t="shared" si="4"/>
        <v>19.751249999999995</v>
      </c>
    </row>
    <row r="257" spans="1:54" ht="13" x14ac:dyDescent="0.15">
      <c r="A257" s="41">
        <f t="shared" si="8"/>
        <v>46274</v>
      </c>
      <c r="B257" s="42">
        <v>10.1</v>
      </c>
      <c r="C257" s="42"/>
      <c r="D257" s="42" t="s">
        <v>31</v>
      </c>
      <c r="E257" s="43" t="s">
        <v>68</v>
      </c>
      <c r="F257" s="281"/>
      <c r="G257" s="272"/>
      <c r="H257" s="282"/>
      <c r="I257" s="272"/>
      <c r="J257" s="282"/>
      <c r="K257" s="272"/>
      <c r="L257" s="282"/>
      <c r="M257" s="272"/>
      <c r="N257" s="282"/>
      <c r="O257" s="272"/>
      <c r="P257" s="282"/>
      <c r="Q257" s="272"/>
      <c r="R257" s="282"/>
      <c r="S257" s="272"/>
      <c r="T257" s="282"/>
      <c r="U257" s="272"/>
      <c r="V257" s="349">
        <v>120</v>
      </c>
      <c r="W257" s="272"/>
      <c r="X257" s="350">
        <v>120</v>
      </c>
      <c r="Y257" s="272"/>
      <c r="Z257" s="350"/>
      <c r="AA257" s="272"/>
      <c r="AB257" s="350"/>
      <c r="AC257" s="283"/>
      <c r="AD257" s="271"/>
      <c r="AE257" s="272"/>
      <c r="AF257" s="271"/>
      <c r="AG257" s="272"/>
      <c r="AH257" s="271"/>
      <c r="AI257" s="272"/>
      <c r="AJ257" s="271"/>
      <c r="AK257" s="283"/>
      <c r="AL257" s="289"/>
      <c r="AM257" s="272"/>
      <c r="AN257" s="271"/>
      <c r="AO257" s="272"/>
      <c r="AP257" s="271"/>
      <c r="AQ257" s="272"/>
      <c r="AR257" s="271"/>
      <c r="AS257" s="272"/>
      <c r="AT257" s="271"/>
      <c r="AU257" s="272"/>
      <c r="AV257" s="271"/>
      <c r="AW257" s="283"/>
      <c r="AX257" s="13">
        <f t="shared" si="6"/>
        <v>4740.2999999999993</v>
      </c>
      <c r="AY257" s="42">
        <f t="shared" si="7"/>
        <v>240</v>
      </c>
      <c r="AZ257" s="42">
        <f t="shared" si="2"/>
        <v>0</v>
      </c>
      <c r="BA257" s="42">
        <f t="shared" si="3"/>
        <v>240</v>
      </c>
      <c r="BB257" s="78">
        <f t="shared" si="4"/>
        <v>19.751249999999995</v>
      </c>
    </row>
    <row r="258" spans="1:54" ht="13" x14ac:dyDescent="0.15">
      <c r="A258" s="41">
        <f t="shared" si="8"/>
        <v>46275</v>
      </c>
      <c r="B258" s="42">
        <v>10.1</v>
      </c>
      <c r="C258" s="42"/>
      <c r="D258" s="42" t="s">
        <v>31</v>
      </c>
      <c r="E258" s="43" t="s">
        <v>68</v>
      </c>
      <c r="F258" s="281"/>
      <c r="G258" s="272"/>
      <c r="H258" s="282"/>
      <c r="I258" s="272"/>
      <c r="J258" s="282"/>
      <c r="K258" s="272"/>
      <c r="L258" s="282"/>
      <c r="M258" s="272"/>
      <c r="N258" s="282"/>
      <c r="O258" s="272"/>
      <c r="P258" s="282"/>
      <c r="Q258" s="272"/>
      <c r="R258" s="282"/>
      <c r="S258" s="272"/>
      <c r="T258" s="282"/>
      <c r="U258" s="272"/>
      <c r="V258" s="349">
        <v>120</v>
      </c>
      <c r="W258" s="272"/>
      <c r="X258" s="350">
        <v>120</v>
      </c>
      <c r="Y258" s="272"/>
      <c r="Z258" s="350"/>
      <c r="AA258" s="272"/>
      <c r="AB258" s="350"/>
      <c r="AC258" s="283"/>
      <c r="AD258" s="271"/>
      <c r="AE258" s="272"/>
      <c r="AF258" s="271"/>
      <c r="AG258" s="272"/>
      <c r="AH258" s="271"/>
      <c r="AI258" s="272"/>
      <c r="AJ258" s="271"/>
      <c r="AK258" s="283"/>
      <c r="AL258" s="289"/>
      <c r="AM258" s="272"/>
      <c r="AN258" s="271"/>
      <c r="AO258" s="272"/>
      <c r="AP258" s="271"/>
      <c r="AQ258" s="272"/>
      <c r="AR258" s="271"/>
      <c r="AS258" s="272"/>
      <c r="AT258" s="271"/>
      <c r="AU258" s="272"/>
      <c r="AV258" s="271"/>
      <c r="AW258" s="283"/>
      <c r="AX258" s="13">
        <f t="shared" si="6"/>
        <v>4740.2999999999993</v>
      </c>
      <c r="AY258" s="42">
        <f t="shared" si="7"/>
        <v>240</v>
      </c>
      <c r="AZ258" s="42">
        <f t="shared" si="2"/>
        <v>0</v>
      </c>
      <c r="BA258" s="42">
        <f t="shared" si="3"/>
        <v>240</v>
      </c>
      <c r="BB258" s="78">
        <f t="shared" si="4"/>
        <v>19.751249999999995</v>
      </c>
    </row>
    <row r="259" spans="1:54" ht="13" x14ac:dyDescent="0.15">
      <c r="A259" s="41">
        <f t="shared" si="8"/>
        <v>46276</v>
      </c>
      <c r="B259" s="42">
        <v>10.1</v>
      </c>
      <c r="C259" s="42"/>
      <c r="D259" s="42" t="s">
        <v>31</v>
      </c>
      <c r="E259" s="43" t="s">
        <v>68</v>
      </c>
      <c r="F259" s="281"/>
      <c r="G259" s="272"/>
      <c r="H259" s="282"/>
      <c r="I259" s="272"/>
      <c r="J259" s="282"/>
      <c r="K259" s="272"/>
      <c r="L259" s="282"/>
      <c r="M259" s="272"/>
      <c r="N259" s="282"/>
      <c r="O259" s="272"/>
      <c r="P259" s="282"/>
      <c r="Q259" s="272"/>
      <c r="R259" s="282"/>
      <c r="S259" s="272"/>
      <c r="T259" s="282"/>
      <c r="U259" s="272"/>
      <c r="V259" s="349">
        <v>120</v>
      </c>
      <c r="W259" s="272"/>
      <c r="X259" s="350">
        <v>120</v>
      </c>
      <c r="Y259" s="272"/>
      <c r="Z259" s="350"/>
      <c r="AA259" s="272"/>
      <c r="AB259" s="350"/>
      <c r="AC259" s="283"/>
      <c r="AD259" s="271"/>
      <c r="AE259" s="272"/>
      <c r="AF259" s="271"/>
      <c r="AG259" s="272"/>
      <c r="AH259" s="271"/>
      <c r="AI259" s="272"/>
      <c r="AJ259" s="271"/>
      <c r="AK259" s="283"/>
      <c r="AL259" s="289"/>
      <c r="AM259" s="272"/>
      <c r="AN259" s="271"/>
      <c r="AO259" s="272"/>
      <c r="AP259" s="271"/>
      <c r="AQ259" s="272"/>
      <c r="AR259" s="271"/>
      <c r="AS259" s="272"/>
      <c r="AT259" s="271"/>
      <c r="AU259" s="272"/>
      <c r="AV259" s="271"/>
      <c r="AW259" s="283"/>
      <c r="AX259" s="13">
        <f t="shared" si="6"/>
        <v>4740.2999999999993</v>
      </c>
      <c r="AY259" s="42">
        <f t="shared" si="7"/>
        <v>240</v>
      </c>
      <c r="AZ259" s="42">
        <f t="shared" ref="AZ259:AZ359" si="9">SUM(L259,N259,P259,R259,T259,AH259,AJ259,AF259)</f>
        <v>0</v>
      </c>
      <c r="BA259" s="42">
        <f t="shared" ref="BA259:BA359" si="10">SUM(AY259:AZ259)</f>
        <v>240</v>
      </c>
      <c r="BB259" s="78">
        <f t="shared" ref="BB259:BB359" si="11">IFERROR(AX259/BA259,"")</f>
        <v>19.751249999999995</v>
      </c>
    </row>
    <row r="260" spans="1:54" ht="13" x14ac:dyDescent="0.15">
      <c r="A260" s="41">
        <f t="shared" si="8"/>
        <v>46277</v>
      </c>
      <c r="B260" s="42">
        <v>10.1</v>
      </c>
      <c r="C260" s="42"/>
      <c r="D260" s="42" t="s">
        <v>31</v>
      </c>
      <c r="E260" s="43" t="s">
        <v>68</v>
      </c>
      <c r="F260" s="281"/>
      <c r="G260" s="272"/>
      <c r="H260" s="282"/>
      <c r="I260" s="272"/>
      <c r="J260" s="282"/>
      <c r="K260" s="272"/>
      <c r="L260" s="282"/>
      <c r="M260" s="272"/>
      <c r="N260" s="282"/>
      <c r="O260" s="272"/>
      <c r="P260" s="282"/>
      <c r="Q260" s="272"/>
      <c r="R260" s="282"/>
      <c r="S260" s="272"/>
      <c r="T260" s="282"/>
      <c r="U260" s="272"/>
      <c r="V260" s="349">
        <v>0</v>
      </c>
      <c r="W260" s="272"/>
      <c r="X260" s="350">
        <v>0</v>
      </c>
      <c r="Y260" s="272"/>
      <c r="Z260" s="350"/>
      <c r="AA260" s="272"/>
      <c r="AB260" s="350"/>
      <c r="AC260" s="283"/>
      <c r="AD260" s="271"/>
      <c r="AE260" s="272"/>
      <c r="AF260" s="271"/>
      <c r="AG260" s="272"/>
      <c r="AH260" s="271"/>
      <c r="AI260" s="272"/>
      <c r="AJ260" s="271"/>
      <c r="AK260" s="283"/>
      <c r="AL260" s="289"/>
      <c r="AM260" s="272"/>
      <c r="AN260" s="271"/>
      <c r="AO260" s="272"/>
      <c r="AP260" s="271"/>
      <c r="AQ260" s="272"/>
      <c r="AR260" s="271"/>
      <c r="AS260" s="272"/>
      <c r="AT260" s="271"/>
      <c r="AU260" s="272"/>
      <c r="AV260" s="271"/>
      <c r="AW260" s="283"/>
      <c r="AX260" s="13">
        <f t="shared" si="6"/>
        <v>0</v>
      </c>
      <c r="AY260" s="42">
        <f t="shared" si="7"/>
        <v>0</v>
      </c>
      <c r="AZ260" s="42">
        <f t="shared" si="9"/>
        <v>0</v>
      </c>
      <c r="BA260" s="42">
        <f t="shared" si="10"/>
        <v>0</v>
      </c>
      <c r="BB260" s="78" t="str">
        <f t="shared" si="11"/>
        <v/>
      </c>
    </row>
    <row r="261" spans="1:54" ht="13" x14ac:dyDescent="0.15">
      <c r="A261" s="46">
        <f t="shared" si="8"/>
        <v>46278</v>
      </c>
      <c r="B261" s="47">
        <v>10.1</v>
      </c>
      <c r="C261" s="47"/>
      <c r="D261" s="47" t="s">
        <v>31</v>
      </c>
      <c r="E261" s="48" t="s">
        <v>68</v>
      </c>
      <c r="F261" s="296"/>
      <c r="G261" s="292"/>
      <c r="H261" s="291"/>
      <c r="I261" s="292"/>
      <c r="J261" s="291"/>
      <c r="K261" s="292"/>
      <c r="L261" s="282"/>
      <c r="M261" s="272"/>
      <c r="N261" s="282"/>
      <c r="O261" s="272"/>
      <c r="P261" s="282"/>
      <c r="Q261" s="272"/>
      <c r="R261" s="282"/>
      <c r="S261" s="272"/>
      <c r="T261" s="282"/>
      <c r="U261" s="272"/>
      <c r="V261" s="351">
        <v>0</v>
      </c>
      <c r="W261" s="292"/>
      <c r="X261" s="352">
        <v>0</v>
      </c>
      <c r="Y261" s="292"/>
      <c r="Z261" s="352"/>
      <c r="AA261" s="292"/>
      <c r="AB261" s="352"/>
      <c r="AC261" s="293"/>
      <c r="AD261" s="295"/>
      <c r="AE261" s="292"/>
      <c r="AF261" s="295"/>
      <c r="AG261" s="292"/>
      <c r="AH261" s="295"/>
      <c r="AI261" s="292"/>
      <c r="AJ261" s="295"/>
      <c r="AK261" s="293"/>
      <c r="AL261" s="294"/>
      <c r="AM261" s="292"/>
      <c r="AN261" s="295"/>
      <c r="AO261" s="292"/>
      <c r="AP261" s="295"/>
      <c r="AQ261" s="292"/>
      <c r="AR261" s="295"/>
      <c r="AS261" s="292"/>
      <c r="AT261" s="295"/>
      <c r="AU261" s="292"/>
      <c r="AV261" s="295"/>
      <c r="AW261" s="293"/>
      <c r="AX261" s="79">
        <f t="shared" si="6"/>
        <v>0</v>
      </c>
      <c r="AY261" s="47">
        <f t="shared" si="7"/>
        <v>0</v>
      </c>
      <c r="AZ261" s="47">
        <f t="shared" si="9"/>
        <v>0</v>
      </c>
      <c r="BA261" s="47">
        <f t="shared" si="10"/>
        <v>0</v>
      </c>
      <c r="BB261" s="80" t="str">
        <f t="shared" si="11"/>
        <v/>
      </c>
    </row>
    <row r="262" spans="1:54" ht="13" x14ac:dyDescent="0.15">
      <c r="A262" s="33">
        <f t="shared" si="8"/>
        <v>46279</v>
      </c>
      <c r="B262" s="34">
        <v>10.199999999999999</v>
      </c>
      <c r="C262" s="34"/>
      <c r="D262" s="34" t="s">
        <v>34</v>
      </c>
      <c r="E262" s="35" t="s">
        <v>68</v>
      </c>
      <c r="F262" s="281"/>
      <c r="G262" s="272"/>
      <c r="H262" s="282"/>
      <c r="I262" s="272"/>
      <c r="J262" s="282"/>
      <c r="K262" s="272"/>
      <c r="L262" s="284"/>
      <c r="M262" s="285"/>
      <c r="N262" s="284"/>
      <c r="O262" s="285"/>
      <c r="P262" s="284"/>
      <c r="Q262" s="285"/>
      <c r="R262" s="284"/>
      <c r="S262" s="285"/>
      <c r="T262" s="284"/>
      <c r="U262" s="285"/>
      <c r="V262" s="286"/>
      <c r="W262" s="285"/>
      <c r="X262" s="287"/>
      <c r="Y262" s="285"/>
      <c r="Z262" s="287"/>
      <c r="AA262" s="285"/>
      <c r="AB262" s="287"/>
      <c r="AC262" s="288"/>
      <c r="AD262" s="271"/>
      <c r="AE262" s="272"/>
      <c r="AF262" s="271"/>
      <c r="AG262" s="272"/>
      <c r="AH262" s="271"/>
      <c r="AI262" s="272"/>
      <c r="AJ262" s="271"/>
      <c r="AK262" s="283"/>
      <c r="AL262" s="289"/>
      <c r="AM262" s="272"/>
      <c r="AN262" s="271"/>
      <c r="AO262" s="272"/>
      <c r="AP262" s="271"/>
      <c r="AQ262" s="272"/>
      <c r="AR262" s="271"/>
      <c r="AS262" s="272"/>
      <c r="AT262" s="271"/>
      <c r="AU262" s="272"/>
      <c r="AV262" s="271"/>
      <c r="AW262" s="283"/>
      <c r="AX262" s="68">
        <f t="shared" si="6"/>
        <v>0</v>
      </c>
      <c r="AY262" s="34">
        <f t="shared" si="7"/>
        <v>0</v>
      </c>
      <c r="AZ262" s="34">
        <f t="shared" si="9"/>
        <v>0</v>
      </c>
      <c r="BA262" s="34">
        <f t="shared" si="10"/>
        <v>0</v>
      </c>
      <c r="BB262" s="69" t="str">
        <f t="shared" si="11"/>
        <v/>
      </c>
    </row>
    <row r="263" spans="1:54" ht="13" x14ac:dyDescent="0.15">
      <c r="A263" s="41">
        <f t="shared" si="8"/>
        <v>46280</v>
      </c>
      <c r="B263" s="42">
        <v>10.199999999999999</v>
      </c>
      <c r="C263" s="42"/>
      <c r="D263" s="42" t="s">
        <v>34</v>
      </c>
      <c r="E263" s="43" t="s">
        <v>68</v>
      </c>
      <c r="F263" s="281"/>
      <c r="G263" s="272"/>
      <c r="H263" s="282"/>
      <c r="I263" s="272"/>
      <c r="J263" s="282"/>
      <c r="K263" s="272"/>
      <c r="L263" s="282"/>
      <c r="M263" s="272"/>
      <c r="N263" s="282"/>
      <c r="O263" s="272"/>
      <c r="P263" s="282"/>
      <c r="Q263" s="272"/>
      <c r="R263" s="282"/>
      <c r="S263" s="272"/>
      <c r="T263" s="282"/>
      <c r="U263" s="272"/>
      <c r="V263" s="349"/>
      <c r="W263" s="272"/>
      <c r="X263" s="350"/>
      <c r="Y263" s="272"/>
      <c r="Z263" s="350"/>
      <c r="AA263" s="272"/>
      <c r="AB263" s="350"/>
      <c r="AC263" s="283"/>
      <c r="AD263" s="271"/>
      <c r="AE263" s="272"/>
      <c r="AF263" s="271"/>
      <c r="AG263" s="272"/>
      <c r="AH263" s="271"/>
      <c r="AI263" s="272"/>
      <c r="AJ263" s="271"/>
      <c r="AK263" s="283"/>
      <c r="AL263" s="289"/>
      <c r="AM263" s="272"/>
      <c r="AN263" s="271"/>
      <c r="AO263" s="272"/>
      <c r="AP263" s="271"/>
      <c r="AQ263" s="272"/>
      <c r="AR263" s="271"/>
      <c r="AS263" s="272"/>
      <c r="AT263" s="271"/>
      <c r="AU263" s="272"/>
      <c r="AV263" s="271"/>
      <c r="AW263" s="283"/>
      <c r="AX263" s="13">
        <f t="shared" si="6"/>
        <v>0</v>
      </c>
      <c r="AY263" s="42">
        <f t="shared" si="7"/>
        <v>0</v>
      </c>
      <c r="AZ263" s="42">
        <f t="shared" si="9"/>
        <v>0</v>
      </c>
      <c r="BA263" s="42">
        <f t="shared" si="10"/>
        <v>0</v>
      </c>
      <c r="BB263" s="78" t="str">
        <f t="shared" si="11"/>
        <v/>
      </c>
    </row>
    <row r="264" spans="1:54" ht="13" x14ac:dyDescent="0.15">
      <c r="A264" s="41">
        <f t="shared" si="8"/>
        <v>46281</v>
      </c>
      <c r="B264" s="42">
        <v>10.199999999999999</v>
      </c>
      <c r="C264" s="42"/>
      <c r="D264" s="42" t="s">
        <v>34</v>
      </c>
      <c r="E264" s="43" t="s">
        <v>68</v>
      </c>
      <c r="F264" s="281"/>
      <c r="G264" s="272"/>
      <c r="H264" s="282"/>
      <c r="I264" s="272"/>
      <c r="J264" s="282"/>
      <c r="K264" s="272"/>
      <c r="L264" s="282"/>
      <c r="M264" s="272"/>
      <c r="N264" s="282"/>
      <c r="O264" s="272"/>
      <c r="P264" s="282"/>
      <c r="Q264" s="272"/>
      <c r="R264" s="282"/>
      <c r="S264" s="272"/>
      <c r="T264" s="282"/>
      <c r="U264" s="272"/>
      <c r="V264" s="349"/>
      <c r="W264" s="272"/>
      <c r="X264" s="350"/>
      <c r="Y264" s="272"/>
      <c r="Z264" s="350"/>
      <c r="AA264" s="272"/>
      <c r="AB264" s="350"/>
      <c r="AC264" s="283"/>
      <c r="AD264" s="271"/>
      <c r="AE264" s="272"/>
      <c r="AF264" s="271"/>
      <c r="AG264" s="272"/>
      <c r="AH264" s="271"/>
      <c r="AI264" s="272"/>
      <c r="AJ264" s="271"/>
      <c r="AK264" s="283"/>
      <c r="AL264" s="289"/>
      <c r="AM264" s="272"/>
      <c r="AN264" s="271"/>
      <c r="AO264" s="272"/>
      <c r="AP264" s="271"/>
      <c r="AQ264" s="272"/>
      <c r="AR264" s="271"/>
      <c r="AS264" s="272"/>
      <c r="AT264" s="271"/>
      <c r="AU264" s="272"/>
      <c r="AV264" s="271"/>
      <c r="AW264" s="283"/>
      <c r="AX264" s="13">
        <f t="shared" si="6"/>
        <v>0</v>
      </c>
      <c r="AY264" s="42">
        <f t="shared" si="7"/>
        <v>0</v>
      </c>
      <c r="AZ264" s="42">
        <f t="shared" si="9"/>
        <v>0</v>
      </c>
      <c r="BA264" s="42">
        <f t="shared" si="10"/>
        <v>0</v>
      </c>
      <c r="BB264" s="78" t="str">
        <f t="shared" si="11"/>
        <v/>
      </c>
    </row>
    <row r="265" spans="1:54" ht="13" x14ac:dyDescent="0.15">
      <c r="A265" s="41">
        <f t="shared" si="8"/>
        <v>46282</v>
      </c>
      <c r="B265" s="42">
        <v>10.199999999999999</v>
      </c>
      <c r="C265" s="42"/>
      <c r="D265" s="42" t="s">
        <v>34</v>
      </c>
      <c r="E265" s="43" t="s">
        <v>68</v>
      </c>
      <c r="F265" s="281"/>
      <c r="G265" s="272"/>
      <c r="H265" s="282"/>
      <c r="I265" s="272"/>
      <c r="J265" s="282"/>
      <c r="K265" s="272"/>
      <c r="L265" s="282"/>
      <c r="M265" s="272"/>
      <c r="N265" s="282"/>
      <c r="O265" s="272"/>
      <c r="P265" s="282"/>
      <c r="Q265" s="272"/>
      <c r="R265" s="282"/>
      <c r="S265" s="272"/>
      <c r="T265" s="282"/>
      <c r="U265" s="272"/>
      <c r="V265" s="349"/>
      <c r="W265" s="272"/>
      <c r="X265" s="350"/>
      <c r="Y265" s="272"/>
      <c r="Z265" s="350"/>
      <c r="AA265" s="272"/>
      <c r="AB265" s="350"/>
      <c r="AC265" s="283"/>
      <c r="AD265" s="271"/>
      <c r="AE265" s="272"/>
      <c r="AF265" s="271"/>
      <c r="AG265" s="272"/>
      <c r="AH265" s="271"/>
      <c r="AI265" s="272"/>
      <c r="AJ265" s="271"/>
      <c r="AK265" s="283"/>
      <c r="AL265" s="289"/>
      <c r="AM265" s="272"/>
      <c r="AN265" s="271"/>
      <c r="AO265" s="272"/>
      <c r="AP265" s="271"/>
      <c r="AQ265" s="272"/>
      <c r="AR265" s="271"/>
      <c r="AS265" s="272"/>
      <c r="AT265" s="271"/>
      <c r="AU265" s="272"/>
      <c r="AV265" s="271"/>
      <c r="AW265" s="283"/>
      <c r="AX265" s="13">
        <f t="shared" si="6"/>
        <v>0</v>
      </c>
      <c r="AY265" s="42">
        <f t="shared" si="7"/>
        <v>0</v>
      </c>
      <c r="AZ265" s="42">
        <f t="shared" si="9"/>
        <v>0</v>
      </c>
      <c r="BA265" s="42">
        <f t="shared" si="10"/>
        <v>0</v>
      </c>
      <c r="BB265" s="78" t="str">
        <f t="shared" si="11"/>
        <v/>
      </c>
    </row>
    <row r="266" spans="1:54" ht="13" x14ac:dyDescent="0.15">
      <c r="A266" s="41">
        <f t="shared" si="8"/>
        <v>46283</v>
      </c>
      <c r="B266" s="42">
        <v>10.199999999999999</v>
      </c>
      <c r="C266" s="42"/>
      <c r="D266" s="42" t="s">
        <v>34</v>
      </c>
      <c r="E266" s="43" t="s">
        <v>68</v>
      </c>
      <c r="F266" s="281"/>
      <c r="G266" s="272"/>
      <c r="H266" s="282"/>
      <c r="I266" s="272"/>
      <c r="J266" s="282"/>
      <c r="K266" s="272"/>
      <c r="L266" s="282"/>
      <c r="M266" s="272"/>
      <c r="N266" s="282"/>
      <c r="O266" s="272"/>
      <c r="P266" s="282"/>
      <c r="Q266" s="272"/>
      <c r="R266" s="282"/>
      <c r="S266" s="272"/>
      <c r="T266" s="282"/>
      <c r="U266" s="272"/>
      <c r="V266" s="349"/>
      <c r="W266" s="272"/>
      <c r="X266" s="350"/>
      <c r="Y266" s="272"/>
      <c r="Z266" s="350"/>
      <c r="AA266" s="272"/>
      <c r="AB266" s="350"/>
      <c r="AC266" s="283"/>
      <c r="AD266" s="271"/>
      <c r="AE266" s="272"/>
      <c r="AF266" s="271"/>
      <c r="AG266" s="272"/>
      <c r="AH266" s="271"/>
      <c r="AI266" s="272"/>
      <c r="AJ266" s="271"/>
      <c r="AK266" s="283"/>
      <c r="AL266" s="289"/>
      <c r="AM266" s="272"/>
      <c r="AN266" s="271"/>
      <c r="AO266" s="272"/>
      <c r="AP266" s="271"/>
      <c r="AQ266" s="272"/>
      <c r="AR266" s="271"/>
      <c r="AS266" s="272"/>
      <c r="AT266" s="271"/>
      <c r="AU266" s="272"/>
      <c r="AV266" s="271"/>
      <c r="AW266" s="283"/>
      <c r="AX266" s="13">
        <f t="shared" si="6"/>
        <v>0</v>
      </c>
      <c r="AY266" s="42">
        <f t="shared" si="7"/>
        <v>0</v>
      </c>
      <c r="AZ266" s="42">
        <f t="shared" si="9"/>
        <v>0</v>
      </c>
      <c r="BA266" s="42">
        <f t="shared" si="10"/>
        <v>0</v>
      </c>
      <c r="BB266" s="78" t="str">
        <f t="shared" si="11"/>
        <v/>
      </c>
    </row>
    <row r="267" spans="1:54" ht="13" x14ac:dyDescent="0.15">
      <c r="A267" s="41">
        <f t="shared" si="8"/>
        <v>46284</v>
      </c>
      <c r="B267" s="42">
        <v>10.199999999999999</v>
      </c>
      <c r="C267" s="42"/>
      <c r="D267" s="42" t="s">
        <v>34</v>
      </c>
      <c r="E267" s="43" t="s">
        <v>68</v>
      </c>
      <c r="F267" s="281"/>
      <c r="G267" s="272"/>
      <c r="H267" s="282"/>
      <c r="I267" s="272"/>
      <c r="J267" s="282"/>
      <c r="K267" s="272"/>
      <c r="L267" s="282"/>
      <c r="M267" s="272"/>
      <c r="N267" s="282"/>
      <c r="O267" s="272"/>
      <c r="P267" s="282"/>
      <c r="Q267" s="272"/>
      <c r="R267" s="282"/>
      <c r="S267" s="272"/>
      <c r="T267" s="282"/>
      <c r="U267" s="272"/>
      <c r="V267" s="349"/>
      <c r="W267" s="272"/>
      <c r="X267" s="350"/>
      <c r="Y267" s="272"/>
      <c r="Z267" s="350"/>
      <c r="AA267" s="272"/>
      <c r="AB267" s="350"/>
      <c r="AC267" s="283"/>
      <c r="AD267" s="271"/>
      <c r="AE267" s="272"/>
      <c r="AF267" s="271"/>
      <c r="AG267" s="272"/>
      <c r="AH267" s="271"/>
      <c r="AI267" s="272"/>
      <c r="AJ267" s="271"/>
      <c r="AK267" s="283"/>
      <c r="AL267" s="289"/>
      <c r="AM267" s="272"/>
      <c r="AN267" s="271"/>
      <c r="AO267" s="272"/>
      <c r="AP267" s="271"/>
      <c r="AQ267" s="272"/>
      <c r="AR267" s="271"/>
      <c r="AS267" s="272"/>
      <c r="AT267" s="271"/>
      <c r="AU267" s="272"/>
      <c r="AV267" s="271"/>
      <c r="AW267" s="283"/>
      <c r="AX267" s="13">
        <f t="shared" si="6"/>
        <v>0</v>
      </c>
      <c r="AY267" s="42">
        <f t="shared" si="7"/>
        <v>0</v>
      </c>
      <c r="AZ267" s="42">
        <f t="shared" si="9"/>
        <v>0</v>
      </c>
      <c r="BA267" s="42">
        <f t="shared" si="10"/>
        <v>0</v>
      </c>
      <c r="BB267" s="78" t="str">
        <f t="shared" si="11"/>
        <v/>
      </c>
    </row>
    <row r="268" spans="1:54" ht="13" x14ac:dyDescent="0.15">
      <c r="A268" s="46">
        <f t="shared" si="8"/>
        <v>46285</v>
      </c>
      <c r="B268" s="47">
        <v>10.199999999999999</v>
      </c>
      <c r="C268" s="47"/>
      <c r="D268" s="47" t="s">
        <v>34</v>
      </c>
      <c r="E268" s="48" t="s">
        <v>68</v>
      </c>
      <c r="F268" s="296"/>
      <c r="G268" s="292"/>
      <c r="H268" s="291"/>
      <c r="I268" s="292"/>
      <c r="J268" s="291"/>
      <c r="K268" s="292"/>
      <c r="L268" s="291"/>
      <c r="M268" s="292"/>
      <c r="N268" s="291"/>
      <c r="O268" s="292"/>
      <c r="P268" s="291"/>
      <c r="Q268" s="292"/>
      <c r="R268" s="291"/>
      <c r="S268" s="292"/>
      <c r="T268" s="291"/>
      <c r="U268" s="292"/>
      <c r="V268" s="351"/>
      <c r="W268" s="292"/>
      <c r="X268" s="352"/>
      <c r="Y268" s="292"/>
      <c r="Z268" s="352"/>
      <c r="AA268" s="292"/>
      <c r="AB268" s="352"/>
      <c r="AC268" s="293"/>
      <c r="AD268" s="295"/>
      <c r="AE268" s="292"/>
      <c r="AF268" s="295"/>
      <c r="AG268" s="292"/>
      <c r="AH268" s="295"/>
      <c r="AI268" s="292"/>
      <c r="AJ268" s="295"/>
      <c r="AK268" s="293"/>
      <c r="AL268" s="294"/>
      <c r="AM268" s="292"/>
      <c r="AN268" s="295"/>
      <c r="AO268" s="292"/>
      <c r="AP268" s="295"/>
      <c r="AQ268" s="292"/>
      <c r="AR268" s="295"/>
      <c r="AS268" s="292"/>
      <c r="AT268" s="295"/>
      <c r="AU268" s="292"/>
      <c r="AV268" s="295"/>
      <c r="AW268" s="293"/>
      <c r="AX268" s="79">
        <f t="shared" si="6"/>
        <v>0</v>
      </c>
      <c r="AY268" s="47">
        <f t="shared" si="7"/>
        <v>0</v>
      </c>
      <c r="AZ268" s="47">
        <f t="shared" si="9"/>
        <v>0</v>
      </c>
      <c r="BA268" s="47">
        <f t="shared" si="10"/>
        <v>0</v>
      </c>
      <c r="BB268" s="80" t="str">
        <f t="shared" si="11"/>
        <v/>
      </c>
    </row>
    <row r="269" spans="1:54" ht="13" x14ac:dyDescent="0.15">
      <c r="A269" s="33">
        <f t="shared" si="8"/>
        <v>46286</v>
      </c>
      <c r="B269" s="34">
        <v>10.3</v>
      </c>
      <c r="C269" s="34"/>
      <c r="D269" s="34" t="s">
        <v>35</v>
      </c>
      <c r="E269" s="35" t="s">
        <v>68</v>
      </c>
      <c r="F269" s="281"/>
      <c r="G269" s="272"/>
      <c r="H269" s="282"/>
      <c r="I269" s="272"/>
      <c r="J269" s="282"/>
      <c r="K269" s="272"/>
      <c r="L269" s="284"/>
      <c r="M269" s="285"/>
      <c r="N269" s="284"/>
      <c r="O269" s="285"/>
      <c r="P269" s="284"/>
      <c r="Q269" s="285"/>
      <c r="R269" s="284"/>
      <c r="S269" s="285"/>
      <c r="T269" s="284"/>
      <c r="U269" s="285"/>
      <c r="V269" s="286"/>
      <c r="W269" s="285"/>
      <c r="X269" s="287"/>
      <c r="Y269" s="285"/>
      <c r="Z269" s="287"/>
      <c r="AA269" s="285"/>
      <c r="AB269" s="287"/>
      <c r="AC269" s="288"/>
      <c r="AD269" s="271"/>
      <c r="AE269" s="272"/>
      <c r="AF269" s="271"/>
      <c r="AG269" s="272"/>
      <c r="AH269" s="271"/>
      <c r="AI269" s="272"/>
      <c r="AJ269" s="271"/>
      <c r="AK269" s="283"/>
      <c r="AL269" s="289"/>
      <c r="AM269" s="272"/>
      <c r="AN269" s="271"/>
      <c r="AO269" s="272"/>
      <c r="AP269" s="271"/>
      <c r="AQ269" s="272"/>
      <c r="AR269" s="271"/>
      <c r="AS269" s="272"/>
      <c r="AT269" s="271"/>
      <c r="AU269" s="272"/>
      <c r="AV269" s="271"/>
      <c r="AW269" s="283"/>
      <c r="AX269" s="68">
        <f t="shared" si="6"/>
        <v>0</v>
      </c>
      <c r="AY269" s="34">
        <f t="shared" si="7"/>
        <v>0</v>
      </c>
      <c r="AZ269" s="34">
        <f t="shared" si="9"/>
        <v>0</v>
      </c>
      <c r="BA269" s="34">
        <f t="shared" si="10"/>
        <v>0</v>
      </c>
      <c r="BB269" s="69" t="str">
        <f t="shared" si="11"/>
        <v/>
      </c>
    </row>
    <row r="270" spans="1:54" ht="13" x14ac:dyDescent="0.15">
      <c r="A270" s="41">
        <f t="shared" si="8"/>
        <v>46287</v>
      </c>
      <c r="B270" s="42">
        <v>10.3</v>
      </c>
      <c r="C270" s="42"/>
      <c r="D270" s="42" t="s">
        <v>35</v>
      </c>
      <c r="E270" s="43" t="s">
        <v>68</v>
      </c>
      <c r="F270" s="281"/>
      <c r="G270" s="272"/>
      <c r="H270" s="282"/>
      <c r="I270" s="272"/>
      <c r="J270" s="282"/>
      <c r="K270" s="272"/>
      <c r="L270" s="282"/>
      <c r="M270" s="272"/>
      <c r="N270" s="282"/>
      <c r="O270" s="272"/>
      <c r="P270" s="282"/>
      <c r="Q270" s="272"/>
      <c r="R270" s="282"/>
      <c r="S270" s="272"/>
      <c r="T270" s="282"/>
      <c r="U270" s="272"/>
      <c r="V270" s="349"/>
      <c r="W270" s="272"/>
      <c r="X270" s="350"/>
      <c r="Y270" s="272"/>
      <c r="Z270" s="350"/>
      <c r="AA270" s="272"/>
      <c r="AB270" s="350"/>
      <c r="AC270" s="283"/>
      <c r="AD270" s="271"/>
      <c r="AE270" s="272"/>
      <c r="AF270" s="271"/>
      <c r="AG270" s="272"/>
      <c r="AH270" s="271"/>
      <c r="AI270" s="272"/>
      <c r="AJ270" s="271"/>
      <c r="AK270" s="283"/>
      <c r="AL270" s="289"/>
      <c r="AM270" s="272"/>
      <c r="AN270" s="271"/>
      <c r="AO270" s="272"/>
      <c r="AP270" s="271"/>
      <c r="AQ270" s="272"/>
      <c r="AR270" s="271"/>
      <c r="AS270" s="272"/>
      <c r="AT270" s="271"/>
      <c r="AU270" s="272"/>
      <c r="AV270" s="271"/>
      <c r="AW270" s="283"/>
      <c r="AX270" s="13">
        <f t="shared" si="6"/>
        <v>0</v>
      </c>
      <c r="AY270" s="42">
        <f t="shared" si="7"/>
        <v>0</v>
      </c>
      <c r="AZ270" s="42">
        <f t="shared" si="9"/>
        <v>0</v>
      </c>
      <c r="BA270" s="42">
        <f t="shared" si="10"/>
        <v>0</v>
      </c>
      <c r="BB270" s="78" t="str">
        <f t="shared" si="11"/>
        <v/>
      </c>
    </row>
    <row r="271" spans="1:54" ht="13" x14ac:dyDescent="0.15">
      <c r="A271" s="41">
        <f t="shared" si="8"/>
        <v>46288</v>
      </c>
      <c r="B271" s="42">
        <v>10.3</v>
      </c>
      <c r="C271" s="42"/>
      <c r="D271" s="42" t="s">
        <v>35</v>
      </c>
      <c r="E271" s="43" t="s">
        <v>68</v>
      </c>
      <c r="F271" s="281"/>
      <c r="G271" s="272"/>
      <c r="H271" s="282"/>
      <c r="I271" s="272"/>
      <c r="J271" s="282"/>
      <c r="K271" s="272"/>
      <c r="L271" s="282"/>
      <c r="M271" s="272"/>
      <c r="N271" s="282"/>
      <c r="O271" s="272"/>
      <c r="P271" s="282"/>
      <c r="Q271" s="272"/>
      <c r="R271" s="282"/>
      <c r="S271" s="272"/>
      <c r="T271" s="282"/>
      <c r="U271" s="272"/>
      <c r="V271" s="349"/>
      <c r="W271" s="272"/>
      <c r="X271" s="350"/>
      <c r="Y271" s="272"/>
      <c r="Z271" s="350"/>
      <c r="AA271" s="272"/>
      <c r="AB271" s="350"/>
      <c r="AC271" s="283"/>
      <c r="AD271" s="271"/>
      <c r="AE271" s="272"/>
      <c r="AF271" s="271"/>
      <c r="AG271" s="272"/>
      <c r="AH271" s="271"/>
      <c r="AI271" s="272"/>
      <c r="AJ271" s="271"/>
      <c r="AK271" s="283"/>
      <c r="AL271" s="289"/>
      <c r="AM271" s="272"/>
      <c r="AN271" s="271"/>
      <c r="AO271" s="272"/>
      <c r="AP271" s="271"/>
      <c r="AQ271" s="272"/>
      <c r="AR271" s="271"/>
      <c r="AS271" s="272"/>
      <c r="AT271" s="271"/>
      <c r="AU271" s="272"/>
      <c r="AV271" s="271"/>
      <c r="AW271" s="283"/>
      <c r="AX271" s="13">
        <f t="shared" si="6"/>
        <v>0</v>
      </c>
      <c r="AY271" s="42">
        <f t="shared" si="7"/>
        <v>0</v>
      </c>
      <c r="AZ271" s="42">
        <f t="shared" si="9"/>
        <v>0</v>
      </c>
      <c r="BA271" s="42">
        <f t="shared" si="10"/>
        <v>0</v>
      </c>
      <c r="BB271" s="78" t="str">
        <f t="shared" si="11"/>
        <v/>
      </c>
    </row>
    <row r="272" spans="1:54" ht="13" x14ac:dyDescent="0.15">
      <c r="A272" s="41">
        <f t="shared" si="8"/>
        <v>46289</v>
      </c>
      <c r="B272" s="42">
        <v>10.3</v>
      </c>
      <c r="C272" s="42"/>
      <c r="D272" s="42" t="s">
        <v>35</v>
      </c>
      <c r="E272" s="43" t="s">
        <v>68</v>
      </c>
      <c r="F272" s="281"/>
      <c r="G272" s="272"/>
      <c r="H272" s="282"/>
      <c r="I272" s="272"/>
      <c r="J272" s="282"/>
      <c r="K272" s="272"/>
      <c r="L272" s="282"/>
      <c r="M272" s="272"/>
      <c r="N272" s="282"/>
      <c r="O272" s="272"/>
      <c r="P272" s="282"/>
      <c r="Q272" s="272"/>
      <c r="R272" s="282"/>
      <c r="S272" s="272"/>
      <c r="T272" s="282"/>
      <c r="U272" s="272"/>
      <c r="V272" s="349"/>
      <c r="W272" s="272"/>
      <c r="X272" s="350"/>
      <c r="Y272" s="272"/>
      <c r="Z272" s="350"/>
      <c r="AA272" s="272"/>
      <c r="AB272" s="350"/>
      <c r="AC272" s="283"/>
      <c r="AD272" s="271"/>
      <c r="AE272" s="272"/>
      <c r="AF272" s="271"/>
      <c r="AG272" s="272"/>
      <c r="AH272" s="271"/>
      <c r="AI272" s="272"/>
      <c r="AJ272" s="271"/>
      <c r="AK272" s="283"/>
      <c r="AL272" s="289"/>
      <c r="AM272" s="272"/>
      <c r="AN272" s="271"/>
      <c r="AO272" s="272"/>
      <c r="AP272" s="271"/>
      <c r="AQ272" s="272"/>
      <c r="AR272" s="271"/>
      <c r="AS272" s="272"/>
      <c r="AT272" s="271"/>
      <c r="AU272" s="272"/>
      <c r="AV272" s="271"/>
      <c r="AW272" s="283"/>
      <c r="AX272" s="13">
        <f t="shared" si="6"/>
        <v>0</v>
      </c>
      <c r="AY272" s="42">
        <f t="shared" si="7"/>
        <v>0</v>
      </c>
      <c r="AZ272" s="42">
        <f t="shared" si="9"/>
        <v>0</v>
      </c>
      <c r="BA272" s="42">
        <f t="shared" si="10"/>
        <v>0</v>
      </c>
      <c r="BB272" s="78" t="str">
        <f t="shared" si="11"/>
        <v/>
      </c>
    </row>
    <row r="273" spans="1:54" ht="13" x14ac:dyDescent="0.15">
      <c r="A273" s="41">
        <f t="shared" si="8"/>
        <v>46290</v>
      </c>
      <c r="B273" s="42">
        <v>10.3</v>
      </c>
      <c r="C273" s="42"/>
      <c r="D273" s="42" t="s">
        <v>35</v>
      </c>
      <c r="E273" s="43" t="s">
        <v>68</v>
      </c>
      <c r="F273" s="281"/>
      <c r="G273" s="272"/>
      <c r="H273" s="282"/>
      <c r="I273" s="272"/>
      <c r="J273" s="282"/>
      <c r="K273" s="272"/>
      <c r="L273" s="282"/>
      <c r="M273" s="272"/>
      <c r="N273" s="282"/>
      <c r="O273" s="272"/>
      <c r="P273" s="282"/>
      <c r="Q273" s="272"/>
      <c r="R273" s="282"/>
      <c r="S273" s="272"/>
      <c r="T273" s="282"/>
      <c r="U273" s="272"/>
      <c r="V273" s="349"/>
      <c r="W273" s="272"/>
      <c r="X273" s="350"/>
      <c r="Y273" s="272"/>
      <c r="Z273" s="350"/>
      <c r="AA273" s="272"/>
      <c r="AB273" s="350"/>
      <c r="AC273" s="283"/>
      <c r="AD273" s="271"/>
      <c r="AE273" s="272"/>
      <c r="AF273" s="271"/>
      <c r="AG273" s="272"/>
      <c r="AH273" s="271"/>
      <c r="AI273" s="272"/>
      <c r="AJ273" s="271"/>
      <c r="AK273" s="283"/>
      <c r="AL273" s="289"/>
      <c r="AM273" s="272"/>
      <c r="AN273" s="271"/>
      <c r="AO273" s="272"/>
      <c r="AP273" s="271"/>
      <c r="AQ273" s="272"/>
      <c r="AR273" s="271"/>
      <c r="AS273" s="272"/>
      <c r="AT273" s="271"/>
      <c r="AU273" s="272"/>
      <c r="AV273" s="271"/>
      <c r="AW273" s="283"/>
      <c r="AX273" s="13">
        <f t="shared" si="6"/>
        <v>0</v>
      </c>
      <c r="AY273" s="42">
        <f t="shared" si="7"/>
        <v>0</v>
      </c>
      <c r="AZ273" s="42">
        <f t="shared" si="9"/>
        <v>0</v>
      </c>
      <c r="BA273" s="42">
        <f t="shared" si="10"/>
        <v>0</v>
      </c>
      <c r="BB273" s="78" t="str">
        <f t="shared" si="11"/>
        <v/>
      </c>
    </row>
    <row r="274" spans="1:54" ht="13" x14ac:dyDescent="0.15">
      <c r="A274" s="41">
        <f t="shared" si="8"/>
        <v>46291</v>
      </c>
      <c r="B274" s="42">
        <v>10.3</v>
      </c>
      <c r="C274" s="42"/>
      <c r="D274" s="42" t="s">
        <v>35</v>
      </c>
      <c r="E274" s="43" t="s">
        <v>68</v>
      </c>
      <c r="F274" s="281"/>
      <c r="G274" s="272"/>
      <c r="H274" s="282"/>
      <c r="I274" s="272"/>
      <c r="J274" s="282"/>
      <c r="K274" s="272"/>
      <c r="L274" s="282"/>
      <c r="M274" s="272"/>
      <c r="N274" s="282"/>
      <c r="O274" s="272"/>
      <c r="P274" s="282"/>
      <c r="Q274" s="272"/>
      <c r="R274" s="282"/>
      <c r="S274" s="272"/>
      <c r="T274" s="282"/>
      <c r="U274" s="272"/>
      <c r="V274" s="349"/>
      <c r="W274" s="272"/>
      <c r="X274" s="350"/>
      <c r="Y274" s="272"/>
      <c r="Z274" s="350"/>
      <c r="AA274" s="272"/>
      <c r="AB274" s="350"/>
      <c r="AC274" s="283"/>
      <c r="AD274" s="271"/>
      <c r="AE274" s="272"/>
      <c r="AF274" s="271"/>
      <c r="AG274" s="272"/>
      <c r="AH274" s="271"/>
      <c r="AI274" s="272"/>
      <c r="AJ274" s="271"/>
      <c r="AK274" s="283"/>
      <c r="AL274" s="289"/>
      <c r="AM274" s="272"/>
      <c r="AN274" s="271"/>
      <c r="AO274" s="272"/>
      <c r="AP274" s="271"/>
      <c r="AQ274" s="272"/>
      <c r="AR274" s="271"/>
      <c r="AS274" s="272"/>
      <c r="AT274" s="271"/>
      <c r="AU274" s="272"/>
      <c r="AV274" s="271"/>
      <c r="AW274" s="283"/>
      <c r="AX274" s="13">
        <f t="shared" si="6"/>
        <v>0</v>
      </c>
      <c r="AY274" s="42">
        <f t="shared" si="7"/>
        <v>0</v>
      </c>
      <c r="AZ274" s="42">
        <f t="shared" si="9"/>
        <v>0</v>
      </c>
      <c r="BA274" s="42">
        <f t="shared" si="10"/>
        <v>0</v>
      </c>
      <c r="BB274" s="78" t="str">
        <f t="shared" si="11"/>
        <v/>
      </c>
    </row>
    <row r="275" spans="1:54" ht="13" x14ac:dyDescent="0.15">
      <c r="A275" s="46">
        <f t="shared" si="8"/>
        <v>46292</v>
      </c>
      <c r="B275" s="47">
        <v>10.3</v>
      </c>
      <c r="C275" s="47"/>
      <c r="D275" s="47" t="s">
        <v>35</v>
      </c>
      <c r="E275" s="48" t="s">
        <v>68</v>
      </c>
      <c r="F275" s="296"/>
      <c r="G275" s="292"/>
      <c r="H275" s="291"/>
      <c r="I275" s="292"/>
      <c r="J275" s="291"/>
      <c r="K275" s="292"/>
      <c r="L275" s="291"/>
      <c r="M275" s="292"/>
      <c r="N275" s="291"/>
      <c r="O275" s="292"/>
      <c r="P275" s="291"/>
      <c r="Q275" s="292"/>
      <c r="R275" s="291"/>
      <c r="S275" s="292"/>
      <c r="T275" s="291"/>
      <c r="U275" s="292"/>
      <c r="V275" s="351"/>
      <c r="W275" s="292"/>
      <c r="X275" s="352"/>
      <c r="Y275" s="292"/>
      <c r="Z275" s="352"/>
      <c r="AA275" s="292"/>
      <c r="AB275" s="352"/>
      <c r="AC275" s="293"/>
      <c r="AD275" s="295"/>
      <c r="AE275" s="292"/>
      <c r="AF275" s="295"/>
      <c r="AG275" s="292"/>
      <c r="AH275" s="295"/>
      <c r="AI275" s="292"/>
      <c r="AJ275" s="295"/>
      <c r="AK275" s="293"/>
      <c r="AL275" s="294"/>
      <c r="AM275" s="292"/>
      <c r="AN275" s="295"/>
      <c r="AO275" s="292"/>
      <c r="AP275" s="295"/>
      <c r="AQ275" s="292"/>
      <c r="AR275" s="295"/>
      <c r="AS275" s="292"/>
      <c r="AT275" s="295"/>
      <c r="AU275" s="292"/>
      <c r="AV275" s="295"/>
      <c r="AW275" s="293"/>
      <c r="AX275" s="79">
        <f t="shared" si="6"/>
        <v>0</v>
      </c>
      <c r="AY275" s="47">
        <f t="shared" si="7"/>
        <v>0</v>
      </c>
      <c r="AZ275" s="47">
        <f t="shared" si="9"/>
        <v>0</v>
      </c>
      <c r="BA275" s="47">
        <f t="shared" si="10"/>
        <v>0</v>
      </c>
      <c r="BB275" s="80" t="str">
        <f t="shared" si="11"/>
        <v/>
      </c>
    </row>
    <row r="276" spans="1:54" ht="13" x14ac:dyDescent="0.15">
      <c r="A276" s="33">
        <f t="shared" si="8"/>
        <v>46293</v>
      </c>
      <c r="B276" s="34">
        <v>10.4</v>
      </c>
      <c r="C276" s="34"/>
      <c r="D276" s="34" t="s">
        <v>36</v>
      </c>
      <c r="E276" s="35" t="s">
        <v>90</v>
      </c>
      <c r="F276" s="281"/>
      <c r="G276" s="272"/>
      <c r="H276" s="282"/>
      <c r="I276" s="272"/>
      <c r="J276" s="282"/>
      <c r="K276" s="272"/>
      <c r="L276" s="284"/>
      <c r="M276" s="285"/>
      <c r="N276" s="284"/>
      <c r="O276" s="285"/>
      <c r="P276" s="284"/>
      <c r="Q276" s="285"/>
      <c r="R276" s="284"/>
      <c r="S276" s="285"/>
      <c r="T276" s="284"/>
      <c r="U276" s="285"/>
      <c r="V276" s="286"/>
      <c r="W276" s="285"/>
      <c r="X276" s="287"/>
      <c r="Y276" s="285"/>
      <c r="Z276" s="287"/>
      <c r="AA276" s="285"/>
      <c r="AB276" s="287"/>
      <c r="AC276" s="288"/>
      <c r="AD276" s="271"/>
      <c r="AE276" s="272"/>
      <c r="AF276" s="271"/>
      <c r="AG276" s="272"/>
      <c r="AH276" s="271"/>
      <c r="AI276" s="272"/>
      <c r="AJ276" s="271"/>
      <c r="AK276" s="283"/>
      <c r="AL276" s="289"/>
      <c r="AM276" s="272"/>
      <c r="AN276" s="271"/>
      <c r="AO276" s="272"/>
      <c r="AP276" s="271"/>
      <c r="AQ276" s="272"/>
      <c r="AR276" s="271"/>
      <c r="AS276" s="272"/>
      <c r="AT276" s="271"/>
      <c r="AU276" s="272"/>
      <c r="AV276" s="271"/>
      <c r="AW276" s="283"/>
      <c r="AX276" s="68">
        <f t="shared" si="6"/>
        <v>0</v>
      </c>
      <c r="AY276" s="34">
        <f t="shared" si="7"/>
        <v>0</v>
      </c>
      <c r="AZ276" s="34">
        <f t="shared" si="9"/>
        <v>0</v>
      </c>
      <c r="BA276" s="34">
        <f t="shared" si="10"/>
        <v>0</v>
      </c>
      <c r="BB276" s="69" t="str">
        <f t="shared" si="11"/>
        <v/>
      </c>
    </row>
    <row r="277" spans="1:54" ht="13" x14ac:dyDescent="0.15">
      <c r="A277" s="41">
        <f t="shared" si="8"/>
        <v>46294</v>
      </c>
      <c r="B277" s="42">
        <v>10.4</v>
      </c>
      <c r="C277" s="42"/>
      <c r="D277" s="42" t="s">
        <v>36</v>
      </c>
      <c r="E277" s="43" t="s">
        <v>90</v>
      </c>
      <c r="F277" s="281"/>
      <c r="G277" s="272"/>
      <c r="H277" s="282"/>
      <c r="I277" s="272"/>
      <c r="J277" s="282"/>
      <c r="K277" s="272"/>
      <c r="L277" s="282"/>
      <c r="M277" s="272"/>
      <c r="N277" s="282"/>
      <c r="O277" s="272"/>
      <c r="P277" s="282"/>
      <c r="Q277" s="272"/>
      <c r="R277" s="282"/>
      <c r="S277" s="272"/>
      <c r="T277" s="282"/>
      <c r="U277" s="272"/>
      <c r="V277" s="349"/>
      <c r="W277" s="272"/>
      <c r="X277" s="350"/>
      <c r="Y277" s="272"/>
      <c r="Z277" s="350"/>
      <c r="AA277" s="272"/>
      <c r="AB277" s="350"/>
      <c r="AC277" s="283"/>
      <c r="AD277" s="271"/>
      <c r="AE277" s="272"/>
      <c r="AF277" s="271"/>
      <c r="AG277" s="272"/>
      <c r="AH277" s="271"/>
      <c r="AI277" s="272"/>
      <c r="AJ277" s="271"/>
      <c r="AK277" s="283"/>
      <c r="AL277" s="289"/>
      <c r="AM277" s="272"/>
      <c r="AN277" s="271"/>
      <c r="AO277" s="272"/>
      <c r="AP277" s="271"/>
      <c r="AQ277" s="272"/>
      <c r="AR277" s="271"/>
      <c r="AS277" s="272"/>
      <c r="AT277" s="271"/>
      <c r="AU277" s="272"/>
      <c r="AV277" s="271"/>
      <c r="AW277" s="283"/>
      <c r="AX277" s="13">
        <f t="shared" si="6"/>
        <v>0</v>
      </c>
      <c r="AY277" s="42">
        <f t="shared" si="7"/>
        <v>0</v>
      </c>
      <c r="AZ277" s="42">
        <f t="shared" si="9"/>
        <v>0</v>
      </c>
      <c r="BA277" s="42">
        <f t="shared" si="10"/>
        <v>0</v>
      </c>
      <c r="BB277" s="78" t="str">
        <f t="shared" si="11"/>
        <v/>
      </c>
    </row>
    <row r="278" spans="1:54" ht="13" x14ac:dyDescent="0.15">
      <c r="A278" s="41">
        <f t="shared" si="8"/>
        <v>46295</v>
      </c>
      <c r="B278" s="42">
        <v>10.4</v>
      </c>
      <c r="C278" s="42"/>
      <c r="D278" s="42" t="s">
        <v>36</v>
      </c>
      <c r="E278" s="43" t="s">
        <v>90</v>
      </c>
      <c r="F278" s="281"/>
      <c r="G278" s="272"/>
      <c r="H278" s="282"/>
      <c r="I278" s="272"/>
      <c r="J278" s="282"/>
      <c r="K278" s="272"/>
      <c r="L278" s="282"/>
      <c r="M278" s="272"/>
      <c r="N278" s="282"/>
      <c r="O278" s="272"/>
      <c r="P278" s="282"/>
      <c r="Q278" s="272"/>
      <c r="R278" s="282"/>
      <c r="S278" s="272"/>
      <c r="T278" s="282"/>
      <c r="U278" s="272"/>
      <c r="V278" s="349"/>
      <c r="W278" s="272"/>
      <c r="X278" s="350"/>
      <c r="Y278" s="272"/>
      <c r="Z278" s="350"/>
      <c r="AA278" s="272"/>
      <c r="AB278" s="350"/>
      <c r="AC278" s="283"/>
      <c r="AD278" s="271"/>
      <c r="AE278" s="272"/>
      <c r="AF278" s="271"/>
      <c r="AG278" s="272"/>
      <c r="AH278" s="271"/>
      <c r="AI278" s="272"/>
      <c r="AJ278" s="271"/>
      <c r="AK278" s="283"/>
      <c r="AL278" s="289"/>
      <c r="AM278" s="272"/>
      <c r="AN278" s="271"/>
      <c r="AO278" s="272"/>
      <c r="AP278" s="271"/>
      <c r="AQ278" s="272"/>
      <c r="AR278" s="271"/>
      <c r="AS278" s="272"/>
      <c r="AT278" s="271"/>
      <c r="AU278" s="272"/>
      <c r="AV278" s="271"/>
      <c r="AW278" s="283"/>
      <c r="AX278" s="13">
        <f t="shared" si="6"/>
        <v>0</v>
      </c>
      <c r="AY278" s="42">
        <f t="shared" si="7"/>
        <v>0</v>
      </c>
      <c r="AZ278" s="42">
        <f t="shared" si="9"/>
        <v>0</v>
      </c>
      <c r="BA278" s="42">
        <f t="shared" si="10"/>
        <v>0</v>
      </c>
      <c r="BB278" s="78" t="str">
        <f t="shared" si="11"/>
        <v/>
      </c>
    </row>
    <row r="279" spans="1:54" ht="13" x14ac:dyDescent="0.15">
      <c r="A279" s="41">
        <f t="shared" si="8"/>
        <v>46296</v>
      </c>
      <c r="B279" s="42">
        <v>10.4</v>
      </c>
      <c r="C279" s="42"/>
      <c r="D279" s="42" t="s">
        <v>36</v>
      </c>
      <c r="E279" s="43" t="s">
        <v>90</v>
      </c>
      <c r="F279" s="281"/>
      <c r="G279" s="272"/>
      <c r="H279" s="282"/>
      <c r="I279" s="272"/>
      <c r="J279" s="282"/>
      <c r="K279" s="272"/>
      <c r="L279" s="282"/>
      <c r="M279" s="272"/>
      <c r="N279" s="282"/>
      <c r="O279" s="272"/>
      <c r="P279" s="282"/>
      <c r="Q279" s="272"/>
      <c r="R279" s="282"/>
      <c r="S279" s="272"/>
      <c r="T279" s="282"/>
      <c r="U279" s="272"/>
      <c r="V279" s="349"/>
      <c r="W279" s="272"/>
      <c r="X279" s="350"/>
      <c r="Y279" s="272"/>
      <c r="Z279" s="350"/>
      <c r="AA279" s="272"/>
      <c r="AB279" s="350"/>
      <c r="AC279" s="283"/>
      <c r="AD279" s="271"/>
      <c r="AE279" s="272"/>
      <c r="AF279" s="271"/>
      <c r="AG279" s="272"/>
      <c r="AH279" s="271"/>
      <c r="AI279" s="272"/>
      <c r="AJ279" s="271"/>
      <c r="AK279" s="283"/>
      <c r="AL279" s="289"/>
      <c r="AM279" s="272"/>
      <c r="AN279" s="271"/>
      <c r="AO279" s="272"/>
      <c r="AP279" s="271"/>
      <c r="AQ279" s="272"/>
      <c r="AR279" s="271"/>
      <c r="AS279" s="272"/>
      <c r="AT279" s="271"/>
      <c r="AU279" s="272"/>
      <c r="AV279" s="271"/>
      <c r="AW279" s="283"/>
      <c r="AX279" s="13">
        <f t="shared" si="6"/>
        <v>0</v>
      </c>
      <c r="AY279" s="42">
        <f t="shared" si="7"/>
        <v>0</v>
      </c>
      <c r="AZ279" s="42">
        <f t="shared" si="9"/>
        <v>0</v>
      </c>
      <c r="BA279" s="42">
        <f t="shared" si="10"/>
        <v>0</v>
      </c>
      <c r="BB279" s="78" t="str">
        <f t="shared" si="11"/>
        <v/>
      </c>
    </row>
    <row r="280" spans="1:54" ht="13" x14ac:dyDescent="0.15">
      <c r="A280" s="41">
        <f t="shared" si="8"/>
        <v>46297</v>
      </c>
      <c r="B280" s="42">
        <v>10.4</v>
      </c>
      <c r="C280" s="42"/>
      <c r="D280" s="42" t="s">
        <v>36</v>
      </c>
      <c r="E280" s="43" t="s">
        <v>90</v>
      </c>
      <c r="F280" s="281"/>
      <c r="G280" s="272"/>
      <c r="H280" s="282"/>
      <c r="I280" s="272"/>
      <c r="J280" s="282"/>
      <c r="K280" s="272"/>
      <c r="L280" s="282"/>
      <c r="M280" s="272"/>
      <c r="N280" s="282"/>
      <c r="O280" s="272"/>
      <c r="P280" s="282"/>
      <c r="Q280" s="272"/>
      <c r="R280" s="282"/>
      <c r="S280" s="272"/>
      <c r="T280" s="282"/>
      <c r="U280" s="272"/>
      <c r="V280" s="349"/>
      <c r="W280" s="272"/>
      <c r="X280" s="350"/>
      <c r="Y280" s="272"/>
      <c r="Z280" s="350"/>
      <c r="AA280" s="272"/>
      <c r="AB280" s="350"/>
      <c r="AC280" s="283"/>
      <c r="AD280" s="271"/>
      <c r="AE280" s="272"/>
      <c r="AF280" s="271"/>
      <c r="AG280" s="272"/>
      <c r="AH280" s="271"/>
      <c r="AI280" s="272"/>
      <c r="AJ280" s="271"/>
      <c r="AK280" s="283"/>
      <c r="AL280" s="289"/>
      <c r="AM280" s="272"/>
      <c r="AN280" s="271"/>
      <c r="AO280" s="272"/>
      <c r="AP280" s="271"/>
      <c r="AQ280" s="272"/>
      <c r="AR280" s="271"/>
      <c r="AS280" s="272"/>
      <c r="AT280" s="271"/>
      <c r="AU280" s="272"/>
      <c r="AV280" s="271"/>
      <c r="AW280" s="283"/>
      <c r="AX280" s="13">
        <f t="shared" si="6"/>
        <v>0</v>
      </c>
      <c r="AY280" s="42">
        <f t="shared" si="7"/>
        <v>0</v>
      </c>
      <c r="AZ280" s="42">
        <f t="shared" si="9"/>
        <v>0</v>
      </c>
      <c r="BA280" s="42">
        <f t="shared" si="10"/>
        <v>0</v>
      </c>
      <c r="BB280" s="78" t="str">
        <f t="shared" si="11"/>
        <v/>
      </c>
    </row>
    <row r="281" spans="1:54" ht="13" x14ac:dyDescent="0.15">
      <c r="A281" s="41">
        <f t="shared" si="8"/>
        <v>46298</v>
      </c>
      <c r="B281" s="42">
        <v>10.4</v>
      </c>
      <c r="C281" s="42"/>
      <c r="D281" s="42" t="s">
        <v>36</v>
      </c>
      <c r="E281" s="43" t="s">
        <v>90</v>
      </c>
      <c r="F281" s="281"/>
      <c r="G281" s="272"/>
      <c r="H281" s="282"/>
      <c r="I281" s="272"/>
      <c r="J281" s="282"/>
      <c r="K281" s="272"/>
      <c r="L281" s="282"/>
      <c r="M281" s="272"/>
      <c r="N281" s="282"/>
      <c r="O281" s="272"/>
      <c r="P281" s="282"/>
      <c r="Q281" s="272"/>
      <c r="R281" s="282"/>
      <c r="S281" s="272"/>
      <c r="T281" s="282"/>
      <c r="U281" s="272"/>
      <c r="V281" s="349"/>
      <c r="W281" s="272"/>
      <c r="X281" s="350"/>
      <c r="Y281" s="272"/>
      <c r="Z281" s="350"/>
      <c r="AA281" s="272"/>
      <c r="AB281" s="350"/>
      <c r="AC281" s="283"/>
      <c r="AD281" s="271"/>
      <c r="AE281" s="272"/>
      <c r="AF281" s="271"/>
      <c r="AG281" s="272"/>
      <c r="AH281" s="271"/>
      <c r="AI281" s="272"/>
      <c r="AJ281" s="271"/>
      <c r="AK281" s="283"/>
      <c r="AL281" s="289"/>
      <c r="AM281" s="272"/>
      <c r="AN281" s="271"/>
      <c r="AO281" s="272"/>
      <c r="AP281" s="271"/>
      <c r="AQ281" s="272"/>
      <c r="AR281" s="271"/>
      <c r="AS281" s="272"/>
      <c r="AT281" s="271"/>
      <c r="AU281" s="272"/>
      <c r="AV281" s="271"/>
      <c r="AW281" s="283"/>
      <c r="AX281" s="13">
        <f t="shared" si="6"/>
        <v>0</v>
      </c>
      <c r="AY281" s="42">
        <f t="shared" si="7"/>
        <v>0</v>
      </c>
      <c r="AZ281" s="42">
        <f t="shared" si="9"/>
        <v>0</v>
      </c>
      <c r="BA281" s="42">
        <f t="shared" si="10"/>
        <v>0</v>
      </c>
      <c r="BB281" s="78" t="str">
        <f t="shared" si="11"/>
        <v/>
      </c>
    </row>
    <row r="282" spans="1:54" ht="13" x14ac:dyDescent="0.15">
      <c r="A282" s="46">
        <f t="shared" si="8"/>
        <v>46299</v>
      </c>
      <c r="B282" s="47">
        <v>10.4</v>
      </c>
      <c r="C282" s="47"/>
      <c r="D282" s="47" t="s">
        <v>36</v>
      </c>
      <c r="E282" s="48" t="s">
        <v>90</v>
      </c>
      <c r="F282" s="296"/>
      <c r="G282" s="292"/>
      <c r="H282" s="291"/>
      <c r="I282" s="292"/>
      <c r="J282" s="291"/>
      <c r="K282" s="292"/>
      <c r="L282" s="291"/>
      <c r="M282" s="292"/>
      <c r="N282" s="291"/>
      <c r="O282" s="292"/>
      <c r="P282" s="291"/>
      <c r="Q282" s="292"/>
      <c r="R282" s="291"/>
      <c r="S282" s="292"/>
      <c r="T282" s="291"/>
      <c r="U282" s="292"/>
      <c r="V282" s="351"/>
      <c r="W282" s="292"/>
      <c r="X282" s="352"/>
      <c r="Y282" s="292"/>
      <c r="Z282" s="352"/>
      <c r="AA282" s="292"/>
      <c r="AB282" s="352"/>
      <c r="AC282" s="293"/>
      <c r="AD282" s="295"/>
      <c r="AE282" s="292"/>
      <c r="AF282" s="295"/>
      <c r="AG282" s="292"/>
      <c r="AH282" s="295"/>
      <c r="AI282" s="292"/>
      <c r="AJ282" s="295"/>
      <c r="AK282" s="293"/>
      <c r="AL282" s="294"/>
      <c r="AM282" s="292"/>
      <c r="AN282" s="295"/>
      <c r="AO282" s="292"/>
      <c r="AP282" s="295"/>
      <c r="AQ282" s="292"/>
      <c r="AR282" s="295"/>
      <c r="AS282" s="292"/>
      <c r="AT282" s="295"/>
      <c r="AU282" s="292"/>
      <c r="AV282" s="295"/>
      <c r="AW282" s="293"/>
      <c r="AX282" s="79">
        <f t="shared" si="6"/>
        <v>0</v>
      </c>
      <c r="AY282" s="47">
        <f t="shared" si="7"/>
        <v>0</v>
      </c>
      <c r="AZ282" s="47">
        <f t="shared" si="9"/>
        <v>0</v>
      </c>
      <c r="BA282" s="47">
        <f t="shared" si="10"/>
        <v>0</v>
      </c>
      <c r="BB282" s="80" t="str">
        <f t="shared" si="11"/>
        <v/>
      </c>
    </row>
    <row r="283" spans="1:54" ht="13" x14ac:dyDescent="0.15">
      <c r="A283" s="33">
        <f t="shared" si="8"/>
        <v>46300</v>
      </c>
      <c r="B283" s="34">
        <v>11.1</v>
      </c>
      <c r="C283" s="34"/>
      <c r="D283" s="34" t="s">
        <v>31</v>
      </c>
      <c r="E283" s="35" t="s">
        <v>90</v>
      </c>
      <c r="F283" s="281"/>
      <c r="G283" s="272"/>
      <c r="H283" s="282"/>
      <c r="I283" s="272"/>
      <c r="J283" s="282"/>
      <c r="K283" s="272"/>
      <c r="L283" s="282"/>
      <c r="M283" s="272"/>
      <c r="N283" s="282"/>
      <c r="O283" s="272"/>
      <c r="P283" s="282"/>
      <c r="Q283" s="272"/>
      <c r="R283" s="282"/>
      <c r="S283" s="272"/>
      <c r="T283" s="282"/>
      <c r="U283" s="272"/>
      <c r="V283" s="286"/>
      <c r="W283" s="285"/>
      <c r="X283" s="287"/>
      <c r="Y283" s="285"/>
      <c r="Z283" s="287"/>
      <c r="AA283" s="285"/>
      <c r="AB283" s="287"/>
      <c r="AC283" s="288"/>
      <c r="AD283" s="271"/>
      <c r="AE283" s="272"/>
      <c r="AF283" s="271"/>
      <c r="AG283" s="272"/>
      <c r="AH283" s="271"/>
      <c r="AI283" s="272"/>
      <c r="AJ283" s="271"/>
      <c r="AK283" s="283"/>
      <c r="AL283" s="289"/>
      <c r="AM283" s="272"/>
      <c r="AN283" s="271"/>
      <c r="AO283" s="272"/>
      <c r="AP283" s="271"/>
      <c r="AQ283" s="272"/>
      <c r="AR283" s="271"/>
      <c r="AS283" s="272"/>
      <c r="AT283" s="271"/>
      <c r="AU283" s="272"/>
      <c r="AV283" s="271"/>
      <c r="AW283" s="283"/>
      <c r="AX283" s="68">
        <f t="shared" si="6"/>
        <v>0</v>
      </c>
      <c r="AY283" s="34">
        <f t="shared" si="7"/>
        <v>0</v>
      </c>
      <c r="AZ283" s="34">
        <f t="shared" si="9"/>
        <v>0</v>
      </c>
      <c r="BA283" s="34">
        <f t="shared" si="10"/>
        <v>0</v>
      </c>
      <c r="BB283" s="69" t="str">
        <f t="shared" si="11"/>
        <v/>
      </c>
    </row>
    <row r="284" spans="1:54" ht="13" x14ac:dyDescent="0.15">
      <c r="A284" s="41">
        <f t="shared" si="8"/>
        <v>46301</v>
      </c>
      <c r="B284" s="42">
        <v>11.1</v>
      </c>
      <c r="C284" s="42"/>
      <c r="D284" s="42" t="s">
        <v>31</v>
      </c>
      <c r="E284" s="43" t="s">
        <v>90</v>
      </c>
      <c r="F284" s="281"/>
      <c r="G284" s="272"/>
      <c r="H284" s="282"/>
      <c r="I284" s="272"/>
      <c r="J284" s="282"/>
      <c r="K284" s="272"/>
      <c r="L284" s="282"/>
      <c r="M284" s="272"/>
      <c r="N284" s="282"/>
      <c r="O284" s="272"/>
      <c r="P284" s="282"/>
      <c r="Q284" s="272"/>
      <c r="R284" s="282"/>
      <c r="S284" s="272"/>
      <c r="T284" s="282"/>
      <c r="U284" s="272"/>
      <c r="V284" s="349"/>
      <c r="W284" s="272"/>
      <c r="X284" s="350"/>
      <c r="Y284" s="272"/>
      <c r="Z284" s="350"/>
      <c r="AA284" s="272"/>
      <c r="AB284" s="350"/>
      <c r="AC284" s="283"/>
      <c r="AD284" s="271"/>
      <c r="AE284" s="272"/>
      <c r="AF284" s="271"/>
      <c r="AG284" s="272"/>
      <c r="AH284" s="271"/>
      <c r="AI284" s="272"/>
      <c r="AJ284" s="271"/>
      <c r="AK284" s="283"/>
      <c r="AL284" s="289"/>
      <c r="AM284" s="272"/>
      <c r="AN284" s="271"/>
      <c r="AO284" s="272"/>
      <c r="AP284" s="271"/>
      <c r="AQ284" s="272"/>
      <c r="AR284" s="271"/>
      <c r="AS284" s="272"/>
      <c r="AT284" s="271"/>
      <c r="AU284" s="272"/>
      <c r="AV284" s="271"/>
      <c r="AW284" s="283"/>
      <c r="AX284" s="13">
        <f t="shared" si="6"/>
        <v>0</v>
      </c>
      <c r="AY284" s="42">
        <f t="shared" si="7"/>
        <v>0</v>
      </c>
      <c r="AZ284" s="42">
        <f t="shared" si="9"/>
        <v>0</v>
      </c>
      <c r="BA284" s="42">
        <f t="shared" si="10"/>
        <v>0</v>
      </c>
      <c r="BB284" s="78" t="str">
        <f t="shared" si="11"/>
        <v/>
      </c>
    </row>
    <row r="285" spans="1:54" ht="13" x14ac:dyDescent="0.15">
      <c r="A285" s="41">
        <f t="shared" si="8"/>
        <v>46302</v>
      </c>
      <c r="B285" s="42">
        <v>11.1</v>
      </c>
      <c r="C285" s="42"/>
      <c r="D285" s="42" t="s">
        <v>31</v>
      </c>
      <c r="E285" s="43" t="s">
        <v>90</v>
      </c>
      <c r="F285" s="281"/>
      <c r="G285" s="272"/>
      <c r="H285" s="282"/>
      <c r="I285" s="272"/>
      <c r="J285" s="282"/>
      <c r="K285" s="272"/>
      <c r="L285" s="282"/>
      <c r="M285" s="272"/>
      <c r="N285" s="282"/>
      <c r="O285" s="272"/>
      <c r="P285" s="282"/>
      <c r="Q285" s="272"/>
      <c r="R285" s="282"/>
      <c r="S285" s="272"/>
      <c r="T285" s="282"/>
      <c r="U285" s="272"/>
      <c r="V285" s="349"/>
      <c r="W285" s="272"/>
      <c r="X285" s="350"/>
      <c r="Y285" s="272"/>
      <c r="Z285" s="350"/>
      <c r="AA285" s="272"/>
      <c r="AB285" s="350"/>
      <c r="AC285" s="283"/>
      <c r="AD285" s="271"/>
      <c r="AE285" s="272"/>
      <c r="AF285" s="271"/>
      <c r="AG285" s="272"/>
      <c r="AH285" s="271"/>
      <c r="AI285" s="272"/>
      <c r="AJ285" s="271"/>
      <c r="AK285" s="283"/>
      <c r="AL285" s="289"/>
      <c r="AM285" s="272"/>
      <c r="AN285" s="271"/>
      <c r="AO285" s="272"/>
      <c r="AP285" s="271"/>
      <c r="AQ285" s="272"/>
      <c r="AR285" s="271"/>
      <c r="AS285" s="272"/>
      <c r="AT285" s="271"/>
      <c r="AU285" s="272"/>
      <c r="AV285" s="271"/>
      <c r="AW285" s="283"/>
      <c r="AX285" s="13">
        <f t="shared" si="6"/>
        <v>0</v>
      </c>
      <c r="AY285" s="42">
        <f t="shared" si="7"/>
        <v>0</v>
      </c>
      <c r="AZ285" s="42">
        <f t="shared" si="9"/>
        <v>0</v>
      </c>
      <c r="BA285" s="42">
        <f t="shared" si="10"/>
        <v>0</v>
      </c>
      <c r="BB285" s="78" t="str">
        <f t="shared" si="11"/>
        <v/>
      </c>
    </row>
    <row r="286" spans="1:54" ht="13" x14ac:dyDescent="0.15">
      <c r="A286" s="41">
        <f t="shared" si="8"/>
        <v>46303</v>
      </c>
      <c r="B286" s="42">
        <v>11.1</v>
      </c>
      <c r="C286" s="42"/>
      <c r="D286" s="42" t="s">
        <v>31</v>
      </c>
      <c r="E286" s="43" t="s">
        <v>90</v>
      </c>
      <c r="F286" s="281"/>
      <c r="G286" s="272"/>
      <c r="H286" s="282"/>
      <c r="I286" s="272"/>
      <c r="J286" s="282"/>
      <c r="K286" s="272"/>
      <c r="L286" s="282"/>
      <c r="M286" s="272"/>
      <c r="N286" s="282"/>
      <c r="O286" s="272"/>
      <c r="P286" s="282"/>
      <c r="Q286" s="272"/>
      <c r="R286" s="282"/>
      <c r="S286" s="272"/>
      <c r="T286" s="282"/>
      <c r="U286" s="272"/>
      <c r="V286" s="349"/>
      <c r="W286" s="272"/>
      <c r="X286" s="350"/>
      <c r="Y286" s="272"/>
      <c r="Z286" s="350"/>
      <c r="AA286" s="272"/>
      <c r="AB286" s="350"/>
      <c r="AC286" s="283"/>
      <c r="AD286" s="271"/>
      <c r="AE286" s="272"/>
      <c r="AF286" s="271"/>
      <c r="AG286" s="272"/>
      <c r="AH286" s="271"/>
      <c r="AI286" s="272"/>
      <c r="AJ286" s="271"/>
      <c r="AK286" s="283"/>
      <c r="AL286" s="289"/>
      <c r="AM286" s="272"/>
      <c r="AN286" s="271"/>
      <c r="AO286" s="272"/>
      <c r="AP286" s="271"/>
      <c r="AQ286" s="272"/>
      <c r="AR286" s="271"/>
      <c r="AS286" s="272"/>
      <c r="AT286" s="271"/>
      <c r="AU286" s="272"/>
      <c r="AV286" s="271"/>
      <c r="AW286" s="283"/>
      <c r="AX286" s="13">
        <f t="shared" si="6"/>
        <v>0</v>
      </c>
      <c r="AY286" s="42">
        <f t="shared" si="7"/>
        <v>0</v>
      </c>
      <c r="AZ286" s="42">
        <f t="shared" si="9"/>
        <v>0</v>
      </c>
      <c r="BA286" s="42">
        <f t="shared" si="10"/>
        <v>0</v>
      </c>
      <c r="BB286" s="78" t="str">
        <f t="shared" si="11"/>
        <v/>
      </c>
    </row>
    <row r="287" spans="1:54" ht="13" x14ac:dyDescent="0.15">
      <c r="A287" s="41">
        <f t="shared" si="8"/>
        <v>46304</v>
      </c>
      <c r="B287" s="42">
        <v>11.1</v>
      </c>
      <c r="C287" s="42"/>
      <c r="D287" s="42" t="s">
        <v>31</v>
      </c>
      <c r="E287" s="43" t="s">
        <v>90</v>
      </c>
      <c r="F287" s="281"/>
      <c r="G287" s="272"/>
      <c r="H287" s="282"/>
      <c r="I287" s="272"/>
      <c r="J287" s="282"/>
      <c r="K287" s="272"/>
      <c r="L287" s="282"/>
      <c r="M287" s="272"/>
      <c r="N287" s="282"/>
      <c r="O287" s="272"/>
      <c r="P287" s="282"/>
      <c r="Q287" s="272"/>
      <c r="R287" s="282"/>
      <c r="S287" s="272"/>
      <c r="T287" s="282"/>
      <c r="U287" s="272"/>
      <c r="V287" s="349"/>
      <c r="W287" s="272"/>
      <c r="X287" s="350"/>
      <c r="Y287" s="272"/>
      <c r="Z287" s="350"/>
      <c r="AA287" s="272"/>
      <c r="AB287" s="350"/>
      <c r="AC287" s="283"/>
      <c r="AD287" s="271"/>
      <c r="AE287" s="272"/>
      <c r="AF287" s="271"/>
      <c r="AG287" s="272"/>
      <c r="AH287" s="271"/>
      <c r="AI287" s="272"/>
      <c r="AJ287" s="271"/>
      <c r="AK287" s="283"/>
      <c r="AL287" s="289"/>
      <c r="AM287" s="272"/>
      <c r="AN287" s="271"/>
      <c r="AO287" s="272"/>
      <c r="AP287" s="271"/>
      <c r="AQ287" s="272"/>
      <c r="AR287" s="271"/>
      <c r="AS287" s="272"/>
      <c r="AT287" s="271"/>
      <c r="AU287" s="272"/>
      <c r="AV287" s="271"/>
      <c r="AW287" s="283"/>
      <c r="AX287" s="13">
        <f t="shared" si="6"/>
        <v>0</v>
      </c>
      <c r="AY287" s="42">
        <f t="shared" si="7"/>
        <v>0</v>
      </c>
      <c r="AZ287" s="42">
        <f t="shared" si="9"/>
        <v>0</v>
      </c>
      <c r="BA287" s="42">
        <f t="shared" si="10"/>
        <v>0</v>
      </c>
      <c r="BB287" s="78" t="str">
        <f t="shared" si="11"/>
        <v/>
      </c>
    </row>
    <row r="288" spans="1:54" ht="13" x14ac:dyDescent="0.15">
      <c r="A288" s="41">
        <f t="shared" si="8"/>
        <v>46305</v>
      </c>
      <c r="B288" s="42">
        <v>11.1</v>
      </c>
      <c r="C288" s="42"/>
      <c r="D288" s="42" t="s">
        <v>31</v>
      </c>
      <c r="E288" s="43" t="s">
        <v>90</v>
      </c>
      <c r="F288" s="281"/>
      <c r="G288" s="272"/>
      <c r="H288" s="282"/>
      <c r="I288" s="272"/>
      <c r="J288" s="282"/>
      <c r="K288" s="272"/>
      <c r="L288" s="282"/>
      <c r="M288" s="272"/>
      <c r="N288" s="282"/>
      <c r="O288" s="272"/>
      <c r="P288" s="282"/>
      <c r="Q288" s="272"/>
      <c r="R288" s="282"/>
      <c r="S288" s="272"/>
      <c r="T288" s="282"/>
      <c r="U288" s="272"/>
      <c r="V288" s="349"/>
      <c r="W288" s="272"/>
      <c r="X288" s="350"/>
      <c r="Y288" s="272"/>
      <c r="Z288" s="350"/>
      <c r="AA288" s="272"/>
      <c r="AB288" s="350"/>
      <c r="AC288" s="283"/>
      <c r="AD288" s="271"/>
      <c r="AE288" s="272"/>
      <c r="AF288" s="271"/>
      <c r="AG288" s="272"/>
      <c r="AH288" s="271"/>
      <c r="AI288" s="272"/>
      <c r="AJ288" s="271"/>
      <c r="AK288" s="283"/>
      <c r="AL288" s="289"/>
      <c r="AM288" s="272"/>
      <c r="AN288" s="271"/>
      <c r="AO288" s="272"/>
      <c r="AP288" s="271"/>
      <c r="AQ288" s="272"/>
      <c r="AR288" s="271"/>
      <c r="AS288" s="272"/>
      <c r="AT288" s="271"/>
      <c r="AU288" s="272"/>
      <c r="AV288" s="271"/>
      <c r="AW288" s="283"/>
      <c r="AX288" s="13">
        <f t="shared" si="6"/>
        <v>0</v>
      </c>
      <c r="AY288" s="42">
        <f t="shared" si="7"/>
        <v>0</v>
      </c>
      <c r="AZ288" s="42">
        <f t="shared" si="9"/>
        <v>0</v>
      </c>
      <c r="BA288" s="42">
        <f t="shared" si="10"/>
        <v>0</v>
      </c>
      <c r="BB288" s="78" t="str">
        <f t="shared" si="11"/>
        <v/>
      </c>
    </row>
    <row r="289" spans="1:54" ht="13" x14ac:dyDescent="0.15">
      <c r="A289" s="46">
        <f t="shared" si="8"/>
        <v>46306</v>
      </c>
      <c r="B289" s="47">
        <v>11.1</v>
      </c>
      <c r="C289" s="47"/>
      <c r="D289" s="47" t="s">
        <v>31</v>
      </c>
      <c r="E289" s="48" t="s">
        <v>90</v>
      </c>
      <c r="F289" s="296"/>
      <c r="G289" s="292"/>
      <c r="H289" s="291"/>
      <c r="I289" s="292"/>
      <c r="J289" s="291"/>
      <c r="K289" s="292"/>
      <c r="L289" s="282"/>
      <c r="M289" s="272"/>
      <c r="N289" s="282"/>
      <c r="O289" s="272"/>
      <c r="P289" s="282"/>
      <c r="Q289" s="272"/>
      <c r="R289" s="282"/>
      <c r="S289" s="272"/>
      <c r="T289" s="282"/>
      <c r="U289" s="272"/>
      <c r="V289" s="351"/>
      <c r="W289" s="292"/>
      <c r="X289" s="352"/>
      <c r="Y289" s="292"/>
      <c r="Z289" s="352"/>
      <c r="AA289" s="292"/>
      <c r="AB289" s="352"/>
      <c r="AC289" s="293"/>
      <c r="AD289" s="295"/>
      <c r="AE289" s="292"/>
      <c r="AF289" s="295"/>
      <c r="AG289" s="292"/>
      <c r="AH289" s="295"/>
      <c r="AI289" s="292"/>
      <c r="AJ289" s="295"/>
      <c r="AK289" s="293"/>
      <c r="AL289" s="294"/>
      <c r="AM289" s="292"/>
      <c r="AN289" s="295"/>
      <c r="AO289" s="292"/>
      <c r="AP289" s="295"/>
      <c r="AQ289" s="292"/>
      <c r="AR289" s="295"/>
      <c r="AS289" s="292"/>
      <c r="AT289" s="295"/>
      <c r="AU289" s="292"/>
      <c r="AV289" s="295"/>
      <c r="AW289" s="293"/>
      <c r="AX289" s="79">
        <f t="shared" si="6"/>
        <v>0</v>
      </c>
      <c r="AY289" s="47">
        <f t="shared" si="7"/>
        <v>0</v>
      </c>
      <c r="AZ289" s="47">
        <f t="shared" si="9"/>
        <v>0</v>
      </c>
      <c r="BA289" s="47">
        <f t="shared" si="10"/>
        <v>0</v>
      </c>
      <c r="BB289" s="80" t="str">
        <f t="shared" si="11"/>
        <v/>
      </c>
    </row>
    <row r="290" spans="1:54" ht="13" x14ac:dyDescent="0.15">
      <c r="A290" s="33">
        <f t="shared" si="8"/>
        <v>46307</v>
      </c>
      <c r="B290" s="34">
        <v>11.2</v>
      </c>
      <c r="C290" s="34"/>
      <c r="D290" s="34" t="s">
        <v>34</v>
      </c>
      <c r="E290" s="35" t="s">
        <v>37</v>
      </c>
      <c r="F290" s="281"/>
      <c r="G290" s="272"/>
      <c r="H290" s="282"/>
      <c r="I290" s="272"/>
      <c r="J290" s="282"/>
      <c r="K290" s="272"/>
      <c r="L290" s="284"/>
      <c r="M290" s="285"/>
      <c r="N290" s="284"/>
      <c r="O290" s="285"/>
      <c r="P290" s="284"/>
      <c r="Q290" s="285"/>
      <c r="R290" s="284"/>
      <c r="S290" s="285"/>
      <c r="T290" s="284"/>
      <c r="U290" s="285"/>
      <c r="V290" s="286"/>
      <c r="W290" s="285"/>
      <c r="X290" s="287"/>
      <c r="Y290" s="285"/>
      <c r="Z290" s="287"/>
      <c r="AA290" s="285"/>
      <c r="AB290" s="287"/>
      <c r="AC290" s="288"/>
      <c r="AD290" s="271"/>
      <c r="AE290" s="272"/>
      <c r="AF290" s="271"/>
      <c r="AG290" s="272"/>
      <c r="AH290" s="271"/>
      <c r="AI290" s="272"/>
      <c r="AJ290" s="271"/>
      <c r="AK290" s="283"/>
      <c r="AL290" s="289"/>
      <c r="AM290" s="272"/>
      <c r="AN290" s="271"/>
      <c r="AO290" s="272"/>
      <c r="AP290" s="271"/>
      <c r="AQ290" s="272"/>
      <c r="AR290" s="271"/>
      <c r="AS290" s="272"/>
      <c r="AT290" s="271"/>
      <c r="AU290" s="272"/>
      <c r="AV290" s="271"/>
      <c r="AW290" s="283"/>
      <c r="AX290" s="68">
        <f t="shared" si="6"/>
        <v>0</v>
      </c>
      <c r="AY290" s="34">
        <f t="shared" si="7"/>
        <v>0</v>
      </c>
      <c r="AZ290" s="34">
        <f t="shared" si="9"/>
        <v>0</v>
      </c>
      <c r="BA290" s="34">
        <f t="shared" si="10"/>
        <v>0</v>
      </c>
      <c r="BB290" s="69" t="str">
        <f t="shared" si="11"/>
        <v/>
      </c>
    </row>
    <row r="291" spans="1:54" ht="13" x14ac:dyDescent="0.15">
      <c r="A291" s="41">
        <f t="shared" si="8"/>
        <v>46308</v>
      </c>
      <c r="B291" s="42">
        <v>11.2</v>
      </c>
      <c r="C291" s="42"/>
      <c r="D291" s="42" t="s">
        <v>34</v>
      </c>
      <c r="E291" s="43" t="s">
        <v>37</v>
      </c>
      <c r="F291" s="281"/>
      <c r="G291" s="272"/>
      <c r="H291" s="282"/>
      <c r="I291" s="272"/>
      <c r="J291" s="282"/>
      <c r="K291" s="272"/>
      <c r="L291" s="282"/>
      <c r="M291" s="272"/>
      <c r="N291" s="282"/>
      <c r="O291" s="272"/>
      <c r="P291" s="282"/>
      <c r="Q291" s="272"/>
      <c r="R291" s="282"/>
      <c r="S291" s="272"/>
      <c r="T291" s="282"/>
      <c r="U291" s="272"/>
      <c r="V291" s="349"/>
      <c r="W291" s="272"/>
      <c r="X291" s="350"/>
      <c r="Y291" s="272"/>
      <c r="Z291" s="350"/>
      <c r="AA291" s="272"/>
      <c r="AB291" s="350"/>
      <c r="AC291" s="283"/>
      <c r="AD291" s="271"/>
      <c r="AE291" s="272"/>
      <c r="AF291" s="271"/>
      <c r="AG291" s="272"/>
      <c r="AH291" s="271"/>
      <c r="AI291" s="272"/>
      <c r="AJ291" s="271"/>
      <c r="AK291" s="283"/>
      <c r="AL291" s="289"/>
      <c r="AM291" s="272"/>
      <c r="AN291" s="271"/>
      <c r="AO291" s="272"/>
      <c r="AP291" s="271"/>
      <c r="AQ291" s="272"/>
      <c r="AR291" s="271"/>
      <c r="AS291" s="272"/>
      <c r="AT291" s="271"/>
      <c r="AU291" s="272"/>
      <c r="AV291" s="271"/>
      <c r="AW291" s="283"/>
      <c r="AX291" s="13">
        <f t="shared" si="6"/>
        <v>0</v>
      </c>
      <c r="AY291" s="42">
        <f t="shared" si="7"/>
        <v>0</v>
      </c>
      <c r="AZ291" s="42">
        <f t="shared" si="9"/>
        <v>0</v>
      </c>
      <c r="BA291" s="42">
        <f t="shared" si="10"/>
        <v>0</v>
      </c>
      <c r="BB291" s="78" t="str">
        <f t="shared" si="11"/>
        <v/>
      </c>
    </row>
    <row r="292" spans="1:54" ht="13" x14ac:dyDescent="0.15">
      <c r="A292" s="41">
        <f t="shared" si="8"/>
        <v>46309</v>
      </c>
      <c r="B292" s="42">
        <v>11.2</v>
      </c>
      <c r="C292" s="42"/>
      <c r="D292" s="42" t="s">
        <v>34</v>
      </c>
      <c r="E292" s="43" t="s">
        <v>37</v>
      </c>
      <c r="F292" s="281"/>
      <c r="G292" s="272"/>
      <c r="H292" s="282"/>
      <c r="I292" s="272"/>
      <c r="J292" s="282"/>
      <c r="K292" s="272"/>
      <c r="L292" s="282"/>
      <c r="M292" s="272"/>
      <c r="N292" s="282"/>
      <c r="O292" s="272"/>
      <c r="P292" s="282"/>
      <c r="Q292" s="272"/>
      <c r="R292" s="282"/>
      <c r="S292" s="272"/>
      <c r="T292" s="282"/>
      <c r="U292" s="272"/>
      <c r="V292" s="349"/>
      <c r="W292" s="272"/>
      <c r="X292" s="350"/>
      <c r="Y292" s="272"/>
      <c r="Z292" s="350"/>
      <c r="AA292" s="272"/>
      <c r="AB292" s="350"/>
      <c r="AC292" s="283"/>
      <c r="AD292" s="271"/>
      <c r="AE292" s="272"/>
      <c r="AF292" s="271"/>
      <c r="AG292" s="272"/>
      <c r="AH292" s="271"/>
      <c r="AI292" s="272"/>
      <c r="AJ292" s="271"/>
      <c r="AK292" s="283"/>
      <c r="AL292" s="289"/>
      <c r="AM292" s="272"/>
      <c r="AN292" s="271"/>
      <c r="AO292" s="272"/>
      <c r="AP292" s="271"/>
      <c r="AQ292" s="272"/>
      <c r="AR292" s="271"/>
      <c r="AS292" s="272"/>
      <c r="AT292" s="271"/>
      <c r="AU292" s="272"/>
      <c r="AV292" s="271"/>
      <c r="AW292" s="283"/>
      <c r="AX292" s="13">
        <f t="shared" si="6"/>
        <v>0</v>
      </c>
      <c r="AY292" s="42">
        <f t="shared" si="7"/>
        <v>0</v>
      </c>
      <c r="AZ292" s="42">
        <f t="shared" si="9"/>
        <v>0</v>
      </c>
      <c r="BA292" s="42">
        <f t="shared" si="10"/>
        <v>0</v>
      </c>
      <c r="BB292" s="78" t="str">
        <f t="shared" si="11"/>
        <v/>
      </c>
    </row>
    <row r="293" spans="1:54" ht="13" x14ac:dyDescent="0.15">
      <c r="A293" s="41">
        <f t="shared" si="8"/>
        <v>46310</v>
      </c>
      <c r="B293" s="42">
        <v>11.2</v>
      </c>
      <c r="C293" s="42"/>
      <c r="D293" s="42" t="s">
        <v>34</v>
      </c>
      <c r="E293" s="43" t="s">
        <v>37</v>
      </c>
      <c r="F293" s="281"/>
      <c r="G293" s="272"/>
      <c r="H293" s="282"/>
      <c r="I293" s="272"/>
      <c r="J293" s="282"/>
      <c r="K293" s="272"/>
      <c r="L293" s="282"/>
      <c r="M293" s="272"/>
      <c r="N293" s="282"/>
      <c r="O293" s="272"/>
      <c r="P293" s="282"/>
      <c r="Q293" s="272"/>
      <c r="R293" s="282"/>
      <c r="S293" s="272"/>
      <c r="T293" s="282"/>
      <c r="U293" s="272"/>
      <c r="V293" s="349"/>
      <c r="W293" s="272"/>
      <c r="X293" s="350"/>
      <c r="Y293" s="272"/>
      <c r="Z293" s="350"/>
      <c r="AA293" s="272"/>
      <c r="AB293" s="350"/>
      <c r="AC293" s="283"/>
      <c r="AD293" s="271"/>
      <c r="AE293" s="272"/>
      <c r="AF293" s="271"/>
      <c r="AG293" s="272"/>
      <c r="AH293" s="271"/>
      <c r="AI293" s="272"/>
      <c r="AJ293" s="271"/>
      <c r="AK293" s="283"/>
      <c r="AL293" s="289"/>
      <c r="AM293" s="272"/>
      <c r="AN293" s="271"/>
      <c r="AO293" s="272"/>
      <c r="AP293" s="271"/>
      <c r="AQ293" s="272"/>
      <c r="AR293" s="271"/>
      <c r="AS293" s="272"/>
      <c r="AT293" s="271"/>
      <c r="AU293" s="272"/>
      <c r="AV293" s="271"/>
      <c r="AW293" s="283"/>
      <c r="AX293" s="13">
        <f t="shared" si="6"/>
        <v>0</v>
      </c>
      <c r="AY293" s="42">
        <f t="shared" si="7"/>
        <v>0</v>
      </c>
      <c r="AZ293" s="42">
        <f t="shared" si="9"/>
        <v>0</v>
      </c>
      <c r="BA293" s="42">
        <f t="shared" si="10"/>
        <v>0</v>
      </c>
      <c r="BB293" s="78" t="str">
        <f t="shared" si="11"/>
        <v/>
      </c>
    </row>
    <row r="294" spans="1:54" ht="13" x14ac:dyDescent="0.15">
      <c r="A294" s="41">
        <f t="shared" si="8"/>
        <v>46311</v>
      </c>
      <c r="B294" s="42">
        <v>11.2</v>
      </c>
      <c r="C294" s="42"/>
      <c r="D294" s="42" t="s">
        <v>34</v>
      </c>
      <c r="E294" s="43" t="s">
        <v>37</v>
      </c>
      <c r="F294" s="281"/>
      <c r="G294" s="272"/>
      <c r="H294" s="282"/>
      <c r="I294" s="272"/>
      <c r="J294" s="282"/>
      <c r="K294" s="272"/>
      <c r="L294" s="282"/>
      <c r="M294" s="272"/>
      <c r="N294" s="282"/>
      <c r="O294" s="272"/>
      <c r="P294" s="282"/>
      <c r="Q294" s="272"/>
      <c r="R294" s="282"/>
      <c r="S294" s="272"/>
      <c r="T294" s="282"/>
      <c r="U294" s="272"/>
      <c r="V294" s="349"/>
      <c r="W294" s="272"/>
      <c r="X294" s="350"/>
      <c r="Y294" s="272"/>
      <c r="Z294" s="350"/>
      <c r="AA294" s="272"/>
      <c r="AB294" s="350"/>
      <c r="AC294" s="283"/>
      <c r="AD294" s="271"/>
      <c r="AE294" s="272"/>
      <c r="AF294" s="271"/>
      <c r="AG294" s="272"/>
      <c r="AH294" s="271"/>
      <c r="AI294" s="272"/>
      <c r="AJ294" s="271"/>
      <c r="AK294" s="283"/>
      <c r="AL294" s="289"/>
      <c r="AM294" s="272"/>
      <c r="AN294" s="271"/>
      <c r="AO294" s="272"/>
      <c r="AP294" s="271"/>
      <c r="AQ294" s="272"/>
      <c r="AR294" s="271"/>
      <c r="AS294" s="272"/>
      <c r="AT294" s="271"/>
      <c r="AU294" s="272"/>
      <c r="AV294" s="271"/>
      <c r="AW294" s="283"/>
      <c r="AX294" s="13">
        <f t="shared" si="6"/>
        <v>0</v>
      </c>
      <c r="AY294" s="42">
        <f t="shared" si="7"/>
        <v>0</v>
      </c>
      <c r="AZ294" s="42">
        <f t="shared" si="9"/>
        <v>0</v>
      </c>
      <c r="BA294" s="42">
        <f t="shared" si="10"/>
        <v>0</v>
      </c>
      <c r="BB294" s="78" t="str">
        <f t="shared" si="11"/>
        <v/>
      </c>
    </row>
    <row r="295" spans="1:54" ht="13" x14ac:dyDescent="0.15">
      <c r="A295" s="41">
        <f t="shared" si="8"/>
        <v>46312</v>
      </c>
      <c r="B295" s="42">
        <v>11.2</v>
      </c>
      <c r="C295" s="42"/>
      <c r="D295" s="42" t="s">
        <v>34</v>
      </c>
      <c r="E295" s="43" t="s">
        <v>37</v>
      </c>
      <c r="F295" s="281"/>
      <c r="G295" s="272"/>
      <c r="H295" s="282"/>
      <c r="I295" s="272"/>
      <c r="J295" s="282"/>
      <c r="K295" s="272"/>
      <c r="L295" s="282"/>
      <c r="M295" s="272"/>
      <c r="N295" s="282"/>
      <c r="O295" s="272"/>
      <c r="P295" s="282"/>
      <c r="Q295" s="272"/>
      <c r="R295" s="282"/>
      <c r="S295" s="272"/>
      <c r="T295" s="282"/>
      <c r="U295" s="272"/>
      <c r="V295" s="349"/>
      <c r="W295" s="272"/>
      <c r="X295" s="350"/>
      <c r="Y295" s="272"/>
      <c r="Z295" s="350"/>
      <c r="AA295" s="272"/>
      <c r="AB295" s="350"/>
      <c r="AC295" s="283"/>
      <c r="AD295" s="271"/>
      <c r="AE295" s="272"/>
      <c r="AF295" s="271"/>
      <c r="AG295" s="272"/>
      <c r="AH295" s="271"/>
      <c r="AI295" s="272"/>
      <c r="AJ295" s="271"/>
      <c r="AK295" s="283"/>
      <c r="AL295" s="289"/>
      <c r="AM295" s="272"/>
      <c r="AN295" s="271"/>
      <c r="AO295" s="272"/>
      <c r="AP295" s="271"/>
      <c r="AQ295" s="272"/>
      <c r="AR295" s="271"/>
      <c r="AS295" s="272"/>
      <c r="AT295" s="271"/>
      <c r="AU295" s="272"/>
      <c r="AV295" s="271"/>
      <c r="AW295" s="283"/>
      <c r="AX295" s="13">
        <f t="shared" si="6"/>
        <v>0</v>
      </c>
      <c r="AY295" s="42">
        <f t="shared" si="7"/>
        <v>0</v>
      </c>
      <c r="AZ295" s="42">
        <f t="shared" si="9"/>
        <v>0</v>
      </c>
      <c r="BA295" s="42">
        <f t="shared" si="10"/>
        <v>0</v>
      </c>
      <c r="BB295" s="78" t="str">
        <f t="shared" si="11"/>
        <v/>
      </c>
    </row>
    <row r="296" spans="1:54" ht="13" x14ac:dyDescent="0.15">
      <c r="A296" s="46">
        <f t="shared" si="8"/>
        <v>46313</v>
      </c>
      <c r="B296" s="47">
        <v>11.2</v>
      </c>
      <c r="C296" s="47"/>
      <c r="D296" s="47" t="s">
        <v>34</v>
      </c>
      <c r="E296" s="48" t="s">
        <v>37</v>
      </c>
      <c r="F296" s="296"/>
      <c r="G296" s="292"/>
      <c r="H296" s="291"/>
      <c r="I296" s="292"/>
      <c r="J296" s="291"/>
      <c r="K296" s="292"/>
      <c r="L296" s="291"/>
      <c r="M296" s="292"/>
      <c r="N296" s="291"/>
      <c r="O296" s="292"/>
      <c r="P296" s="291"/>
      <c r="Q296" s="292"/>
      <c r="R296" s="291"/>
      <c r="S296" s="292"/>
      <c r="T296" s="291"/>
      <c r="U296" s="292"/>
      <c r="V296" s="351"/>
      <c r="W296" s="292"/>
      <c r="X296" s="352"/>
      <c r="Y296" s="292"/>
      <c r="Z296" s="352"/>
      <c r="AA296" s="292"/>
      <c r="AB296" s="352"/>
      <c r="AC296" s="293"/>
      <c r="AD296" s="295"/>
      <c r="AE296" s="292"/>
      <c r="AF296" s="295"/>
      <c r="AG296" s="292"/>
      <c r="AH296" s="295"/>
      <c r="AI296" s="292"/>
      <c r="AJ296" s="295"/>
      <c r="AK296" s="293"/>
      <c r="AL296" s="294"/>
      <c r="AM296" s="292"/>
      <c r="AN296" s="295"/>
      <c r="AO296" s="292"/>
      <c r="AP296" s="295"/>
      <c r="AQ296" s="292"/>
      <c r="AR296" s="295"/>
      <c r="AS296" s="292"/>
      <c r="AT296" s="295"/>
      <c r="AU296" s="292"/>
      <c r="AV296" s="295"/>
      <c r="AW296" s="293"/>
      <c r="AX296" s="79">
        <f t="shared" si="6"/>
        <v>0</v>
      </c>
      <c r="AY296" s="47">
        <f t="shared" si="7"/>
        <v>0</v>
      </c>
      <c r="AZ296" s="47">
        <f t="shared" si="9"/>
        <v>0</v>
      </c>
      <c r="BA296" s="47">
        <f t="shared" si="10"/>
        <v>0</v>
      </c>
      <c r="BB296" s="80" t="str">
        <f t="shared" si="11"/>
        <v/>
      </c>
    </row>
    <row r="297" spans="1:54" ht="13" x14ac:dyDescent="0.15">
      <c r="A297" s="33">
        <f t="shared" si="8"/>
        <v>46314</v>
      </c>
      <c r="B297" s="34">
        <v>11.3</v>
      </c>
      <c r="C297" s="34"/>
      <c r="D297" s="34" t="s">
        <v>35</v>
      </c>
      <c r="E297" s="35" t="s">
        <v>37</v>
      </c>
      <c r="F297" s="281"/>
      <c r="G297" s="272"/>
      <c r="H297" s="282"/>
      <c r="I297" s="272"/>
      <c r="J297" s="282"/>
      <c r="K297" s="272"/>
      <c r="L297" s="284"/>
      <c r="M297" s="285"/>
      <c r="N297" s="284"/>
      <c r="O297" s="285"/>
      <c r="P297" s="284"/>
      <c r="Q297" s="285"/>
      <c r="R297" s="284"/>
      <c r="S297" s="285"/>
      <c r="T297" s="284"/>
      <c r="U297" s="285"/>
      <c r="V297" s="286"/>
      <c r="W297" s="285"/>
      <c r="X297" s="287"/>
      <c r="Y297" s="285"/>
      <c r="Z297" s="287"/>
      <c r="AA297" s="285"/>
      <c r="AB297" s="287"/>
      <c r="AC297" s="288"/>
      <c r="AD297" s="271"/>
      <c r="AE297" s="272"/>
      <c r="AF297" s="271"/>
      <c r="AG297" s="272"/>
      <c r="AH297" s="271"/>
      <c r="AI297" s="272"/>
      <c r="AJ297" s="271"/>
      <c r="AK297" s="283"/>
      <c r="AL297" s="289"/>
      <c r="AM297" s="272"/>
      <c r="AN297" s="271"/>
      <c r="AO297" s="272"/>
      <c r="AP297" s="271"/>
      <c r="AQ297" s="272"/>
      <c r="AR297" s="271"/>
      <c r="AS297" s="272"/>
      <c r="AT297" s="271"/>
      <c r="AU297" s="272"/>
      <c r="AV297" s="271"/>
      <c r="AW297" s="283"/>
      <c r="AX297" s="68">
        <f t="shared" si="6"/>
        <v>0</v>
      </c>
      <c r="AY297" s="34">
        <f t="shared" si="7"/>
        <v>0</v>
      </c>
      <c r="AZ297" s="34">
        <f t="shared" si="9"/>
        <v>0</v>
      </c>
      <c r="BA297" s="34">
        <f t="shared" si="10"/>
        <v>0</v>
      </c>
      <c r="BB297" s="69" t="str">
        <f t="shared" si="11"/>
        <v/>
      </c>
    </row>
    <row r="298" spans="1:54" ht="13" x14ac:dyDescent="0.15">
      <c r="A298" s="41">
        <f t="shared" si="8"/>
        <v>46315</v>
      </c>
      <c r="B298" s="42">
        <v>11.3</v>
      </c>
      <c r="C298" s="42"/>
      <c r="D298" s="42" t="s">
        <v>35</v>
      </c>
      <c r="E298" s="43" t="s">
        <v>37</v>
      </c>
      <c r="F298" s="281"/>
      <c r="G298" s="272"/>
      <c r="H298" s="282"/>
      <c r="I298" s="272"/>
      <c r="J298" s="282"/>
      <c r="K298" s="272"/>
      <c r="L298" s="282"/>
      <c r="M298" s="272"/>
      <c r="N298" s="282"/>
      <c r="O298" s="272"/>
      <c r="P298" s="282"/>
      <c r="Q298" s="272"/>
      <c r="R298" s="282"/>
      <c r="S298" s="272"/>
      <c r="T298" s="282"/>
      <c r="U298" s="272"/>
      <c r="V298" s="349"/>
      <c r="W298" s="272"/>
      <c r="X298" s="350"/>
      <c r="Y298" s="272"/>
      <c r="Z298" s="350"/>
      <c r="AA298" s="272"/>
      <c r="AB298" s="350"/>
      <c r="AC298" s="283"/>
      <c r="AD298" s="271"/>
      <c r="AE298" s="272"/>
      <c r="AF298" s="271"/>
      <c r="AG298" s="272"/>
      <c r="AH298" s="271"/>
      <c r="AI298" s="272"/>
      <c r="AJ298" s="271"/>
      <c r="AK298" s="283"/>
      <c r="AL298" s="289"/>
      <c r="AM298" s="272"/>
      <c r="AN298" s="271"/>
      <c r="AO298" s="272"/>
      <c r="AP298" s="271"/>
      <c r="AQ298" s="272"/>
      <c r="AR298" s="271"/>
      <c r="AS298" s="272"/>
      <c r="AT298" s="271"/>
      <c r="AU298" s="272"/>
      <c r="AV298" s="271"/>
      <c r="AW298" s="283"/>
      <c r="AX298" s="13">
        <f t="shared" si="6"/>
        <v>0</v>
      </c>
      <c r="AY298" s="42">
        <f t="shared" si="7"/>
        <v>0</v>
      </c>
      <c r="AZ298" s="42">
        <f t="shared" si="9"/>
        <v>0</v>
      </c>
      <c r="BA298" s="42">
        <f t="shared" si="10"/>
        <v>0</v>
      </c>
      <c r="BB298" s="78" t="str">
        <f t="shared" si="11"/>
        <v/>
      </c>
    </row>
    <row r="299" spans="1:54" ht="13" x14ac:dyDescent="0.15">
      <c r="A299" s="41">
        <f t="shared" si="8"/>
        <v>46316</v>
      </c>
      <c r="B299" s="42">
        <v>11.3</v>
      </c>
      <c r="C299" s="42"/>
      <c r="D299" s="42" t="s">
        <v>35</v>
      </c>
      <c r="E299" s="43" t="s">
        <v>37</v>
      </c>
      <c r="F299" s="281"/>
      <c r="G299" s="272"/>
      <c r="H299" s="282"/>
      <c r="I299" s="272"/>
      <c r="J299" s="282"/>
      <c r="K299" s="272"/>
      <c r="L299" s="282"/>
      <c r="M299" s="272"/>
      <c r="N299" s="282"/>
      <c r="O299" s="272"/>
      <c r="P299" s="282"/>
      <c r="Q299" s="272"/>
      <c r="R299" s="282"/>
      <c r="S299" s="272"/>
      <c r="T299" s="282"/>
      <c r="U299" s="272"/>
      <c r="V299" s="349"/>
      <c r="W299" s="272"/>
      <c r="X299" s="350"/>
      <c r="Y299" s="272"/>
      <c r="Z299" s="350"/>
      <c r="AA299" s="272"/>
      <c r="AB299" s="350"/>
      <c r="AC299" s="283"/>
      <c r="AD299" s="271"/>
      <c r="AE299" s="272"/>
      <c r="AF299" s="271"/>
      <c r="AG299" s="272"/>
      <c r="AH299" s="271"/>
      <c r="AI299" s="272"/>
      <c r="AJ299" s="271"/>
      <c r="AK299" s="283"/>
      <c r="AL299" s="289"/>
      <c r="AM299" s="272"/>
      <c r="AN299" s="271"/>
      <c r="AO299" s="272"/>
      <c r="AP299" s="271"/>
      <c r="AQ299" s="272"/>
      <c r="AR299" s="271"/>
      <c r="AS299" s="272"/>
      <c r="AT299" s="271"/>
      <c r="AU299" s="272"/>
      <c r="AV299" s="271"/>
      <c r="AW299" s="283"/>
      <c r="AX299" s="13">
        <f t="shared" si="6"/>
        <v>0</v>
      </c>
      <c r="AY299" s="42">
        <f t="shared" si="7"/>
        <v>0</v>
      </c>
      <c r="AZ299" s="42">
        <f t="shared" si="9"/>
        <v>0</v>
      </c>
      <c r="BA299" s="42">
        <f t="shared" si="10"/>
        <v>0</v>
      </c>
      <c r="BB299" s="78" t="str">
        <f t="shared" si="11"/>
        <v/>
      </c>
    </row>
    <row r="300" spans="1:54" ht="13" x14ac:dyDescent="0.15">
      <c r="A300" s="41">
        <f t="shared" si="8"/>
        <v>46317</v>
      </c>
      <c r="B300" s="42">
        <v>11.3</v>
      </c>
      <c r="C300" s="42"/>
      <c r="D300" s="42" t="s">
        <v>35</v>
      </c>
      <c r="E300" s="43" t="s">
        <v>37</v>
      </c>
      <c r="F300" s="281"/>
      <c r="G300" s="272"/>
      <c r="H300" s="282"/>
      <c r="I300" s="272"/>
      <c r="J300" s="282"/>
      <c r="K300" s="272"/>
      <c r="L300" s="282"/>
      <c r="M300" s="272"/>
      <c r="N300" s="282"/>
      <c r="O300" s="272"/>
      <c r="P300" s="282"/>
      <c r="Q300" s="272"/>
      <c r="R300" s="282"/>
      <c r="S300" s="272"/>
      <c r="T300" s="282"/>
      <c r="U300" s="272"/>
      <c r="V300" s="349"/>
      <c r="W300" s="272"/>
      <c r="X300" s="350"/>
      <c r="Y300" s="272"/>
      <c r="Z300" s="350"/>
      <c r="AA300" s="272"/>
      <c r="AB300" s="350"/>
      <c r="AC300" s="283"/>
      <c r="AD300" s="271"/>
      <c r="AE300" s="272"/>
      <c r="AF300" s="271"/>
      <c r="AG300" s="272"/>
      <c r="AH300" s="271"/>
      <c r="AI300" s="272"/>
      <c r="AJ300" s="271"/>
      <c r="AK300" s="283"/>
      <c r="AL300" s="289"/>
      <c r="AM300" s="272"/>
      <c r="AN300" s="271"/>
      <c r="AO300" s="272"/>
      <c r="AP300" s="271"/>
      <c r="AQ300" s="272"/>
      <c r="AR300" s="271"/>
      <c r="AS300" s="272"/>
      <c r="AT300" s="271"/>
      <c r="AU300" s="272"/>
      <c r="AV300" s="271"/>
      <c r="AW300" s="283"/>
      <c r="AX300" s="13">
        <f t="shared" si="6"/>
        <v>0</v>
      </c>
      <c r="AY300" s="42">
        <f t="shared" si="7"/>
        <v>0</v>
      </c>
      <c r="AZ300" s="42">
        <f t="shared" si="9"/>
        <v>0</v>
      </c>
      <c r="BA300" s="42">
        <f t="shared" si="10"/>
        <v>0</v>
      </c>
      <c r="BB300" s="78" t="str">
        <f t="shared" si="11"/>
        <v/>
      </c>
    </row>
    <row r="301" spans="1:54" ht="13" x14ac:dyDescent="0.15">
      <c r="A301" s="41">
        <f t="shared" si="8"/>
        <v>46318</v>
      </c>
      <c r="B301" s="42">
        <v>11.3</v>
      </c>
      <c r="C301" s="42"/>
      <c r="D301" s="42" t="s">
        <v>35</v>
      </c>
      <c r="E301" s="43" t="s">
        <v>37</v>
      </c>
      <c r="F301" s="281"/>
      <c r="G301" s="272"/>
      <c r="H301" s="282"/>
      <c r="I301" s="272"/>
      <c r="J301" s="282"/>
      <c r="K301" s="272"/>
      <c r="L301" s="282"/>
      <c r="M301" s="272"/>
      <c r="N301" s="282"/>
      <c r="O301" s="272"/>
      <c r="P301" s="282"/>
      <c r="Q301" s="272"/>
      <c r="R301" s="282"/>
      <c r="S301" s="272"/>
      <c r="T301" s="282"/>
      <c r="U301" s="272"/>
      <c r="V301" s="349"/>
      <c r="W301" s="272"/>
      <c r="X301" s="350"/>
      <c r="Y301" s="272"/>
      <c r="Z301" s="350"/>
      <c r="AA301" s="272"/>
      <c r="AB301" s="350"/>
      <c r="AC301" s="283"/>
      <c r="AD301" s="271"/>
      <c r="AE301" s="272"/>
      <c r="AF301" s="271"/>
      <c r="AG301" s="272"/>
      <c r="AH301" s="271"/>
      <c r="AI301" s="272"/>
      <c r="AJ301" s="271"/>
      <c r="AK301" s="283"/>
      <c r="AL301" s="289"/>
      <c r="AM301" s="272"/>
      <c r="AN301" s="271"/>
      <c r="AO301" s="272"/>
      <c r="AP301" s="271"/>
      <c r="AQ301" s="272"/>
      <c r="AR301" s="271"/>
      <c r="AS301" s="272"/>
      <c r="AT301" s="271"/>
      <c r="AU301" s="272"/>
      <c r="AV301" s="271"/>
      <c r="AW301" s="283"/>
      <c r="AX301" s="13">
        <f t="shared" si="6"/>
        <v>0</v>
      </c>
      <c r="AY301" s="42">
        <f t="shared" si="7"/>
        <v>0</v>
      </c>
      <c r="AZ301" s="42">
        <f t="shared" si="9"/>
        <v>0</v>
      </c>
      <c r="BA301" s="42">
        <f t="shared" si="10"/>
        <v>0</v>
      </c>
      <c r="BB301" s="78" t="str">
        <f t="shared" si="11"/>
        <v/>
      </c>
    </row>
    <row r="302" spans="1:54" ht="13" x14ac:dyDescent="0.15">
      <c r="A302" s="41">
        <f t="shared" si="8"/>
        <v>46319</v>
      </c>
      <c r="B302" s="42">
        <v>11.3</v>
      </c>
      <c r="C302" s="42"/>
      <c r="D302" s="42" t="s">
        <v>35</v>
      </c>
      <c r="E302" s="43" t="s">
        <v>37</v>
      </c>
      <c r="F302" s="281"/>
      <c r="G302" s="272"/>
      <c r="H302" s="282"/>
      <c r="I302" s="272"/>
      <c r="J302" s="282"/>
      <c r="K302" s="272"/>
      <c r="L302" s="282"/>
      <c r="M302" s="272"/>
      <c r="N302" s="282"/>
      <c r="O302" s="272"/>
      <c r="P302" s="282"/>
      <c r="Q302" s="272"/>
      <c r="R302" s="282"/>
      <c r="S302" s="272"/>
      <c r="T302" s="282"/>
      <c r="U302" s="272"/>
      <c r="V302" s="349"/>
      <c r="W302" s="272"/>
      <c r="X302" s="350"/>
      <c r="Y302" s="272"/>
      <c r="Z302" s="350"/>
      <c r="AA302" s="272"/>
      <c r="AB302" s="350"/>
      <c r="AC302" s="283"/>
      <c r="AD302" s="271"/>
      <c r="AE302" s="272"/>
      <c r="AF302" s="271"/>
      <c r="AG302" s="272"/>
      <c r="AH302" s="271"/>
      <c r="AI302" s="272"/>
      <c r="AJ302" s="271"/>
      <c r="AK302" s="283"/>
      <c r="AL302" s="289"/>
      <c r="AM302" s="272"/>
      <c r="AN302" s="271"/>
      <c r="AO302" s="272"/>
      <c r="AP302" s="271"/>
      <c r="AQ302" s="272"/>
      <c r="AR302" s="271"/>
      <c r="AS302" s="272"/>
      <c r="AT302" s="271"/>
      <c r="AU302" s="272"/>
      <c r="AV302" s="271"/>
      <c r="AW302" s="283"/>
      <c r="AX302" s="13">
        <f t="shared" si="6"/>
        <v>0</v>
      </c>
      <c r="AY302" s="42">
        <f t="shared" si="7"/>
        <v>0</v>
      </c>
      <c r="AZ302" s="42">
        <f t="shared" si="9"/>
        <v>0</v>
      </c>
      <c r="BA302" s="42">
        <f t="shared" si="10"/>
        <v>0</v>
      </c>
      <c r="BB302" s="78" t="str">
        <f t="shared" si="11"/>
        <v/>
      </c>
    </row>
    <row r="303" spans="1:54" ht="13" x14ac:dyDescent="0.15">
      <c r="A303" s="46">
        <f t="shared" si="8"/>
        <v>46320</v>
      </c>
      <c r="B303" s="47">
        <v>11.3</v>
      </c>
      <c r="C303" s="47"/>
      <c r="D303" s="47" t="s">
        <v>35</v>
      </c>
      <c r="E303" s="48" t="s">
        <v>37</v>
      </c>
      <c r="F303" s="296"/>
      <c r="G303" s="292"/>
      <c r="H303" s="291"/>
      <c r="I303" s="292"/>
      <c r="J303" s="291"/>
      <c r="K303" s="292"/>
      <c r="L303" s="291"/>
      <c r="M303" s="292"/>
      <c r="N303" s="291"/>
      <c r="O303" s="292"/>
      <c r="P303" s="291"/>
      <c r="Q303" s="292"/>
      <c r="R303" s="291"/>
      <c r="S303" s="292"/>
      <c r="T303" s="291"/>
      <c r="U303" s="292"/>
      <c r="V303" s="351"/>
      <c r="W303" s="292"/>
      <c r="X303" s="352"/>
      <c r="Y303" s="292"/>
      <c r="Z303" s="352"/>
      <c r="AA303" s="292"/>
      <c r="AB303" s="352"/>
      <c r="AC303" s="293"/>
      <c r="AD303" s="295"/>
      <c r="AE303" s="292"/>
      <c r="AF303" s="295"/>
      <c r="AG303" s="292"/>
      <c r="AH303" s="295"/>
      <c r="AI303" s="292"/>
      <c r="AJ303" s="295"/>
      <c r="AK303" s="293"/>
      <c r="AL303" s="294"/>
      <c r="AM303" s="292"/>
      <c r="AN303" s="295"/>
      <c r="AO303" s="292"/>
      <c r="AP303" s="295"/>
      <c r="AQ303" s="292"/>
      <c r="AR303" s="295"/>
      <c r="AS303" s="292"/>
      <c r="AT303" s="295"/>
      <c r="AU303" s="292"/>
      <c r="AV303" s="295"/>
      <c r="AW303" s="293"/>
      <c r="AX303" s="79">
        <f t="shared" si="6"/>
        <v>0</v>
      </c>
      <c r="AY303" s="47">
        <f t="shared" si="7"/>
        <v>0</v>
      </c>
      <c r="AZ303" s="47">
        <f t="shared" si="9"/>
        <v>0</v>
      </c>
      <c r="BA303" s="47">
        <f t="shared" si="10"/>
        <v>0</v>
      </c>
      <c r="BB303" s="80" t="str">
        <f t="shared" si="11"/>
        <v/>
      </c>
    </row>
    <row r="304" spans="1:54" ht="13" x14ac:dyDescent="0.15">
      <c r="A304" s="33">
        <f t="shared" si="8"/>
        <v>46321</v>
      </c>
      <c r="B304" s="34">
        <v>11.4</v>
      </c>
      <c r="C304" s="34"/>
      <c r="D304" s="34" t="s">
        <v>36</v>
      </c>
      <c r="E304" s="35" t="s">
        <v>37</v>
      </c>
      <c r="F304" s="281"/>
      <c r="G304" s="272"/>
      <c r="H304" s="282"/>
      <c r="I304" s="272"/>
      <c r="J304" s="282"/>
      <c r="K304" s="272"/>
      <c r="L304" s="284"/>
      <c r="M304" s="285"/>
      <c r="N304" s="284"/>
      <c r="O304" s="285"/>
      <c r="P304" s="284"/>
      <c r="Q304" s="285"/>
      <c r="R304" s="284"/>
      <c r="S304" s="285"/>
      <c r="T304" s="284"/>
      <c r="U304" s="285"/>
      <c r="V304" s="286"/>
      <c r="W304" s="285"/>
      <c r="X304" s="287"/>
      <c r="Y304" s="285"/>
      <c r="Z304" s="287"/>
      <c r="AA304" s="285"/>
      <c r="AB304" s="287"/>
      <c r="AC304" s="288"/>
      <c r="AD304" s="271"/>
      <c r="AE304" s="272"/>
      <c r="AF304" s="271"/>
      <c r="AG304" s="272"/>
      <c r="AH304" s="271"/>
      <c r="AI304" s="272"/>
      <c r="AJ304" s="271"/>
      <c r="AK304" s="283"/>
      <c r="AL304" s="289"/>
      <c r="AM304" s="272"/>
      <c r="AN304" s="271"/>
      <c r="AO304" s="272"/>
      <c r="AP304" s="271"/>
      <c r="AQ304" s="272"/>
      <c r="AR304" s="271"/>
      <c r="AS304" s="272"/>
      <c r="AT304" s="271"/>
      <c r="AU304" s="272"/>
      <c r="AV304" s="271"/>
      <c r="AW304" s="283"/>
      <c r="AX304" s="68">
        <f t="shared" si="6"/>
        <v>0</v>
      </c>
      <c r="AY304" s="34">
        <f t="shared" si="7"/>
        <v>0</v>
      </c>
      <c r="AZ304" s="34">
        <f t="shared" si="9"/>
        <v>0</v>
      </c>
      <c r="BA304" s="34">
        <f t="shared" si="10"/>
        <v>0</v>
      </c>
      <c r="BB304" s="69" t="str">
        <f t="shared" si="11"/>
        <v/>
      </c>
    </row>
    <row r="305" spans="1:54" ht="13" x14ac:dyDescent="0.15">
      <c r="A305" s="41">
        <f t="shared" si="8"/>
        <v>46322</v>
      </c>
      <c r="B305" s="42">
        <v>11.4</v>
      </c>
      <c r="C305" s="42"/>
      <c r="D305" s="42" t="s">
        <v>36</v>
      </c>
      <c r="E305" s="43" t="s">
        <v>37</v>
      </c>
      <c r="F305" s="281"/>
      <c r="G305" s="272"/>
      <c r="H305" s="282"/>
      <c r="I305" s="272"/>
      <c r="J305" s="282"/>
      <c r="K305" s="272"/>
      <c r="L305" s="282"/>
      <c r="M305" s="272"/>
      <c r="N305" s="282"/>
      <c r="O305" s="272"/>
      <c r="P305" s="282"/>
      <c r="Q305" s="272"/>
      <c r="R305" s="282"/>
      <c r="S305" s="272"/>
      <c r="T305" s="282"/>
      <c r="U305" s="272"/>
      <c r="V305" s="349"/>
      <c r="W305" s="272"/>
      <c r="X305" s="350"/>
      <c r="Y305" s="272"/>
      <c r="Z305" s="350"/>
      <c r="AA305" s="272"/>
      <c r="AB305" s="350"/>
      <c r="AC305" s="283"/>
      <c r="AD305" s="271"/>
      <c r="AE305" s="272"/>
      <c r="AF305" s="271"/>
      <c r="AG305" s="272"/>
      <c r="AH305" s="271"/>
      <c r="AI305" s="272"/>
      <c r="AJ305" s="271"/>
      <c r="AK305" s="283"/>
      <c r="AL305" s="289"/>
      <c r="AM305" s="272"/>
      <c r="AN305" s="271"/>
      <c r="AO305" s="272"/>
      <c r="AP305" s="271"/>
      <c r="AQ305" s="272"/>
      <c r="AR305" s="271"/>
      <c r="AS305" s="272"/>
      <c r="AT305" s="271"/>
      <c r="AU305" s="272"/>
      <c r="AV305" s="271"/>
      <c r="AW305" s="283"/>
      <c r="AX305" s="13">
        <f t="shared" si="6"/>
        <v>0</v>
      </c>
      <c r="AY305" s="42">
        <f t="shared" si="7"/>
        <v>0</v>
      </c>
      <c r="AZ305" s="42">
        <f t="shared" si="9"/>
        <v>0</v>
      </c>
      <c r="BA305" s="42">
        <f t="shared" si="10"/>
        <v>0</v>
      </c>
      <c r="BB305" s="78" t="str">
        <f t="shared" si="11"/>
        <v/>
      </c>
    </row>
    <row r="306" spans="1:54" ht="13" x14ac:dyDescent="0.15">
      <c r="A306" s="41">
        <f t="shared" si="8"/>
        <v>46323</v>
      </c>
      <c r="B306" s="42">
        <v>11.4</v>
      </c>
      <c r="C306" s="42"/>
      <c r="D306" s="42" t="s">
        <v>36</v>
      </c>
      <c r="E306" s="43" t="s">
        <v>37</v>
      </c>
      <c r="F306" s="281"/>
      <c r="G306" s="272"/>
      <c r="H306" s="282"/>
      <c r="I306" s="272"/>
      <c r="J306" s="282"/>
      <c r="K306" s="272"/>
      <c r="L306" s="282"/>
      <c r="M306" s="272"/>
      <c r="N306" s="282"/>
      <c r="O306" s="272"/>
      <c r="P306" s="282"/>
      <c r="Q306" s="272"/>
      <c r="R306" s="282"/>
      <c r="S306" s="272"/>
      <c r="T306" s="282"/>
      <c r="U306" s="272"/>
      <c r="V306" s="349"/>
      <c r="W306" s="272"/>
      <c r="X306" s="350"/>
      <c r="Y306" s="272"/>
      <c r="Z306" s="350"/>
      <c r="AA306" s="272"/>
      <c r="AB306" s="350"/>
      <c r="AC306" s="283"/>
      <c r="AD306" s="271"/>
      <c r="AE306" s="272"/>
      <c r="AF306" s="271"/>
      <c r="AG306" s="272"/>
      <c r="AH306" s="271"/>
      <c r="AI306" s="272"/>
      <c r="AJ306" s="271"/>
      <c r="AK306" s="283"/>
      <c r="AL306" s="289"/>
      <c r="AM306" s="272"/>
      <c r="AN306" s="271"/>
      <c r="AO306" s="272"/>
      <c r="AP306" s="271"/>
      <c r="AQ306" s="272"/>
      <c r="AR306" s="271"/>
      <c r="AS306" s="272"/>
      <c r="AT306" s="271"/>
      <c r="AU306" s="272"/>
      <c r="AV306" s="271"/>
      <c r="AW306" s="283"/>
      <c r="AX306" s="13">
        <f t="shared" si="6"/>
        <v>0</v>
      </c>
      <c r="AY306" s="42">
        <f t="shared" si="7"/>
        <v>0</v>
      </c>
      <c r="AZ306" s="42">
        <f t="shared" si="9"/>
        <v>0</v>
      </c>
      <c r="BA306" s="42">
        <f t="shared" si="10"/>
        <v>0</v>
      </c>
      <c r="BB306" s="78" t="str">
        <f t="shared" si="11"/>
        <v/>
      </c>
    </row>
    <row r="307" spans="1:54" ht="13" x14ac:dyDescent="0.15">
      <c r="A307" s="41">
        <f t="shared" si="8"/>
        <v>46324</v>
      </c>
      <c r="B307" s="42">
        <v>11.4</v>
      </c>
      <c r="C307" s="42"/>
      <c r="D307" s="42" t="s">
        <v>36</v>
      </c>
      <c r="E307" s="43" t="s">
        <v>37</v>
      </c>
      <c r="F307" s="281"/>
      <c r="G307" s="272"/>
      <c r="H307" s="282"/>
      <c r="I307" s="272"/>
      <c r="J307" s="282"/>
      <c r="K307" s="272"/>
      <c r="L307" s="282"/>
      <c r="M307" s="272"/>
      <c r="N307" s="282"/>
      <c r="O307" s="272"/>
      <c r="P307" s="282"/>
      <c r="Q307" s="272"/>
      <c r="R307" s="282"/>
      <c r="S307" s="272"/>
      <c r="T307" s="282"/>
      <c r="U307" s="272"/>
      <c r="V307" s="349"/>
      <c r="W307" s="272"/>
      <c r="X307" s="350"/>
      <c r="Y307" s="272"/>
      <c r="Z307" s="350"/>
      <c r="AA307" s="272"/>
      <c r="AB307" s="350"/>
      <c r="AC307" s="283"/>
      <c r="AD307" s="271"/>
      <c r="AE307" s="272"/>
      <c r="AF307" s="271"/>
      <c r="AG307" s="272"/>
      <c r="AH307" s="271"/>
      <c r="AI307" s="272"/>
      <c r="AJ307" s="271"/>
      <c r="AK307" s="283"/>
      <c r="AL307" s="289"/>
      <c r="AM307" s="272"/>
      <c r="AN307" s="271"/>
      <c r="AO307" s="272"/>
      <c r="AP307" s="271"/>
      <c r="AQ307" s="272"/>
      <c r="AR307" s="271"/>
      <c r="AS307" s="272"/>
      <c r="AT307" s="271"/>
      <c r="AU307" s="272"/>
      <c r="AV307" s="271"/>
      <c r="AW307" s="283"/>
      <c r="AX307" s="13">
        <f t="shared" si="6"/>
        <v>0</v>
      </c>
      <c r="AY307" s="42">
        <f t="shared" si="7"/>
        <v>0</v>
      </c>
      <c r="AZ307" s="42">
        <f t="shared" si="9"/>
        <v>0</v>
      </c>
      <c r="BA307" s="42">
        <f t="shared" si="10"/>
        <v>0</v>
      </c>
      <c r="BB307" s="78" t="str">
        <f t="shared" si="11"/>
        <v/>
      </c>
    </row>
    <row r="308" spans="1:54" ht="13" x14ac:dyDescent="0.15">
      <c r="A308" s="41">
        <f t="shared" si="8"/>
        <v>46325</v>
      </c>
      <c r="B308" s="42">
        <v>11.4</v>
      </c>
      <c r="C308" s="42"/>
      <c r="D308" s="42" t="s">
        <v>36</v>
      </c>
      <c r="E308" s="43" t="s">
        <v>37</v>
      </c>
      <c r="F308" s="281"/>
      <c r="G308" s="272"/>
      <c r="H308" s="282"/>
      <c r="I308" s="272"/>
      <c r="J308" s="282"/>
      <c r="K308" s="272"/>
      <c r="L308" s="282"/>
      <c r="M308" s="272"/>
      <c r="N308" s="282"/>
      <c r="O308" s="272"/>
      <c r="P308" s="282"/>
      <c r="Q308" s="272"/>
      <c r="R308" s="282"/>
      <c r="S308" s="272"/>
      <c r="T308" s="282"/>
      <c r="U308" s="272"/>
      <c r="V308" s="349"/>
      <c r="W308" s="272"/>
      <c r="X308" s="350"/>
      <c r="Y308" s="272"/>
      <c r="Z308" s="350"/>
      <c r="AA308" s="272"/>
      <c r="AB308" s="350"/>
      <c r="AC308" s="283"/>
      <c r="AD308" s="271"/>
      <c r="AE308" s="272"/>
      <c r="AF308" s="271"/>
      <c r="AG308" s="272"/>
      <c r="AH308" s="271"/>
      <c r="AI308" s="272"/>
      <c r="AJ308" s="271"/>
      <c r="AK308" s="283"/>
      <c r="AL308" s="289"/>
      <c r="AM308" s="272"/>
      <c r="AN308" s="271"/>
      <c r="AO308" s="272"/>
      <c r="AP308" s="271"/>
      <c r="AQ308" s="272"/>
      <c r="AR308" s="271"/>
      <c r="AS308" s="272"/>
      <c r="AT308" s="271"/>
      <c r="AU308" s="272"/>
      <c r="AV308" s="271"/>
      <c r="AW308" s="283"/>
      <c r="AX308" s="13">
        <f t="shared" si="6"/>
        <v>0</v>
      </c>
      <c r="AY308" s="42">
        <f t="shared" si="7"/>
        <v>0</v>
      </c>
      <c r="AZ308" s="42">
        <f t="shared" si="9"/>
        <v>0</v>
      </c>
      <c r="BA308" s="42">
        <f t="shared" si="10"/>
        <v>0</v>
      </c>
      <c r="BB308" s="78" t="str">
        <f t="shared" si="11"/>
        <v/>
      </c>
    </row>
    <row r="309" spans="1:54" ht="13" x14ac:dyDescent="0.15">
      <c r="A309" s="41">
        <f t="shared" si="8"/>
        <v>46326</v>
      </c>
      <c r="B309" s="42">
        <v>11.4</v>
      </c>
      <c r="C309" s="42"/>
      <c r="D309" s="42" t="s">
        <v>36</v>
      </c>
      <c r="E309" s="43" t="s">
        <v>37</v>
      </c>
      <c r="F309" s="281"/>
      <c r="G309" s="272"/>
      <c r="H309" s="282"/>
      <c r="I309" s="272"/>
      <c r="J309" s="282"/>
      <c r="K309" s="272"/>
      <c r="L309" s="282"/>
      <c r="M309" s="272"/>
      <c r="N309" s="282"/>
      <c r="O309" s="272"/>
      <c r="P309" s="282"/>
      <c r="Q309" s="272"/>
      <c r="R309" s="282"/>
      <c r="S309" s="272"/>
      <c r="T309" s="282"/>
      <c r="U309" s="272"/>
      <c r="V309" s="349"/>
      <c r="W309" s="272"/>
      <c r="X309" s="350"/>
      <c r="Y309" s="272"/>
      <c r="Z309" s="350"/>
      <c r="AA309" s="272"/>
      <c r="AB309" s="350"/>
      <c r="AC309" s="283"/>
      <c r="AD309" s="271"/>
      <c r="AE309" s="272"/>
      <c r="AF309" s="271"/>
      <c r="AG309" s="272"/>
      <c r="AH309" s="271"/>
      <c r="AI309" s="272"/>
      <c r="AJ309" s="271"/>
      <c r="AK309" s="283"/>
      <c r="AL309" s="289"/>
      <c r="AM309" s="272"/>
      <c r="AN309" s="271"/>
      <c r="AO309" s="272"/>
      <c r="AP309" s="271"/>
      <c r="AQ309" s="272"/>
      <c r="AR309" s="271"/>
      <c r="AS309" s="272"/>
      <c r="AT309" s="271"/>
      <c r="AU309" s="272"/>
      <c r="AV309" s="271"/>
      <c r="AW309" s="283"/>
      <c r="AX309" s="13">
        <f t="shared" si="6"/>
        <v>0</v>
      </c>
      <c r="AY309" s="42">
        <f t="shared" si="7"/>
        <v>0</v>
      </c>
      <c r="AZ309" s="42">
        <f t="shared" si="9"/>
        <v>0</v>
      </c>
      <c r="BA309" s="42">
        <f t="shared" si="10"/>
        <v>0</v>
      </c>
      <c r="BB309" s="78" t="str">
        <f t="shared" si="11"/>
        <v/>
      </c>
    </row>
    <row r="310" spans="1:54" ht="13" x14ac:dyDescent="0.15">
      <c r="A310" s="46">
        <f t="shared" si="8"/>
        <v>46327</v>
      </c>
      <c r="B310" s="47">
        <v>11.4</v>
      </c>
      <c r="C310" s="47"/>
      <c r="D310" s="47" t="s">
        <v>36</v>
      </c>
      <c r="E310" s="48" t="s">
        <v>37</v>
      </c>
      <c r="F310" s="296"/>
      <c r="G310" s="292"/>
      <c r="H310" s="291"/>
      <c r="I310" s="292"/>
      <c r="J310" s="291"/>
      <c r="K310" s="292"/>
      <c r="L310" s="291"/>
      <c r="M310" s="292"/>
      <c r="N310" s="291"/>
      <c r="O310" s="292"/>
      <c r="P310" s="291"/>
      <c r="Q310" s="292"/>
      <c r="R310" s="291"/>
      <c r="S310" s="292"/>
      <c r="T310" s="291"/>
      <c r="U310" s="292"/>
      <c r="V310" s="351"/>
      <c r="W310" s="292"/>
      <c r="X310" s="352"/>
      <c r="Y310" s="292"/>
      <c r="Z310" s="352"/>
      <c r="AA310" s="292"/>
      <c r="AB310" s="352"/>
      <c r="AC310" s="293"/>
      <c r="AD310" s="295"/>
      <c r="AE310" s="292"/>
      <c r="AF310" s="295"/>
      <c r="AG310" s="292"/>
      <c r="AH310" s="295"/>
      <c r="AI310" s="292"/>
      <c r="AJ310" s="295"/>
      <c r="AK310" s="293"/>
      <c r="AL310" s="294"/>
      <c r="AM310" s="292"/>
      <c r="AN310" s="295"/>
      <c r="AO310" s="292"/>
      <c r="AP310" s="295"/>
      <c r="AQ310" s="292"/>
      <c r="AR310" s="295"/>
      <c r="AS310" s="292"/>
      <c r="AT310" s="295"/>
      <c r="AU310" s="292"/>
      <c r="AV310" s="295"/>
      <c r="AW310" s="293"/>
      <c r="AX310" s="79">
        <f t="shared" si="6"/>
        <v>0</v>
      </c>
      <c r="AY310" s="47">
        <f t="shared" si="7"/>
        <v>0</v>
      </c>
      <c r="AZ310" s="47">
        <f t="shared" si="9"/>
        <v>0</v>
      </c>
      <c r="BA310" s="47">
        <f t="shared" si="10"/>
        <v>0</v>
      </c>
      <c r="BB310" s="80" t="str">
        <f t="shared" si="11"/>
        <v/>
      </c>
    </row>
    <row r="311" spans="1:54" ht="13" x14ac:dyDescent="0.15">
      <c r="A311" s="33">
        <f t="shared" si="8"/>
        <v>46328</v>
      </c>
      <c r="B311" s="34">
        <v>12.1</v>
      </c>
      <c r="C311" s="34"/>
      <c r="D311" s="34" t="s">
        <v>31</v>
      </c>
      <c r="E311" s="35" t="s">
        <v>37</v>
      </c>
      <c r="F311" s="281"/>
      <c r="G311" s="272"/>
      <c r="H311" s="282"/>
      <c r="I311" s="272"/>
      <c r="J311" s="282"/>
      <c r="K311" s="272"/>
      <c r="L311" s="282"/>
      <c r="M311" s="272"/>
      <c r="N311" s="282"/>
      <c r="O311" s="272"/>
      <c r="P311" s="282"/>
      <c r="Q311" s="272"/>
      <c r="R311" s="282"/>
      <c r="S311" s="272"/>
      <c r="T311" s="282"/>
      <c r="U311" s="272"/>
      <c r="V311" s="286"/>
      <c r="W311" s="285"/>
      <c r="X311" s="287"/>
      <c r="Y311" s="285"/>
      <c r="Z311" s="287"/>
      <c r="AA311" s="285"/>
      <c r="AB311" s="287"/>
      <c r="AC311" s="288"/>
      <c r="AD311" s="271"/>
      <c r="AE311" s="272"/>
      <c r="AF311" s="271"/>
      <c r="AG311" s="272"/>
      <c r="AH311" s="271"/>
      <c r="AI311" s="272"/>
      <c r="AJ311" s="271"/>
      <c r="AK311" s="283"/>
      <c r="AL311" s="289"/>
      <c r="AM311" s="272"/>
      <c r="AN311" s="271"/>
      <c r="AO311" s="272"/>
      <c r="AP311" s="271"/>
      <c r="AQ311" s="272"/>
      <c r="AR311" s="271"/>
      <c r="AS311" s="272"/>
      <c r="AT311" s="271"/>
      <c r="AU311" s="272"/>
      <c r="AV311" s="271"/>
      <c r="AW311" s="283"/>
      <c r="AX311" s="68">
        <f t="shared" si="6"/>
        <v>0</v>
      </c>
      <c r="AY311" s="34">
        <f t="shared" si="7"/>
        <v>0</v>
      </c>
      <c r="AZ311" s="34">
        <f t="shared" si="9"/>
        <v>0</v>
      </c>
      <c r="BA311" s="34">
        <f t="shared" si="10"/>
        <v>0</v>
      </c>
      <c r="BB311" s="69" t="str">
        <f t="shared" si="11"/>
        <v/>
      </c>
    </row>
    <row r="312" spans="1:54" ht="13" x14ac:dyDescent="0.15">
      <c r="A312" s="41">
        <f t="shared" si="8"/>
        <v>46329</v>
      </c>
      <c r="B312" s="42">
        <v>12.1</v>
      </c>
      <c r="C312" s="42"/>
      <c r="D312" s="42" t="s">
        <v>31</v>
      </c>
      <c r="E312" s="43" t="s">
        <v>37</v>
      </c>
      <c r="F312" s="281"/>
      <c r="G312" s="272"/>
      <c r="H312" s="282"/>
      <c r="I312" s="272"/>
      <c r="J312" s="282"/>
      <c r="K312" s="272"/>
      <c r="L312" s="282"/>
      <c r="M312" s="272"/>
      <c r="N312" s="282"/>
      <c r="O312" s="272"/>
      <c r="P312" s="282"/>
      <c r="Q312" s="272"/>
      <c r="R312" s="282"/>
      <c r="S312" s="272"/>
      <c r="T312" s="282"/>
      <c r="U312" s="272"/>
      <c r="V312" s="349"/>
      <c r="W312" s="272"/>
      <c r="X312" s="350"/>
      <c r="Y312" s="272"/>
      <c r="Z312" s="350"/>
      <c r="AA312" s="272"/>
      <c r="AB312" s="350"/>
      <c r="AC312" s="283"/>
      <c r="AD312" s="271"/>
      <c r="AE312" s="272"/>
      <c r="AF312" s="271"/>
      <c r="AG312" s="272"/>
      <c r="AH312" s="271"/>
      <c r="AI312" s="272"/>
      <c r="AJ312" s="271"/>
      <c r="AK312" s="283"/>
      <c r="AL312" s="289"/>
      <c r="AM312" s="272"/>
      <c r="AN312" s="271"/>
      <c r="AO312" s="272"/>
      <c r="AP312" s="271"/>
      <c r="AQ312" s="272"/>
      <c r="AR312" s="271"/>
      <c r="AS312" s="272"/>
      <c r="AT312" s="271"/>
      <c r="AU312" s="272"/>
      <c r="AV312" s="271"/>
      <c r="AW312" s="283"/>
      <c r="AX312" s="13">
        <f t="shared" si="6"/>
        <v>0</v>
      </c>
      <c r="AY312" s="42">
        <f t="shared" si="7"/>
        <v>0</v>
      </c>
      <c r="AZ312" s="42">
        <f t="shared" si="9"/>
        <v>0</v>
      </c>
      <c r="BA312" s="42">
        <f t="shared" si="10"/>
        <v>0</v>
      </c>
      <c r="BB312" s="78" t="str">
        <f t="shared" si="11"/>
        <v/>
      </c>
    </row>
    <row r="313" spans="1:54" ht="13" x14ac:dyDescent="0.15">
      <c r="A313" s="41">
        <f t="shared" si="8"/>
        <v>46330</v>
      </c>
      <c r="B313" s="42">
        <v>12.1</v>
      </c>
      <c r="C313" s="42"/>
      <c r="D313" s="42" t="s">
        <v>31</v>
      </c>
      <c r="E313" s="43" t="s">
        <v>37</v>
      </c>
      <c r="F313" s="281"/>
      <c r="G313" s="272"/>
      <c r="H313" s="282"/>
      <c r="I313" s="272"/>
      <c r="J313" s="282"/>
      <c r="K313" s="272"/>
      <c r="L313" s="282"/>
      <c r="M313" s="272"/>
      <c r="N313" s="282"/>
      <c r="O313" s="272"/>
      <c r="P313" s="282"/>
      <c r="Q313" s="272"/>
      <c r="R313" s="282"/>
      <c r="S313" s="272"/>
      <c r="T313" s="282"/>
      <c r="U313" s="272"/>
      <c r="V313" s="349"/>
      <c r="W313" s="272"/>
      <c r="X313" s="350"/>
      <c r="Y313" s="272"/>
      <c r="Z313" s="350"/>
      <c r="AA313" s="272"/>
      <c r="AB313" s="350"/>
      <c r="AC313" s="283"/>
      <c r="AD313" s="271"/>
      <c r="AE313" s="272"/>
      <c r="AF313" s="271"/>
      <c r="AG313" s="272"/>
      <c r="AH313" s="271"/>
      <c r="AI313" s="272"/>
      <c r="AJ313" s="271"/>
      <c r="AK313" s="283"/>
      <c r="AL313" s="289"/>
      <c r="AM313" s="272"/>
      <c r="AN313" s="271"/>
      <c r="AO313" s="272"/>
      <c r="AP313" s="271"/>
      <c r="AQ313" s="272"/>
      <c r="AR313" s="271"/>
      <c r="AS313" s="272"/>
      <c r="AT313" s="271"/>
      <c r="AU313" s="272"/>
      <c r="AV313" s="271"/>
      <c r="AW313" s="283"/>
      <c r="AX313" s="13">
        <f t="shared" si="6"/>
        <v>0</v>
      </c>
      <c r="AY313" s="42">
        <f t="shared" si="7"/>
        <v>0</v>
      </c>
      <c r="AZ313" s="42">
        <f t="shared" si="9"/>
        <v>0</v>
      </c>
      <c r="BA313" s="42">
        <f t="shared" si="10"/>
        <v>0</v>
      </c>
      <c r="BB313" s="78" t="str">
        <f t="shared" si="11"/>
        <v/>
      </c>
    </row>
    <row r="314" spans="1:54" ht="13" x14ac:dyDescent="0.15">
      <c r="A314" s="41">
        <f t="shared" si="8"/>
        <v>46331</v>
      </c>
      <c r="B314" s="42">
        <v>12.1</v>
      </c>
      <c r="C314" s="42"/>
      <c r="D314" s="42" t="s">
        <v>31</v>
      </c>
      <c r="E314" s="43" t="s">
        <v>37</v>
      </c>
      <c r="F314" s="281"/>
      <c r="G314" s="272"/>
      <c r="H314" s="282"/>
      <c r="I314" s="272"/>
      <c r="J314" s="282"/>
      <c r="K314" s="272"/>
      <c r="L314" s="282"/>
      <c r="M314" s="272"/>
      <c r="N314" s="282"/>
      <c r="O314" s="272"/>
      <c r="P314" s="282"/>
      <c r="Q314" s="272"/>
      <c r="R314" s="282"/>
      <c r="S314" s="272"/>
      <c r="T314" s="282"/>
      <c r="U314" s="272"/>
      <c r="V314" s="349"/>
      <c r="W314" s="272"/>
      <c r="X314" s="350"/>
      <c r="Y314" s="272"/>
      <c r="Z314" s="350"/>
      <c r="AA314" s="272"/>
      <c r="AB314" s="350"/>
      <c r="AC314" s="283"/>
      <c r="AD314" s="271"/>
      <c r="AE314" s="272"/>
      <c r="AF314" s="271"/>
      <c r="AG314" s="272"/>
      <c r="AH314" s="271"/>
      <c r="AI314" s="272"/>
      <c r="AJ314" s="271"/>
      <c r="AK314" s="283"/>
      <c r="AL314" s="289"/>
      <c r="AM314" s="272"/>
      <c r="AN314" s="271"/>
      <c r="AO314" s="272"/>
      <c r="AP314" s="271"/>
      <c r="AQ314" s="272"/>
      <c r="AR314" s="271"/>
      <c r="AS314" s="272"/>
      <c r="AT314" s="271"/>
      <c r="AU314" s="272"/>
      <c r="AV314" s="271"/>
      <c r="AW314" s="283"/>
      <c r="AX314" s="13">
        <f t="shared" si="6"/>
        <v>0</v>
      </c>
      <c r="AY314" s="42">
        <f t="shared" si="7"/>
        <v>0</v>
      </c>
      <c r="AZ314" s="42">
        <f t="shared" si="9"/>
        <v>0</v>
      </c>
      <c r="BA314" s="42">
        <f t="shared" si="10"/>
        <v>0</v>
      </c>
      <c r="BB314" s="78" t="str">
        <f t="shared" si="11"/>
        <v/>
      </c>
    </row>
    <row r="315" spans="1:54" ht="13" x14ac:dyDescent="0.15">
      <c r="A315" s="41">
        <f t="shared" si="8"/>
        <v>46332</v>
      </c>
      <c r="B315" s="42">
        <v>12.1</v>
      </c>
      <c r="C315" s="42"/>
      <c r="D315" s="42" t="s">
        <v>31</v>
      </c>
      <c r="E315" s="43" t="s">
        <v>37</v>
      </c>
      <c r="F315" s="281"/>
      <c r="G315" s="272"/>
      <c r="H315" s="282"/>
      <c r="I315" s="272"/>
      <c r="J315" s="282"/>
      <c r="K315" s="272"/>
      <c r="L315" s="282"/>
      <c r="M315" s="272"/>
      <c r="N315" s="282"/>
      <c r="O315" s="272"/>
      <c r="P315" s="282"/>
      <c r="Q315" s="272"/>
      <c r="R315" s="282"/>
      <c r="S315" s="272"/>
      <c r="T315" s="282"/>
      <c r="U315" s="272"/>
      <c r="V315" s="349"/>
      <c r="W315" s="272"/>
      <c r="X315" s="350"/>
      <c r="Y315" s="272"/>
      <c r="Z315" s="350"/>
      <c r="AA315" s="272"/>
      <c r="AB315" s="350"/>
      <c r="AC315" s="283"/>
      <c r="AD315" s="271"/>
      <c r="AE315" s="272"/>
      <c r="AF315" s="271"/>
      <c r="AG315" s="272"/>
      <c r="AH315" s="271"/>
      <c r="AI315" s="272"/>
      <c r="AJ315" s="271"/>
      <c r="AK315" s="283"/>
      <c r="AL315" s="289"/>
      <c r="AM315" s="272"/>
      <c r="AN315" s="271"/>
      <c r="AO315" s="272"/>
      <c r="AP315" s="271"/>
      <c r="AQ315" s="272"/>
      <c r="AR315" s="271"/>
      <c r="AS315" s="272"/>
      <c r="AT315" s="271"/>
      <c r="AU315" s="272"/>
      <c r="AV315" s="271"/>
      <c r="AW315" s="283"/>
      <c r="AX315" s="13">
        <f t="shared" si="6"/>
        <v>0</v>
      </c>
      <c r="AY315" s="42">
        <f t="shared" si="7"/>
        <v>0</v>
      </c>
      <c r="AZ315" s="42">
        <f t="shared" si="9"/>
        <v>0</v>
      </c>
      <c r="BA315" s="42">
        <f t="shared" si="10"/>
        <v>0</v>
      </c>
      <c r="BB315" s="78" t="str">
        <f t="shared" si="11"/>
        <v/>
      </c>
    </row>
    <row r="316" spans="1:54" ht="13" x14ac:dyDescent="0.15">
      <c r="A316" s="41">
        <f t="shared" si="8"/>
        <v>46333</v>
      </c>
      <c r="B316" s="42">
        <v>12.1</v>
      </c>
      <c r="C316" s="42"/>
      <c r="D316" s="42" t="s">
        <v>31</v>
      </c>
      <c r="E316" s="43" t="s">
        <v>37</v>
      </c>
      <c r="F316" s="281"/>
      <c r="G316" s="272"/>
      <c r="H316" s="282"/>
      <c r="I316" s="272"/>
      <c r="J316" s="282"/>
      <c r="K316" s="272"/>
      <c r="L316" s="282"/>
      <c r="M316" s="272"/>
      <c r="N316" s="282"/>
      <c r="O316" s="272"/>
      <c r="P316" s="282"/>
      <c r="Q316" s="272"/>
      <c r="R316" s="282"/>
      <c r="S316" s="272"/>
      <c r="T316" s="282"/>
      <c r="U316" s="272"/>
      <c r="V316" s="349"/>
      <c r="W316" s="272"/>
      <c r="X316" s="350"/>
      <c r="Y316" s="272"/>
      <c r="Z316" s="350"/>
      <c r="AA316" s="272"/>
      <c r="AB316" s="350"/>
      <c r="AC316" s="283"/>
      <c r="AD316" s="271"/>
      <c r="AE316" s="272"/>
      <c r="AF316" s="271"/>
      <c r="AG316" s="272"/>
      <c r="AH316" s="271"/>
      <c r="AI316" s="272"/>
      <c r="AJ316" s="271"/>
      <c r="AK316" s="283"/>
      <c r="AL316" s="289"/>
      <c r="AM316" s="272"/>
      <c r="AN316" s="271"/>
      <c r="AO316" s="272"/>
      <c r="AP316" s="271"/>
      <c r="AQ316" s="272"/>
      <c r="AR316" s="271"/>
      <c r="AS316" s="272"/>
      <c r="AT316" s="271"/>
      <c r="AU316" s="272"/>
      <c r="AV316" s="271"/>
      <c r="AW316" s="283"/>
      <c r="AX316" s="13">
        <f t="shared" si="6"/>
        <v>0</v>
      </c>
      <c r="AY316" s="42">
        <f t="shared" si="7"/>
        <v>0</v>
      </c>
      <c r="AZ316" s="42">
        <f t="shared" si="9"/>
        <v>0</v>
      </c>
      <c r="BA316" s="42">
        <f t="shared" si="10"/>
        <v>0</v>
      </c>
      <c r="BB316" s="78" t="str">
        <f t="shared" si="11"/>
        <v/>
      </c>
    </row>
    <row r="317" spans="1:54" ht="13" x14ac:dyDescent="0.15">
      <c r="A317" s="46">
        <f t="shared" si="8"/>
        <v>46334</v>
      </c>
      <c r="B317" s="47">
        <v>12.1</v>
      </c>
      <c r="C317" s="47"/>
      <c r="D317" s="47" t="s">
        <v>31</v>
      </c>
      <c r="E317" s="48" t="s">
        <v>37</v>
      </c>
      <c r="F317" s="296"/>
      <c r="G317" s="292"/>
      <c r="H317" s="291"/>
      <c r="I317" s="292"/>
      <c r="J317" s="291"/>
      <c r="K317" s="292"/>
      <c r="L317" s="282"/>
      <c r="M317" s="272"/>
      <c r="N317" s="282"/>
      <c r="O317" s="272"/>
      <c r="P317" s="282"/>
      <c r="Q317" s="272"/>
      <c r="R317" s="282"/>
      <c r="S317" s="272"/>
      <c r="T317" s="282"/>
      <c r="U317" s="272"/>
      <c r="V317" s="351"/>
      <c r="W317" s="292"/>
      <c r="X317" s="352"/>
      <c r="Y317" s="292"/>
      <c r="Z317" s="352"/>
      <c r="AA317" s="292"/>
      <c r="AB317" s="352"/>
      <c r="AC317" s="293"/>
      <c r="AD317" s="295"/>
      <c r="AE317" s="292"/>
      <c r="AF317" s="295"/>
      <c r="AG317" s="292"/>
      <c r="AH317" s="295"/>
      <c r="AI317" s="292"/>
      <c r="AJ317" s="295"/>
      <c r="AK317" s="293"/>
      <c r="AL317" s="294"/>
      <c r="AM317" s="292"/>
      <c r="AN317" s="295"/>
      <c r="AO317" s="292"/>
      <c r="AP317" s="295"/>
      <c r="AQ317" s="292"/>
      <c r="AR317" s="295"/>
      <c r="AS317" s="292"/>
      <c r="AT317" s="295"/>
      <c r="AU317" s="292"/>
      <c r="AV317" s="295"/>
      <c r="AW317" s="293"/>
      <c r="AX317" s="79">
        <f t="shared" si="6"/>
        <v>0</v>
      </c>
      <c r="AY317" s="47">
        <f t="shared" si="7"/>
        <v>0</v>
      </c>
      <c r="AZ317" s="47">
        <f t="shared" si="9"/>
        <v>0</v>
      </c>
      <c r="BA317" s="47">
        <f t="shared" si="10"/>
        <v>0</v>
      </c>
      <c r="BB317" s="80" t="str">
        <f t="shared" si="11"/>
        <v/>
      </c>
    </row>
    <row r="318" spans="1:54" ht="13" x14ac:dyDescent="0.15">
      <c r="A318" s="33">
        <f t="shared" si="8"/>
        <v>46335</v>
      </c>
      <c r="B318" s="34">
        <v>12.2</v>
      </c>
      <c r="C318" s="34"/>
      <c r="D318" s="34" t="s">
        <v>34</v>
      </c>
      <c r="E318" s="35" t="s">
        <v>37</v>
      </c>
      <c r="F318" s="281"/>
      <c r="G318" s="272"/>
      <c r="H318" s="282"/>
      <c r="I318" s="272"/>
      <c r="J318" s="282"/>
      <c r="K318" s="272"/>
      <c r="L318" s="290"/>
      <c r="M318" s="285"/>
      <c r="N318" s="284"/>
      <c r="O318" s="285"/>
      <c r="P318" s="284"/>
      <c r="Q318" s="285"/>
      <c r="R318" s="284"/>
      <c r="S318" s="285"/>
      <c r="T318" s="284"/>
      <c r="U318" s="288"/>
      <c r="V318" s="286"/>
      <c r="W318" s="285"/>
      <c r="X318" s="287"/>
      <c r="Y318" s="285"/>
      <c r="Z318" s="287"/>
      <c r="AA318" s="285"/>
      <c r="AB318" s="287"/>
      <c r="AC318" s="288"/>
      <c r="AD318" s="271"/>
      <c r="AE318" s="272"/>
      <c r="AF318" s="271"/>
      <c r="AG318" s="272"/>
      <c r="AH318" s="271"/>
      <c r="AI318" s="272"/>
      <c r="AJ318" s="271"/>
      <c r="AK318" s="283"/>
      <c r="AL318" s="289"/>
      <c r="AM318" s="272"/>
      <c r="AN318" s="271"/>
      <c r="AO318" s="272"/>
      <c r="AP318" s="271"/>
      <c r="AQ318" s="272"/>
      <c r="AR318" s="271"/>
      <c r="AS318" s="272"/>
      <c r="AT318" s="271"/>
      <c r="AU318" s="272"/>
      <c r="AV318" s="271"/>
      <c r="AW318" s="283"/>
      <c r="AX318" s="68">
        <f t="shared" si="6"/>
        <v>0</v>
      </c>
      <c r="AY318" s="34">
        <f t="shared" si="7"/>
        <v>0</v>
      </c>
      <c r="AZ318" s="34">
        <f t="shared" si="9"/>
        <v>0</v>
      </c>
      <c r="BA318" s="34">
        <f t="shared" si="10"/>
        <v>0</v>
      </c>
      <c r="BB318" s="69" t="str">
        <f t="shared" si="11"/>
        <v/>
      </c>
    </row>
    <row r="319" spans="1:54" ht="13" x14ac:dyDescent="0.15">
      <c r="A319" s="41">
        <f t="shared" si="8"/>
        <v>46336</v>
      </c>
      <c r="B319" s="42">
        <v>12.2</v>
      </c>
      <c r="C319" s="42"/>
      <c r="D319" s="42" t="s">
        <v>34</v>
      </c>
      <c r="E319" s="43" t="s">
        <v>37</v>
      </c>
      <c r="F319" s="281"/>
      <c r="G319" s="272"/>
      <c r="H319" s="282"/>
      <c r="I319" s="272"/>
      <c r="J319" s="282"/>
      <c r="K319" s="272"/>
      <c r="L319" s="281"/>
      <c r="M319" s="272"/>
      <c r="N319" s="282"/>
      <c r="O319" s="272"/>
      <c r="P319" s="282"/>
      <c r="Q319" s="272"/>
      <c r="R319" s="282"/>
      <c r="S319" s="272"/>
      <c r="T319" s="282"/>
      <c r="U319" s="283"/>
      <c r="V319" s="349"/>
      <c r="W319" s="272"/>
      <c r="X319" s="350"/>
      <c r="Y319" s="272"/>
      <c r="Z319" s="350"/>
      <c r="AA319" s="272"/>
      <c r="AB319" s="350"/>
      <c r="AC319" s="283"/>
      <c r="AD319" s="271"/>
      <c r="AE319" s="272"/>
      <c r="AF319" s="271"/>
      <c r="AG319" s="272"/>
      <c r="AH319" s="271"/>
      <c r="AI319" s="272"/>
      <c r="AJ319" s="271"/>
      <c r="AK319" s="283"/>
      <c r="AL319" s="289"/>
      <c r="AM319" s="272"/>
      <c r="AN319" s="271"/>
      <c r="AO319" s="272"/>
      <c r="AP319" s="271"/>
      <c r="AQ319" s="272"/>
      <c r="AR319" s="271"/>
      <c r="AS319" s="272"/>
      <c r="AT319" s="271"/>
      <c r="AU319" s="272"/>
      <c r="AV319" s="271"/>
      <c r="AW319" s="283"/>
      <c r="AX319" s="13">
        <f t="shared" si="6"/>
        <v>0</v>
      </c>
      <c r="AY319" s="42">
        <f t="shared" si="7"/>
        <v>0</v>
      </c>
      <c r="AZ319" s="42">
        <f t="shared" si="9"/>
        <v>0</v>
      </c>
      <c r="BA319" s="42">
        <f t="shared" si="10"/>
        <v>0</v>
      </c>
      <c r="BB319" s="78" t="str">
        <f t="shared" si="11"/>
        <v/>
      </c>
    </row>
    <row r="320" spans="1:54" ht="13" x14ac:dyDescent="0.15">
      <c r="A320" s="41">
        <f t="shared" si="8"/>
        <v>46337</v>
      </c>
      <c r="B320" s="42">
        <v>12.2</v>
      </c>
      <c r="C320" s="42"/>
      <c r="D320" s="42" t="s">
        <v>34</v>
      </c>
      <c r="E320" s="43" t="s">
        <v>37</v>
      </c>
      <c r="F320" s="281"/>
      <c r="G320" s="272"/>
      <c r="H320" s="282"/>
      <c r="I320" s="272"/>
      <c r="J320" s="282"/>
      <c r="K320" s="272"/>
      <c r="L320" s="281"/>
      <c r="M320" s="272"/>
      <c r="N320" s="282"/>
      <c r="O320" s="272"/>
      <c r="P320" s="282"/>
      <c r="Q320" s="272"/>
      <c r="R320" s="282"/>
      <c r="S320" s="272"/>
      <c r="T320" s="282"/>
      <c r="U320" s="283"/>
      <c r="V320" s="349"/>
      <c r="W320" s="272"/>
      <c r="X320" s="350"/>
      <c r="Y320" s="272"/>
      <c r="Z320" s="350"/>
      <c r="AA320" s="272"/>
      <c r="AB320" s="350"/>
      <c r="AC320" s="283"/>
      <c r="AD320" s="271"/>
      <c r="AE320" s="272"/>
      <c r="AF320" s="271"/>
      <c r="AG320" s="272"/>
      <c r="AH320" s="271"/>
      <c r="AI320" s="272"/>
      <c r="AJ320" s="271"/>
      <c r="AK320" s="283"/>
      <c r="AL320" s="289"/>
      <c r="AM320" s="272"/>
      <c r="AN320" s="271"/>
      <c r="AO320" s="272"/>
      <c r="AP320" s="271"/>
      <c r="AQ320" s="272"/>
      <c r="AR320" s="271"/>
      <c r="AS320" s="272"/>
      <c r="AT320" s="271"/>
      <c r="AU320" s="272"/>
      <c r="AV320" s="271"/>
      <c r="AW320" s="283"/>
      <c r="AX320" s="13">
        <f t="shared" si="6"/>
        <v>0</v>
      </c>
      <c r="AY320" s="42">
        <f t="shared" si="7"/>
        <v>0</v>
      </c>
      <c r="AZ320" s="42">
        <f t="shared" si="9"/>
        <v>0</v>
      </c>
      <c r="BA320" s="42">
        <f t="shared" si="10"/>
        <v>0</v>
      </c>
      <c r="BB320" s="78" t="str">
        <f t="shared" si="11"/>
        <v/>
      </c>
    </row>
    <row r="321" spans="1:54" ht="13" x14ac:dyDescent="0.15">
      <c r="A321" s="41">
        <f t="shared" si="8"/>
        <v>46338</v>
      </c>
      <c r="B321" s="42">
        <v>12.2</v>
      </c>
      <c r="C321" s="42"/>
      <c r="D321" s="42" t="s">
        <v>34</v>
      </c>
      <c r="E321" s="43" t="s">
        <v>37</v>
      </c>
      <c r="F321" s="281"/>
      <c r="G321" s="272"/>
      <c r="H321" s="282"/>
      <c r="I321" s="272"/>
      <c r="J321" s="282"/>
      <c r="K321" s="272"/>
      <c r="L321" s="281"/>
      <c r="M321" s="272"/>
      <c r="N321" s="282"/>
      <c r="O321" s="272"/>
      <c r="P321" s="282"/>
      <c r="Q321" s="272"/>
      <c r="R321" s="282"/>
      <c r="S321" s="272"/>
      <c r="T321" s="282"/>
      <c r="U321" s="283"/>
      <c r="V321" s="349"/>
      <c r="W321" s="272"/>
      <c r="X321" s="350"/>
      <c r="Y321" s="272"/>
      <c r="Z321" s="350"/>
      <c r="AA321" s="272"/>
      <c r="AB321" s="350"/>
      <c r="AC321" s="283"/>
      <c r="AD321" s="271"/>
      <c r="AE321" s="272"/>
      <c r="AF321" s="271"/>
      <c r="AG321" s="272"/>
      <c r="AH321" s="271"/>
      <c r="AI321" s="272"/>
      <c r="AJ321" s="271"/>
      <c r="AK321" s="283"/>
      <c r="AL321" s="289"/>
      <c r="AM321" s="272"/>
      <c r="AN321" s="271"/>
      <c r="AO321" s="272"/>
      <c r="AP321" s="271"/>
      <c r="AQ321" s="272"/>
      <c r="AR321" s="271"/>
      <c r="AS321" s="272"/>
      <c r="AT321" s="271"/>
      <c r="AU321" s="272"/>
      <c r="AV321" s="271"/>
      <c r="AW321" s="283"/>
      <c r="AX321" s="13">
        <f t="shared" si="6"/>
        <v>0</v>
      </c>
      <c r="AY321" s="42">
        <f t="shared" si="7"/>
        <v>0</v>
      </c>
      <c r="AZ321" s="42">
        <f t="shared" si="9"/>
        <v>0</v>
      </c>
      <c r="BA321" s="42">
        <f t="shared" si="10"/>
        <v>0</v>
      </c>
      <c r="BB321" s="78" t="str">
        <f t="shared" si="11"/>
        <v/>
      </c>
    </row>
    <row r="322" spans="1:54" ht="13" x14ac:dyDescent="0.15">
      <c r="A322" s="41">
        <f t="shared" si="8"/>
        <v>46339</v>
      </c>
      <c r="B322" s="42">
        <v>12.2</v>
      </c>
      <c r="C322" s="42"/>
      <c r="D322" s="42" t="s">
        <v>34</v>
      </c>
      <c r="E322" s="43" t="s">
        <v>37</v>
      </c>
      <c r="F322" s="281"/>
      <c r="G322" s="272"/>
      <c r="H322" s="282"/>
      <c r="I322" s="272"/>
      <c r="J322" s="282"/>
      <c r="K322" s="272"/>
      <c r="L322" s="281"/>
      <c r="M322" s="272"/>
      <c r="N322" s="282"/>
      <c r="O322" s="272"/>
      <c r="P322" s="282"/>
      <c r="Q322" s="272"/>
      <c r="R322" s="282"/>
      <c r="S322" s="272"/>
      <c r="T322" s="282"/>
      <c r="U322" s="283"/>
      <c r="V322" s="349"/>
      <c r="W322" s="272"/>
      <c r="X322" s="350"/>
      <c r="Y322" s="272"/>
      <c r="Z322" s="350"/>
      <c r="AA322" s="272"/>
      <c r="AB322" s="350"/>
      <c r="AC322" s="283"/>
      <c r="AD322" s="271"/>
      <c r="AE322" s="272"/>
      <c r="AF322" s="271"/>
      <c r="AG322" s="272"/>
      <c r="AH322" s="271"/>
      <c r="AI322" s="272"/>
      <c r="AJ322" s="271"/>
      <c r="AK322" s="283"/>
      <c r="AL322" s="289"/>
      <c r="AM322" s="272"/>
      <c r="AN322" s="271"/>
      <c r="AO322" s="272"/>
      <c r="AP322" s="271"/>
      <c r="AQ322" s="272"/>
      <c r="AR322" s="271"/>
      <c r="AS322" s="272"/>
      <c r="AT322" s="271"/>
      <c r="AU322" s="272"/>
      <c r="AV322" s="271"/>
      <c r="AW322" s="283"/>
      <c r="AX322" s="13">
        <f t="shared" si="6"/>
        <v>0</v>
      </c>
      <c r="AY322" s="42">
        <f t="shared" si="7"/>
        <v>0</v>
      </c>
      <c r="AZ322" s="42">
        <f t="shared" si="9"/>
        <v>0</v>
      </c>
      <c r="BA322" s="42">
        <f t="shared" si="10"/>
        <v>0</v>
      </c>
      <c r="BB322" s="78" t="str">
        <f t="shared" si="11"/>
        <v/>
      </c>
    </row>
    <row r="323" spans="1:54" ht="13" x14ac:dyDescent="0.15">
      <c r="A323" s="41">
        <f t="shared" si="8"/>
        <v>46340</v>
      </c>
      <c r="B323" s="42">
        <v>12.2</v>
      </c>
      <c r="C323" s="42"/>
      <c r="D323" s="42" t="s">
        <v>34</v>
      </c>
      <c r="E323" s="43" t="s">
        <v>37</v>
      </c>
      <c r="F323" s="281"/>
      <c r="G323" s="272"/>
      <c r="H323" s="282"/>
      <c r="I323" s="272"/>
      <c r="J323" s="282"/>
      <c r="K323" s="272"/>
      <c r="L323" s="281"/>
      <c r="M323" s="272"/>
      <c r="N323" s="282"/>
      <c r="O323" s="272"/>
      <c r="P323" s="282"/>
      <c r="Q323" s="272"/>
      <c r="R323" s="282"/>
      <c r="S323" s="272"/>
      <c r="T323" s="282"/>
      <c r="U323" s="283"/>
      <c r="V323" s="349"/>
      <c r="W323" s="272"/>
      <c r="X323" s="350"/>
      <c r="Y323" s="272"/>
      <c r="Z323" s="350"/>
      <c r="AA323" s="272"/>
      <c r="AB323" s="350"/>
      <c r="AC323" s="283"/>
      <c r="AD323" s="271"/>
      <c r="AE323" s="272"/>
      <c r="AF323" s="271"/>
      <c r="AG323" s="272"/>
      <c r="AH323" s="271"/>
      <c r="AI323" s="272"/>
      <c r="AJ323" s="271"/>
      <c r="AK323" s="283"/>
      <c r="AL323" s="289"/>
      <c r="AM323" s="272"/>
      <c r="AN323" s="271"/>
      <c r="AO323" s="272"/>
      <c r="AP323" s="271"/>
      <c r="AQ323" s="272"/>
      <c r="AR323" s="271"/>
      <c r="AS323" s="272"/>
      <c r="AT323" s="271"/>
      <c r="AU323" s="272"/>
      <c r="AV323" s="271"/>
      <c r="AW323" s="283"/>
      <c r="AX323" s="13">
        <f t="shared" si="6"/>
        <v>0</v>
      </c>
      <c r="AY323" s="42">
        <f t="shared" si="7"/>
        <v>0</v>
      </c>
      <c r="AZ323" s="42">
        <f t="shared" si="9"/>
        <v>0</v>
      </c>
      <c r="BA323" s="42">
        <f t="shared" si="10"/>
        <v>0</v>
      </c>
      <c r="BB323" s="78" t="str">
        <f t="shared" si="11"/>
        <v/>
      </c>
    </row>
    <row r="324" spans="1:54" ht="13" x14ac:dyDescent="0.15">
      <c r="A324" s="46">
        <f t="shared" si="8"/>
        <v>46341</v>
      </c>
      <c r="B324" s="47">
        <v>12.2</v>
      </c>
      <c r="C324" s="47"/>
      <c r="D324" s="47" t="s">
        <v>34</v>
      </c>
      <c r="E324" s="48" t="s">
        <v>37</v>
      </c>
      <c r="F324" s="296"/>
      <c r="G324" s="292"/>
      <c r="H324" s="291"/>
      <c r="I324" s="292"/>
      <c r="J324" s="291"/>
      <c r="K324" s="292"/>
      <c r="L324" s="296"/>
      <c r="M324" s="292"/>
      <c r="N324" s="291"/>
      <c r="O324" s="292"/>
      <c r="P324" s="291"/>
      <c r="Q324" s="292"/>
      <c r="R324" s="291"/>
      <c r="S324" s="292"/>
      <c r="T324" s="291"/>
      <c r="U324" s="293"/>
      <c r="V324" s="351"/>
      <c r="W324" s="292"/>
      <c r="X324" s="352"/>
      <c r="Y324" s="292"/>
      <c r="Z324" s="352"/>
      <c r="AA324" s="292"/>
      <c r="AB324" s="352"/>
      <c r="AC324" s="293"/>
      <c r="AD324" s="295"/>
      <c r="AE324" s="292"/>
      <c r="AF324" s="295"/>
      <c r="AG324" s="292"/>
      <c r="AH324" s="295"/>
      <c r="AI324" s="292"/>
      <c r="AJ324" s="295"/>
      <c r="AK324" s="293"/>
      <c r="AL324" s="294"/>
      <c r="AM324" s="292"/>
      <c r="AN324" s="295"/>
      <c r="AO324" s="292"/>
      <c r="AP324" s="295"/>
      <c r="AQ324" s="292"/>
      <c r="AR324" s="295"/>
      <c r="AS324" s="292"/>
      <c r="AT324" s="295"/>
      <c r="AU324" s="292"/>
      <c r="AV324" s="295"/>
      <c r="AW324" s="293"/>
      <c r="AX324" s="79">
        <f t="shared" si="6"/>
        <v>0</v>
      </c>
      <c r="AY324" s="47">
        <f t="shared" si="7"/>
        <v>0</v>
      </c>
      <c r="AZ324" s="47">
        <f t="shared" si="9"/>
        <v>0</v>
      </c>
      <c r="BA324" s="47">
        <f t="shared" si="10"/>
        <v>0</v>
      </c>
      <c r="BB324" s="80" t="str">
        <f t="shared" si="11"/>
        <v/>
      </c>
    </row>
    <row r="325" spans="1:54" ht="13" x14ac:dyDescent="0.15">
      <c r="A325" s="33">
        <f t="shared" si="8"/>
        <v>46342</v>
      </c>
      <c r="B325" s="34">
        <v>12.3</v>
      </c>
      <c r="C325" s="34"/>
      <c r="D325" s="34" t="s">
        <v>35</v>
      </c>
      <c r="E325" s="35" t="s">
        <v>37</v>
      </c>
      <c r="F325" s="281"/>
      <c r="G325" s="272"/>
      <c r="H325" s="282"/>
      <c r="I325" s="272"/>
      <c r="J325" s="282"/>
      <c r="K325" s="272"/>
      <c r="L325" s="290"/>
      <c r="M325" s="285"/>
      <c r="N325" s="284"/>
      <c r="O325" s="285"/>
      <c r="P325" s="284"/>
      <c r="Q325" s="285"/>
      <c r="R325" s="284"/>
      <c r="S325" s="285"/>
      <c r="T325" s="284"/>
      <c r="U325" s="288"/>
      <c r="V325" s="286"/>
      <c r="W325" s="285"/>
      <c r="X325" s="287"/>
      <c r="Y325" s="285"/>
      <c r="Z325" s="287"/>
      <c r="AA325" s="285"/>
      <c r="AB325" s="287"/>
      <c r="AC325" s="288"/>
      <c r="AD325" s="271"/>
      <c r="AE325" s="272"/>
      <c r="AF325" s="271"/>
      <c r="AG325" s="272"/>
      <c r="AH325" s="271"/>
      <c r="AI325" s="272"/>
      <c r="AJ325" s="271"/>
      <c r="AK325" s="283"/>
      <c r="AL325" s="289"/>
      <c r="AM325" s="272"/>
      <c r="AN325" s="271"/>
      <c r="AO325" s="272"/>
      <c r="AP325" s="271"/>
      <c r="AQ325" s="272"/>
      <c r="AR325" s="271"/>
      <c r="AS325" s="272"/>
      <c r="AT325" s="271"/>
      <c r="AU325" s="272"/>
      <c r="AV325" s="271"/>
      <c r="AW325" s="283"/>
      <c r="AX325" s="68">
        <f t="shared" si="6"/>
        <v>0</v>
      </c>
      <c r="AY325" s="34">
        <f t="shared" si="7"/>
        <v>0</v>
      </c>
      <c r="AZ325" s="34">
        <f t="shared" si="9"/>
        <v>0</v>
      </c>
      <c r="BA325" s="34">
        <f t="shared" si="10"/>
        <v>0</v>
      </c>
      <c r="BB325" s="69" t="str">
        <f t="shared" si="11"/>
        <v/>
      </c>
    </row>
    <row r="326" spans="1:54" ht="13" x14ac:dyDescent="0.15">
      <c r="A326" s="41">
        <f t="shared" si="8"/>
        <v>46343</v>
      </c>
      <c r="B326" s="42">
        <v>12.3</v>
      </c>
      <c r="C326" s="42"/>
      <c r="D326" s="42" t="s">
        <v>35</v>
      </c>
      <c r="E326" s="43" t="s">
        <v>37</v>
      </c>
      <c r="F326" s="281"/>
      <c r="G326" s="272"/>
      <c r="H326" s="282"/>
      <c r="I326" s="272"/>
      <c r="J326" s="282"/>
      <c r="K326" s="272"/>
      <c r="L326" s="281"/>
      <c r="M326" s="272"/>
      <c r="N326" s="282"/>
      <c r="O326" s="272"/>
      <c r="P326" s="282"/>
      <c r="Q326" s="272"/>
      <c r="R326" s="282"/>
      <c r="S326" s="272"/>
      <c r="T326" s="282"/>
      <c r="U326" s="283"/>
      <c r="V326" s="349"/>
      <c r="W326" s="272"/>
      <c r="X326" s="350"/>
      <c r="Y326" s="272"/>
      <c r="Z326" s="350"/>
      <c r="AA326" s="272"/>
      <c r="AB326" s="350"/>
      <c r="AC326" s="283"/>
      <c r="AD326" s="271"/>
      <c r="AE326" s="272"/>
      <c r="AF326" s="271"/>
      <c r="AG326" s="272"/>
      <c r="AH326" s="271"/>
      <c r="AI326" s="272"/>
      <c r="AJ326" s="271"/>
      <c r="AK326" s="283"/>
      <c r="AL326" s="289"/>
      <c r="AM326" s="272"/>
      <c r="AN326" s="271"/>
      <c r="AO326" s="272"/>
      <c r="AP326" s="271"/>
      <c r="AQ326" s="272"/>
      <c r="AR326" s="271"/>
      <c r="AS326" s="272"/>
      <c r="AT326" s="271"/>
      <c r="AU326" s="272"/>
      <c r="AV326" s="271"/>
      <c r="AW326" s="283"/>
      <c r="AX326" s="13">
        <f t="shared" si="6"/>
        <v>0</v>
      </c>
      <c r="AY326" s="42">
        <f t="shared" si="7"/>
        <v>0</v>
      </c>
      <c r="AZ326" s="42">
        <f t="shared" si="9"/>
        <v>0</v>
      </c>
      <c r="BA326" s="42">
        <f t="shared" si="10"/>
        <v>0</v>
      </c>
      <c r="BB326" s="78" t="str">
        <f t="shared" si="11"/>
        <v/>
      </c>
    </row>
    <row r="327" spans="1:54" ht="13" x14ac:dyDescent="0.15">
      <c r="A327" s="41">
        <f t="shared" si="8"/>
        <v>46344</v>
      </c>
      <c r="B327" s="42">
        <v>12.3</v>
      </c>
      <c r="C327" s="42"/>
      <c r="D327" s="42" t="s">
        <v>35</v>
      </c>
      <c r="E327" s="43" t="s">
        <v>37</v>
      </c>
      <c r="F327" s="281"/>
      <c r="G327" s="272"/>
      <c r="H327" s="282"/>
      <c r="I327" s="272"/>
      <c r="J327" s="282"/>
      <c r="K327" s="272"/>
      <c r="L327" s="281"/>
      <c r="M327" s="272"/>
      <c r="N327" s="282"/>
      <c r="O327" s="272"/>
      <c r="P327" s="282"/>
      <c r="Q327" s="272"/>
      <c r="R327" s="282"/>
      <c r="S327" s="272"/>
      <c r="T327" s="282"/>
      <c r="U327" s="283"/>
      <c r="V327" s="349"/>
      <c r="W327" s="272"/>
      <c r="X327" s="350"/>
      <c r="Y327" s="272"/>
      <c r="Z327" s="350"/>
      <c r="AA327" s="272"/>
      <c r="AB327" s="350"/>
      <c r="AC327" s="283"/>
      <c r="AD327" s="271"/>
      <c r="AE327" s="272"/>
      <c r="AF327" s="271"/>
      <c r="AG327" s="272"/>
      <c r="AH327" s="271"/>
      <c r="AI327" s="272"/>
      <c r="AJ327" s="271"/>
      <c r="AK327" s="283"/>
      <c r="AL327" s="289"/>
      <c r="AM327" s="272"/>
      <c r="AN327" s="271"/>
      <c r="AO327" s="272"/>
      <c r="AP327" s="271"/>
      <c r="AQ327" s="272"/>
      <c r="AR327" s="271"/>
      <c r="AS327" s="272"/>
      <c r="AT327" s="271"/>
      <c r="AU327" s="272"/>
      <c r="AV327" s="271"/>
      <c r="AW327" s="283"/>
      <c r="AX327" s="13">
        <f t="shared" si="6"/>
        <v>0</v>
      </c>
      <c r="AY327" s="42">
        <f t="shared" si="7"/>
        <v>0</v>
      </c>
      <c r="AZ327" s="42">
        <f t="shared" si="9"/>
        <v>0</v>
      </c>
      <c r="BA327" s="42">
        <f t="shared" si="10"/>
        <v>0</v>
      </c>
      <c r="BB327" s="78" t="str">
        <f t="shared" si="11"/>
        <v/>
      </c>
    </row>
    <row r="328" spans="1:54" ht="13" x14ac:dyDescent="0.15">
      <c r="A328" s="41">
        <f t="shared" si="8"/>
        <v>46345</v>
      </c>
      <c r="B328" s="42">
        <v>12.3</v>
      </c>
      <c r="C328" s="42"/>
      <c r="D328" s="42" t="s">
        <v>35</v>
      </c>
      <c r="E328" s="43" t="s">
        <v>37</v>
      </c>
      <c r="F328" s="281"/>
      <c r="G328" s="272"/>
      <c r="H328" s="282"/>
      <c r="I328" s="272"/>
      <c r="J328" s="282"/>
      <c r="K328" s="272"/>
      <c r="L328" s="281"/>
      <c r="M328" s="272"/>
      <c r="N328" s="282"/>
      <c r="O328" s="272"/>
      <c r="P328" s="282"/>
      <c r="Q328" s="272"/>
      <c r="R328" s="282"/>
      <c r="S328" s="272"/>
      <c r="T328" s="282"/>
      <c r="U328" s="283"/>
      <c r="V328" s="349"/>
      <c r="W328" s="272"/>
      <c r="X328" s="350"/>
      <c r="Y328" s="272"/>
      <c r="Z328" s="350"/>
      <c r="AA328" s="272"/>
      <c r="AB328" s="350"/>
      <c r="AC328" s="283"/>
      <c r="AD328" s="271"/>
      <c r="AE328" s="272"/>
      <c r="AF328" s="271"/>
      <c r="AG328" s="272"/>
      <c r="AH328" s="271"/>
      <c r="AI328" s="272"/>
      <c r="AJ328" s="271"/>
      <c r="AK328" s="283"/>
      <c r="AL328" s="289"/>
      <c r="AM328" s="272"/>
      <c r="AN328" s="271"/>
      <c r="AO328" s="272"/>
      <c r="AP328" s="271"/>
      <c r="AQ328" s="272"/>
      <c r="AR328" s="271"/>
      <c r="AS328" s="272"/>
      <c r="AT328" s="271"/>
      <c r="AU328" s="272"/>
      <c r="AV328" s="271"/>
      <c r="AW328" s="283"/>
      <c r="AX328" s="13">
        <f t="shared" si="6"/>
        <v>0</v>
      </c>
      <c r="AY328" s="42">
        <f t="shared" si="7"/>
        <v>0</v>
      </c>
      <c r="AZ328" s="42">
        <f t="shared" si="9"/>
        <v>0</v>
      </c>
      <c r="BA328" s="42">
        <f t="shared" si="10"/>
        <v>0</v>
      </c>
      <c r="BB328" s="78" t="str">
        <f t="shared" si="11"/>
        <v/>
      </c>
    </row>
    <row r="329" spans="1:54" ht="13" x14ac:dyDescent="0.15">
      <c r="A329" s="41">
        <f t="shared" si="8"/>
        <v>46346</v>
      </c>
      <c r="B329" s="42">
        <v>12.3</v>
      </c>
      <c r="C329" s="42"/>
      <c r="D329" s="42" t="s">
        <v>35</v>
      </c>
      <c r="E329" s="43" t="s">
        <v>37</v>
      </c>
      <c r="F329" s="281"/>
      <c r="G329" s="272"/>
      <c r="H329" s="282"/>
      <c r="I329" s="272"/>
      <c r="J329" s="282"/>
      <c r="K329" s="272"/>
      <c r="L329" s="281"/>
      <c r="M329" s="272"/>
      <c r="N329" s="282"/>
      <c r="O329" s="272"/>
      <c r="P329" s="282"/>
      <c r="Q329" s="272"/>
      <c r="R329" s="282"/>
      <c r="S329" s="272"/>
      <c r="T329" s="282"/>
      <c r="U329" s="283"/>
      <c r="V329" s="349"/>
      <c r="W329" s="272"/>
      <c r="X329" s="350"/>
      <c r="Y329" s="272"/>
      <c r="Z329" s="350"/>
      <c r="AA329" s="272"/>
      <c r="AB329" s="350"/>
      <c r="AC329" s="283"/>
      <c r="AD329" s="271"/>
      <c r="AE329" s="272"/>
      <c r="AF329" s="271"/>
      <c r="AG329" s="272"/>
      <c r="AH329" s="271"/>
      <c r="AI329" s="272"/>
      <c r="AJ329" s="271"/>
      <c r="AK329" s="283"/>
      <c r="AL329" s="289"/>
      <c r="AM329" s="272"/>
      <c r="AN329" s="271"/>
      <c r="AO329" s="272"/>
      <c r="AP329" s="271"/>
      <c r="AQ329" s="272"/>
      <c r="AR329" s="271"/>
      <c r="AS329" s="272"/>
      <c r="AT329" s="271"/>
      <c r="AU329" s="272"/>
      <c r="AV329" s="271"/>
      <c r="AW329" s="283"/>
      <c r="AX329" s="13">
        <f t="shared" si="6"/>
        <v>0</v>
      </c>
      <c r="AY329" s="42">
        <f t="shared" si="7"/>
        <v>0</v>
      </c>
      <c r="AZ329" s="42">
        <f t="shared" si="9"/>
        <v>0</v>
      </c>
      <c r="BA329" s="42">
        <f t="shared" si="10"/>
        <v>0</v>
      </c>
      <c r="BB329" s="78" t="str">
        <f t="shared" si="11"/>
        <v/>
      </c>
    </row>
    <row r="330" spans="1:54" ht="13" x14ac:dyDescent="0.15">
      <c r="A330" s="41">
        <f t="shared" si="8"/>
        <v>46347</v>
      </c>
      <c r="B330" s="42">
        <v>12.3</v>
      </c>
      <c r="C330" s="42"/>
      <c r="D330" s="42" t="s">
        <v>35</v>
      </c>
      <c r="E330" s="43" t="s">
        <v>37</v>
      </c>
      <c r="F330" s="281"/>
      <c r="G330" s="272"/>
      <c r="H330" s="282"/>
      <c r="I330" s="272"/>
      <c r="J330" s="282"/>
      <c r="K330" s="272"/>
      <c r="L330" s="281"/>
      <c r="M330" s="272"/>
      <c r="N330" s="282"/>
      <c r="O330" s="272"/>
      <c r="P330" s="282"/>
      <c r="Q330" s="272"/>
      <c r="R330" s="282"/>
      <c r="S330" s="272"/>
      <c r="T330" s="282"/>
      <c r="U330" s="283"/>
      <c r="V330" s="349"/>
      <c r="W330" s="272"/>
      <c r="X330" s="350"/>
      <c r="Y330" s="272"/>
      <c r="Z330" s="350"/>
      <c r="AA330" s="272"/>
      <c r="AB330" s="350"/>
      <c r="AC330" s="283"/>
      <c r="AD330" s="271"/>
      <c r="AE330" s="272"/>
      <c r="AF330" s="271"/>
      <c r="AG330" s="272"/>
      <c r="AH330" s="271"/>
      <c r="AI330" s="272"/>
      <c r="AJ330" s="271"/>
      <c r="AK330" s="283"/>
      <c r="AL330" s="289"/>
      <c r="AM330" s="272"/>
      <c r="AN330" s="271"/>
      <c r="AO330" s="272"/>
      <c r="AP330" s="271"/>
      <c r="AQ330" s="272"/>
      <c r="AR330" s="271"/>
      <c r="AS330" s="272"/>
      <c r="AT330" s="271"/>
      <c r="AU330" s="272"/>
      <c r="AV330" s="271"/>
      <c r="AW330" s="283"/>
      <c r="AX330" s="13">
        <f t="shared" si="6"/>
        <v>0</v>
      </c>
      <c r="AY330" s="42">
        <f t="shared" si="7"/>
        <v>0</v>
      </c>
      <c r="AZ330" s="42">
        <f t="shared" si="9"/>
        <v>0</v>
      </c>
      <c r="BA330" s="42">
        <f t="shared" si="10"/>
        <v>0</v>
      </c>
      <c r="BB330" s="78" t="str">
        <f t="shared" si="11"/>
        <v/>
      </c>
    </row>
    <row r="331" spans="1:54" ht="13" x14ac:dyDescent="0.15">
      <c r="A331" s="46">
        <f t="shared" si="8"/>
        <v>46348</v>
      </c>
      <c r="B331" s="47">
        <v>12.3</v>
      </c>
      <c r="C331" s="47"/>
      <c r="D331" s="47" t="s">
        <v>35</v>
      </c>
      <c r="E331" s="48" t="s">
        <v>37</v>
      </c>
      <c r="F331" s="296"/>
      <c r="G331" s="292"/>
      <c r="H331" s="291"/>
      <c r="I331" s="292"/>
      <c r="J331" s="291"/>
      <c r="K331" s="292"/>
      <c r="L331" s="296"/>
      <c r="M331" s="292"/>
      <c r="N331" s="291"/>
      <c r="O331" s="292"/>
      <c r="P331" s="291"/>
      <c r="Q331" s="292"/>
      <c r="R331" s="291"/>
      <c r="S331" s="292"/>
      <c r="T331" s="291"/>
      <c r="U331" s="293"/>
      <c r="V331" s="351"/>
      <c r="W331" s="292"/>
      <c r="X331" s="352"/>
      <c r="Y331" s="292"/>
      <c r="Z331" s="352"/>
      <c r="AA331" s="292"/>
      <c r="AB331" s="352"/>
      <c r="AC331" s="293"/>
      <c r="AD331" s="295"/>
      <c r="AE331" s="292"/>
      <c r="AF331" s="295"/>
      <c r="AG331" s="292"/>
      <c r="AH331" s="295"/>
      <c r="AI331" s="292"/>
      <c r="AJ331" s="295"/>
      <c r="AK331" s="293"/>
      <c r="AL331" s="294"/>
      <c r="AM331" s="292"/>
      <c r="AN331" s="295"/>
      <c r="AO331" s="292"/>
      <c r="AP331" s="295"/>
      <c r="AQ331" s="292"/>
      <c r="AR331" s="295"/>
      <c r="AS331" s="292"/>
      <c r="AT331" s="295"/>
      <c r="AU331" s="292"/>
      <c r="AV331" s="295"/>
      <c r="AW331" s="293"/>
      <c r="AX331" s="79">
        <f t="shared" si="6"/>
        <v>0</v>
      </c>
      <c r="AY331" s="47">
        <f t="shared" si="7"/>
        <v>0</v>
      </c>
      <c r="AZ331" s="47">
        <f t="shared" si="9"/>
        <v>0</v>
      </c>
      <c r="BA331" s="47">
        <f t="shared" si="10"/>
        <v>0</v>
      </c>
      <c r="BB331" s="80" t="str">
        <f t="shared" si="11"/>
        <v/>
      </c>
    </row>
    <row r="332" spans="1:54" ht="13" x14ac:dyDescent="0.15">
      <c r="A332" s="33">
        <f t="shared" si="8"/>
        <v>46349</v>
      </c>
      <c r="B332" s="34">
        <v>12.4</v>
      </c>
      <c r="C332" s="34"/>
      <c r="D332" s="34" t="s">
        <v>36</v>
      </c>
      <c r="E332" s="35" t="s">
        <v>32</v>
      </c>
      <c r="F332" s="281"/>
      <c r="G332" s="272"/>
      <c r="H332" s="282"/>
      <c r="I332" s="272"/>
      <c r="J332" s="282"/>
      <c r="K332" s="272"/>
      <c r="L332" s="290"/>
      <c r="M332" s="285"/>
      <c r="N332" s="284"/>
      <c r="O332" s="285"/>
      <c r="P332" s="284"/>
      <c r="Q332" s="285"/>
      <c r="R332" s="284"/>
      <c r="S332" s="285"/>
      <c r="T332" s="284"/>
      <c r="U332" s="288"/>
      <c r="V332" s="281"/>
      <c r="W332" s="272"/>
      <c r="X332" s="282"/>
      <c r="Y332" s="283"/>
      <c r="Z332" s="282"/>
      <c r="AA332" s="272"/>
      <c r="AB332" s="282"/>
      <c r="AC332" s="272"/>
      <c r="AD332" s="282"/>
      <c r="AE332" s="272"/>
      <c r="AF332" s="282"/>
      <c r="AG332" s="272"/>
      <c r="AH332" s="282"/>
      <c r="AI332" s="272"/>
      <c r="AJ332" s="282"/>
      <c r="AK332" s="283"/>
      <c r="AL332" s="289"/>
      <c r="AM332" s="272"/>
      <c r="AN332" s="271"/>
      <c r="AO332" s="272"/>
      <c r="AP332" s="271"/>
      <c r="AQ332" s="272"/>
      <c r="AR332" s="271"/>
      <c r="AS332" s="272"/>
      <c r="AT332" s="271"/>
      <c r="AU332" s="272"/>
      <c r="AV332" s="271"/>
      <c r="AW332" s="283"/>
      <c r="AX332" s="68">
        <f t="shared" si="6"/>
        <v>0</v>
      </c>
      <c r="AY332" s="34">
        <f t="shared" si="7"/>
        <v>0</v>
      </c>
      <c r="AZ332" s="34">
        <f t="shared" si="9"/>
        <v>0</v>
      </c>
      <c r="BA332" s="34">
        <f t="shared" si="10"/>
        <v>0</v>
      </c>
      <c r="BB332" s="69" t="str">
        <f t="shared" si="11"/>
        <v/>
      </c>
    </row>
    <row r="333" spans="1:54" ht="13" x14ac:dyDescent="0.15">
      <c r="A333" s="41">
        <f t="shared" si="8"/>
        <v>46350</v>
      </c>
      <c r="B333" s="42">
        <v>12.4</v>
      </c>
      <c r="C333" s="42"/>
      <c r="D333" s="42" t="s">
        <v>36</v>
      </c>
      <c r="E333" s="43" t="s">
        <v>32</v>
      </c>
      <c r="F333" s="281"/>
      <c r="G333" s="272"/>
      <c r="H333" s="282"/>
      <c r="I333" s="272"/>
      <c r="J333" s="282"/>
      <c r="K333" s="272"/>
      <c r="L333" s="281"/>
      <c r="M333" s="272"/>
      <c r="N333" s="282"/>
      <c r="O333" s="272"/>
      <c r="P333" s="282"/>
      <c r="Q333" s="272"/>
      <c r="R333" s="282"/>
      <c r="S333" s="272"/>
      <c r="T333" s="282"/>
      <c r="U333" s="283"/>
      <c r="V333" s="281"/>
      <c r="W333" s="272"/>
      <c r="X333" s="282"/>
      <c r="Y333" s="283"/>
      <c r="Z333" s="282"/>
      <c r="AA333" s="272"/>
      <c r="AB333" s="282"/>
      <c r="AC333" s="272"/>
      <c r="AD333" s="282"/>
      <c r="AE333" s="272"/>
      <c r="AF333" s="282"/>
      <c r="AG333" s="272"/>
      <c r="AH333" s="282"/>
      <c r="AI333" s="272"/>
      <c r="AJ333" s="282"/>
      <c r="AK333" s="283"/>
      <c r="AL333" s="289"/>
      <c r="AM333" s="272"/>
      <c r="AN333" s="271"/>
      <c r="AO333" s="272"/>
      <c r="AP333" s="271"/>
      <c r="AQ333" s="272"/>
      <c r="AR333" s="271"/>
      <c r="AS333" s="272"/>
      <c r="AT333" s="271"/>
      <c r="AU333" s="272"/>
      <c r="AV333" s="271"/>
      <c r="AW333" s="283"/>
      <c r="AX333" s="13">
        <f t="shared" si="6"/>
        <v>0</v>
      </c>
      <c r="AY333" s="42">
        <f t="shared" si="7"/>
        <v>0</v>
      </c>
      <c r="AZ333" s="42">
        <f t="shared" si="9"/>
        <v>0</v>
      </c>
      <c r="BA333" s="42">
        <f t="shared" si="10"/>
        <v>0</v>
      </c>
      <c r="BB333" s="78" t="str">
        <f t="shared" si="11"/>
        <v/>
      </c>
    </row>
    <row r="334" spans="1:54" ht="13" x14ac:dyDescent="0.15">
      <c r="A334" s="41">
        <f t="shared" si="8"/>
        <v>46351</v>
      </c>
      <c r="B334" s="42">
        <v>12.4</v>
      </c>
      <c r="C334" s="42"/>
      <c r="D334" s="42" t="s">
        <v>36</v>
      </c>
      <c r="E334" s="43" t="s">
        <v>32</v>
      </c>
      <c r="F334" s="281"/>
      <c r="G334" s="272"/>
      <c r="H334" s="282"/>
      <c r="I334" s="272"/>
      <c r="J334" s="282"/>
      <c r="K334" s="272"/>
      <c r="L334" s="281"/>
      <c r="M334" s="272"/>
      <c r="N334" s="282"/>
      <c r="O334" s="272"/>
      <c r="P334" s="282"/>
      <c r="Q334" s="272"/>
      <c r="R334" s="282"/>
      <c r="S334" s="272"/>
      <c r="T334" s="282"/>
      <c r="U334" s="283"/>
      <c r="V334" s="281"/>
      <c r="W334" s="272"/>
      <c r="X334" s="282"/>
      <c r="Y334" s="283"/>
      <c r="Z334" s="282"/>
      <c r="AA334" s="272"/>
      <c r="AB334" s="282"/>
      <c r="AC334" s="272"/>
      <c r="AD334" s="282"/>
      <c r="AE334" s="272"/>
      <c r="AF334" s="282"/>
      <c r="AG334" s="272"/>
      <c r="AH334" s="282"/>
      <c r="AI334" s="272"/>
      <c r="AJ334" s="282"/>
      <c r="AK334" s="283"/>
      <c r="AL334" s="289"/>
      <c r="AM334" s="272"/>
      <c r="AN334" s="271"/>
      <c r="AO334" s="272"/>
      <c r="AP334" s="271"/>
      <c r="AQ334" s="272"/>
      <c r="AR334" s="271"/>
      <c r="AS334" s="272"/>
      <c r="AT334" s="271"/>
      <c r="AU334" s="272"/>
      <c r="AV334" s="271"/>
      <c r="AW334" s="283"/>
      <c r="AX334" s="13">
        <f t="shared" si="6"/>
        <v>0</v>
      </c>
      <c r="AY334" s="42">
        <f t="shared" si="7"/>
        <v>0</v>
      </c>
      <c r="AZ334" s="42">
        <f t="shared" si="9"/>
        <v>0</v>
      </c>
      <c r="BA334" s="42">
        <f t="shared" si="10"/>
        <v>0</v>
      </c>
      <c r="BB334" s="78" t="str">
        <f t="shared" si="11"/>
        <v/>
      </c>
    </row>
    <row r="335" spans="1:54" ht="13" x14ac:dyDescent="0.15">
      <c r="A335" s="41">
        <f t="shared" si="8"/>
        <v>46352</v>
      </c>
      <c r="B335" s="42">
        <v>12.4</v>
      </c>
      <c r="C335" s="42"/>
      <c r="D335" s="42" t="s">
        <v>36</v>
      </c>
      <c r="E335" s="43" t="s">
        <v>32</v>
      </c>
      <c r="F335" s="281"/>
      <c r="G335" s="272"/>
      <c r="H335" s="282"/>
      <c r="I335" s="272"/>
      <c r="J335" s="282"/>
      <c r="K335" s="272"/>
      <c r="L335" s="281"/>
      <c r="M335" s="272"/>
      <c r="N335" s="282"/>
      <c r="O335" s="272"/>
      <c r="P335" s="282"/>
      <c r="Q335" s="272"/>
      <c r="R335" s="282"/>
      <c r="S335" s="272"/>
      <c r="T335" s="282"/>
      <c r="U335" s="283"/>
      <c r="V335" s="281"/>
      <c r="W335" s="272"/>
      <c r="X335" s="282"/>
      <c r="Y335" s="283"/>
      <c r="Z335" s="282"/>
      <c r="AA335" s="272"/>
      <c r="AB335" s="282"/>
      <c r="AC335" s="272"/>
      <c r="AD335" s="282"/>
      <c r="AE335" s="272"/>
      <c r="AF335" s="282"/>
      <c r="AG335" s="272"/>
      <c r="AH335" s="282"/>
      <c r="AI335" s="272"/>
      <c r="AJ335" s="282"/>
      <c r="AK335" s="283"/>
      <c r="AL335" s="289"/>
      <c r="AM335" s="272"/>
      <c r="AN335" s="271"/>
      <c r="AO335" s="272"/>
      <c r="AP335" s="271"/>
      <c r="AQ335" s="272"/>
      <c r="AR335" s="271"/>
      <c r="AS335" s="272"/>
      <c r="AT335" s="271"/>
      <c r="AU335" s="272"/>
      <c r="AV335" s="271"/>
      <c r="AW335" s="283"/>
      <c r="AX335" s="13">
        <f t="shared" si="6"/>
        <v>0</v>
      </c>
      <c r="AY335" s="42">
        <f t="shared" si="7"/>
        <v>0</v>
      </c>
      <c r="AZ335" s="42">
        <f t="shared" si="9"/>
        <v>0</v>
      </c>
      <c r="BA335" s="42">
        <f t="shared" si="10"/>
        <v>0</v>
      </c>
      <c r="BB335" s="78" t="str">
        <f t="shared" si="11"/>
        <v/>
      </c>
    </row>
    <row r="336" spans="1:54" ht="13" x14ac:dyDescent="0.15">
      <c r="A336" s="41">
        <f t="shared" si="8"/>
        <v>46353</v>
      </c>
      <c r="B336" s="42">
        <v>12.4</v>
      </c>
      <c r="C336" s="42"/>
      <c r="D336" s="42" t="s">
        <v>36</v>
      </c>
      <c r="E336" s="43" t="s">
        <v>32</v>
      </c>
      <c r="F336" s="281"/>
      <c r="G336" s="272"/>
      <c r="H336" s="282"/>
      <c r="I336" s="272"/>
      <c r="J336" s="282"/>
      <c r="K336" s="272"/>
      <c r="L336" s="281"/>
      <c r="M336" s="272"/>
      <c r="N336" s="282"/>
      <c r="O336" s="272"/>
      <c r="P336" s="282"/>
      <c r="Q336" s="272"/>
      <c r="R336" s="282"/>
      <c r="S336" s="272"/>
      <c r="T336" s="282"/>
      <c r="U336" s="283"/>
      <c r="V336" s="281"/>
      <c r="W336" s="272"/>
      <c r="X336" s="282"/>
      <c r="Y336" s="283"/>
      <c r="Z336" s="282"/>
      <c r="AA336" s="272"/>
      <c r="AB336" s="282"/>
      <c r="AC336" s="272"/>
      <c r="AD336" s="282"/>
      <c r="AE336" s="272"/>
      <c r="AF336" s="282"/>
      <c r="AG336" s="272"/>
      <c r="AH336" s="282"/>
      <c r="AI336" s="272"/>
      <c r="AJ336" s="282"/>
      <c r="AK336" s="283"/>
      <c r="AL336" s="289"/>
      <c r="AM336" s="272"/>
      <c r="AN336" s="271"/>
      <c r="AO336" s="272"/>
      <c r="AP336" s="271"/>
      <c r="AQ336" s="272"/>
      <c r="AR336" s="271"/>
      <c r="AS336" s="272"/>
      <c r="AT336" s="271"/>
      <c r="AU336" s="272"/>
      <c r="AV336" s="271"/>
      <c r="AW336" s="283"/>
      <c r="AX336" s="13">
        <f t="shared" si="6"/>
        <v>0</v>
      </c>
      <c r="AY336" s="42">
        <f t="shared" si="7"/>
        <v>0</v>
      </c>
      <c r="AZ336" s="42">
        <f t="shared" si="9"/>
        <v>0</v>
      </c>
      <c r="BA336" s="42">
        <f t="shared" si="10"/>
        <v>0</v>
      </c>
      <c r="BB336" s="78" t="str">
        <f t="shared" si="11"/>
        <v/>
      </c>
    </row>
    <row r="337" spans="1:54" ht="13" x14ac:dyDescent="0.15">
      <c r="A337" s="41">
        <f t="shared" si="8"/>
        <v>46354</v>
      </c>
      <c r="B337" s="42">
        <v>12.4</v>
      </c>
      <c r="C337" s="42"/>
      <c r="D337" s="42" t="s">
        <v>36</v>
      </c>
      <c r="E337" s="43" t="s">
        <v>32</v>
      </c>
      <c r="F337" s="281"/>
      <c r="G337" s="272"/>
      <c r="H337" s="282"/>
      <c r="I337" s="272"/>
      <c r="J337" s="282"/>
      <c r="K337" s="272"/>
      <c r="L337" s="281"/>
      <c r="M337" s="272"/>
      <c r="N337" s="282"/>
      <c r="O337" s="272"/>
      <c r="P337" s="282"/>
      <c r="Q337" s="272"/>
      <c r="R337" s="282"/>
      <c r="S337" s="272"/>
      <c r="T337" s="282"/>
      <c r="U337" s="283"/>
      <c r="V337" s="281"/>
      <c r="W337" s="272"/>
      <c r="X337" s="282"/>
      <c r="Y337" s="283"/>
      <c r="Z337" s="282"/>
      <c r="AA337" s="272"/>
      <c r="AB337" s="282"/>
      <c r="AC337" s="272"/>
      <c r="AD337" s="282"/>
      <c r="AE337" s="272"/>
      <c r="AF337" s="282"/>
      <c r="AG337" s="272"/>
      <c r="AH337" s="282"/>
      <c r="AI337" s="272"/>
      <c r="AJ337" s="282"/>
      <c r="AK337" s="283"/>
      <c r="AL337" s="289"/>
      <c r="AM337" s="272"/>
      <c r="AN337" s="271"/>
      <c r="AO337" s="272"/>
      <c r="AP337" s="271"/>
      <c r="AQ337" s="272"/>
      <c r="AR337" s="271"/>
      <c r="AS337" s="272"/>
      <c r="AT337" s="271"/>
      <c r="AU337" s="272"/>
      <c r="AV337" s="271"/>
      <c r="AW337" s="283"/>
      <c r="AX337" s="13">
        <f t="shared" si="6"/>
        <v>0</v>
      </c>
      <c r="AY337" s="42">
        <f t="shared" si="7"/>
        <v>0</v>
      </c>
      <c r="AZ337" s="42">
        <f t="shared" si="9"/>
        <v>0</v>
      </c>
      <c r="BA337" s="42">
        <f t="shared" si="10"/>
        <v>0</v>
      </c>
      <c r="BB337" s="78" t="str">
        <f t="shared" si="11"/>
        <v/>
      </c>
    </row>
    <row r="338" spans="1:54" ht="13" x14ac:dyDescent="0.15">
      <c r="A338" s="46">
        <f t="shared" si="8"/>
        <v>46355</v>
      </c>
      <c r="B338" s="47">
        <v>12.4</v>
      </c>
      <c r="C338" s="47"/>
      <c r="D338" s="47" t="s">
        <v>36</v>
      </c>
      <c r="E338" s="48" t="s">
        <v>32</v>
      </c>
      <c r="F338" s="296"/>
      <c r="G338" s="292"/>
      <c r="H338" s="291"/>
      <c r="I338" s="292"/>
      <c r="J338" s="291"/>
      <c r="K338" s="292"/>
      <c r="L338" s="296"/>
      <c r="M338" s="292"/>
      <c r="N338" s="291"/>
      <c r="O338" s="292"/>
      <c r="P338" s="291"/>
      <c r="Q338" s="292"/>
      <c r="R338" s="291"/>
      <c r="S338" s="292"/>
      <c r="T338" s="291"/>
      <c r="U338" s="293"/>
      <c r="V338" s="296"/>
      <c r="W338" s="292"/>
      <c r="X338" s="291"/>
      <c r="Y338" s="293"/>
      <c r="Z338" s="291"/>
      <c r="AA338" s="292"/>
      <c r="AB338" s="291"/>
      <c r="AC338" s="292"/>
      <c r="AD338" s="291"/>
      <c r="AE338" s="292"/>
      <c r="AF338" s="291"/>
      <c r="AG338" s="292"/>
      <c r="AH338" s="291"/>
      <c r="AI338" s="292"/>
      <c r="AJ338" s="291"/>
      <c r="AK338" s="293"/>
      <c r="AL338" s="294"/>
      <c r="AM338" s="292"/>
      <c r="AN338" s="295"/>
      <c r="AO338" s="292"/>
      <c r="AP338" s="295"/>
      <c r="AQ338" s="292"/>
      <c r="AR338" s="295"/>
      <c r="AS338" s="292"/>
      <c r="AT338" s="295"/>
      <c r="AU338" s="292"/>
      <c r="AV338" s="295"/>
      <c r="AW338" s="293"/>
      <c r="AX338" s="79">
        <f t="shared" si="6"/>
        <v>0</v>
      </c>
      <c r="AY338" s="47">
        <f t="shared" si="7"/>
        <v>0</v>
      </c>
      <c r="AZ338" s="47">
        <f t="shared" si="9"/>
        <v>0</v>
      </c>
      <c r="BA338" s="47">
        <f t="shared" si="10"/>
        <v>0</v>
      </c>
      <c r="BB338" s="80" t="str">
        <f t="shared" si="11"/>
        <v/>
      </c>
    </row>
    <row r="339" spans="1:54" ht="13" x14ac:dyDescent="0.15">
      <c r="A339" s="33">
        <f t="shared" si="8"/>
        <v>46356</v>
      </c>
      <c r="B339" s="34">
        <v>13.1</v>
      </c>
      <c r="C339" s="34"/>
      <c r="D339" s="34" t="s">
        <v>31</v>
      </c>
      <c r="E339" s="35" t="s">
        <v>32</v>
      </c>
      <c r="F339" s="281"/>
      <c r="G339" s="272"/>
      <c r="H339" s="282"/>
      <c r="I339" s="272"/>
      <c r="J339" s="282"/>
      <c r="K339" s="272"/>
      <c r="L339" s="290"/>
      <c r="M339" s="285"/>
      <c r="N339" s="284"/>
      <c r="O339" s="285"/>
      <c r="P339" s="284"/>
      <c r="Q339" s="285"/>
      <c r="R339" s="284"/>
      <c r="S339" s="285"/>
      <c r="T339" s="284"/>
      <c r="U339" s="288"/>
      <c r="V339" s="281"/>
      <c r="W339" s="272"/>
      <c r="X339" s="282"/>
      <c r="Y339" s="283"/>
      <c r="Z339" s="282"/>
      <c r="AA339" s="272"/>
      <c r="AB339" s="282"/>
      <c r="AC339" s="272"/>
      <c r="AD339" s="282"/>
      <c r="AE339" s="272"/>
      <c r="AF339" s="282"/>
      <c r="AG339" s="272"/>
      <c r="AH339" s="282"/>
      <c r="AI339" s="272"/>
      <c r="AJ339" s="282"/>
      <c r="AK339" s="283"/>
      <c r="AL339" s="289"/>
      <c r="AM339" s="272"/>
      <c r="AN339" s="271"/>
      <c r="AO339" s="272"/>
      <c r="AP339" s="271"/>
      <c r="AQ339" s="272"/>
      <c r="AR339" s="271"/>
      <c r="AS339" s="272"/>
      <c r="AT339" s="271"/>
      <c r="AU339" s="272"/>
      <c r="AV339" s="271"/>
      <c r="AW339" s="283"/>
      <c r="AX339" s="68">
        <f t="shared" si="6"/>
        <v>0</v>
      </c>
      <c r="AY339" s="34">
        <f t="shared" si="7"/>
        <v>0</v>
      </c>
      <c r="AZ339" s="34">
        <f t="shared" si="9"/>
        <v>0</v>
      </c>
      <c r="BA339" s="34">
        <f t="shared" si="10"/>
        <v>0</v>
      </c>
      <c r="BB339" s="69" t="str">
        <f t="shared" si="11"/>
        <v/>
      </c>
    </row>
    <row r="340" spans="1:54" ht="13" x14ac:dyDescent="0.15">
      <c r="A340" s="41">
        <f t="shared" si="8"/>
        <v>46357</v>
      </c>
      <c r="B340" s="42">
        <v>13.1</v>
      </c>
      <c r="C340" s="42"/>
      <c r="D340" s="42" t="s">
        <v>31</v>
      </c>
      <c r="E340" s="43" t="s">
        <v>32</v>
      </c>
      <c r="F340" s="281"/>
      <c r="G340" s="272"/>
      <c r="H340" s="282"/>
      <c r="I340" s="272"/>
      <c r="J340" s="282"/>
      <c r="K340" s="272"/>
      <c r="L340" s="281"/>
      <c r="M340" s="272"/>
      <c r="N340" s="282"/>
      <c r="O340" s="272"/>
      <c r="P340" s="282"/>
      <c r="Q340" s="272"/>
      <c r="R340" s="282"/>
      <c r="S340" s="272"/>
      <c r="T340" s="282"/>
      <c r="U340" s="283"/>
      <c r="V340" s="281"/>
      <c r="W340" s="272"/>
      <c r="X340" s="282"/>
      <c r="Y340" s="283"/>
      <c r="Z340" s="282"/>
      <c r="AA340" s="272"/>
      <c r="AB340" s="282"/>
      <c r="AC340" s="272"/>
      <c r="AD340" s="282"/>
      <c r="AE340" s="272"/>
      <c r="AF340" s="282"/>
      <c r="AG340" s="272"/>
      <c r="AH340" s="282"/>
      <c r="AI340" s="272"/>
      <c r="AJ340" s="282"/>
      <c r="AK340" s="283"/>
      <c r="AL340" s="289"/>
      <c r="AM340" s="272"/>
      <c r="AN340" s="271"/>
      <c r="AO340" s="272"/>
      <c r="AP340" s="271"/>
      <c r="AQ340" s="272"/>
      <c r="AR340" s="271"/>
      <c r="AS340" s="272"/>
      <c r="AT340" s="271"/>
      <c r="AU340" s="272"/>
      <c r="AV340" s="271"/>
      <c r="AW340" s="283"/>
      <c r="AX340" s="13">
        <f t="shared" si="6"/>
        <v>0</v>
      </c>
      <c r="AY340" s="42">
        <f t="shared" si="7"/>
        <v>0</v>
      </c>
      <c r="AZ340" s="42">
        <f t="shared" si="9"/>
        <v>0</v>
      </c>
      <c r="BA340" s="42">
        <f t="shared" si="10"/>
        <v>0</v>
      </c>
      <c r="BB340" s="78" t="str">
        <f t="shared" si="11"/>
        <v/>
      </c>
    </row>
    <row r="341" spans="1:54" ht="13" x14ac:dyDescent="0.15">
      <c r="A341" s="41">
        <f t="shared" si="8"/>
        <v>46358</v>
      </c>
      <c r="B341" s="42">
        <v>13.1</v>
      </c>
      <c r="C341" s="42"/>
      <c r="D341" s="42" t="s">
        <v>31</v>
      </c>
      <c r="E341" s="43" t="s">
        <v>32</v>
      </c>
      <c r="F341" s="281"/>
      <c r="G341" s="272"/>
      <c r="H341" s="282"/>
      <c r="I341" s="272"/>
      <c r="J341" s="282"/>
      <c r="K341" s="272"/>
      <c r="L341" s="281"/>
      <c r="M341" s="272"/>
      <c r="N341" s="282"/>
      <c r="O341" s="272"/>
      <c r="P341" s="282"/>
      <c r="Q341" s="272"/>
      <c r="R341" s="282"/>
      <c r="S341" s="272"/>
      <c r="T341" s="282"/>
      <c r="U341" s="283"/>
      <c r="V341" s="281"/>
      <c r="W341" s="272"/>
      <c r="X341" s="282"/>
      <c r="Y341" s="283"/>
      <c r="Z341" s="282"/>
      <c r="AA341" s="272"/>
      <c r="AB341" s="282"/>
      <c r="AC341" s="272"/>
      <c r="AD341" s="282"/>
      <c r="AE341" s="272"/>
      <c r="AF341" s="282"/>
      <c r="AG341" s="272"/>
      <c r="AH341" s="282"/>
      <c r="AI341" s="272"/>
      <c r="AJ341" s="282"/>
      <c r="AK341" s="283"/>
      <c r="AL341" s="289"/>
      <c r="AM341" s="272"/>
      <c r="AN341" s="271"/>
      <c r="AO341" s="272"/>
      <c r="AP341" s="271"/>
      <c r="AQ341" s="272"/>
      <c r="AR341" s="271"/>
      <c r="AS341" s="272"/>
      <c r="AT341" s="271"/>
      <c r="AU341" s="272"/>
      <c r="AV341" s="271"/>
      <c r="AW341" s="283"/>
      <c r="AX341" s="13">
        <f t="shared" si="6"/>
        <v>0</v>
      </c>
      <c r="AY341" s="42">
        <f t="shared" si="7"/>
        <v>0</v>
      </c>
      <c r="AZ341" s="42">
        <f t="shared" si="9"/>
        <v>0</v>
      </c>
      <c r="BA341" s="42">
        <f t="shared" si="10"/>
        <v>0</v>
      </c>
      <c r="BB341" s="78" t="str">
        <f t="shared" si="11"/>
        <v/>
      </c>
    </row>
    <row r="342" spans="1:54" ht="13" x14ac:dyDescent="0.15">
      <c r="A342" s="41">
        <f t="shared" si="8"/>
        <v>46359</v>
      </c>
      <c r="B342" s="42">
        <v>13.1</v>
      </c>
      <c r="C342" s="42"/>
      <c r="D342" s="42" t="s">
        <v>31</v>
      </c>
      <c r="E342" s="43" t="s">
        <v>32</v>
      </c>
      <c r="F342" s="281"/>
      <c r="G342" s="272"/>
      <c r="H342" s="282"/>
      <c r="I342" s="272"/>
      <c r="J342" s="282"/>
      <c r="K342" s="272"/>
      <c r="L342" s="281"/>
      <c r="M342" s="272"/>
      <c r="N342" s="282"/>
      <c r="O342" s="272"/>
      <c r="P342" s="282"/>
      <c r="Q342" s="272"/>
      <c r="R342" s="282"/>
      <c r="S342" s="272"/>
      <c r="T342" s="282"/>
      <c r="U342" s="283"/>
      <c r="V342" s="281"/>
      <c r="W342" s="272"/>
      <c r="X342" s="282"/>
      <c r="Y342" s="283"/>
      <c r="Z342" s="282"/>
      <c r="AA342" s="272"/>
      <c r="AB342" s="282"/>
      <c r="AC342" s="272"/>
      <c r="AD342" s="282"/>
      <c r="AE342" s="272"/>
      <c r="AF342" s="282"/>
      <c r="AG342" s="272"/>
      <c r="AH342" s="282"/>
      <c r="AI342" s="272"/>
      <c r="AJ342" s="282"/>
      <c r="AK342" s="283"/>
      <c r="AL342" s="289"/>
      <c r="AM342" s="272"/>
      <c r="AN342" s="271"/>
      <c r="AO342" s="272"/>
      <c r="AP342" s="271"/>
      <c r="AQ342" s="272"/>
      <c r="AR342" s="271"/>
      <c r="AS342" s="272"/>
      <c r="AT342" s="271"/>
      <c r="AU342" s="272"/>
      <c r="AV342" s="271"/>
      <c r="AW342" s="283"/>
      <c r="AX342" s="13">
        <f t="shared" si="6"/>
        <v>0</v>
      </c>
      <c r="AY342" s="42">
        <f t="shared" si="7"/>
        <v>0</v>
      </c>
      <c r="AZ342" s="42">
        <f t="shared" si="9"/>
        <v>0</v>
      </c>
      <c r="BA342" s="42">
        <f t="shared" si="10"/>
        <v>0</v>
      </c>
      <c r="BB342" s="78" t="str">
        <f t="shared" si="11"/>
        <v/>
      </c>
    </row>
    <row r="343" spans="1:54" ht="13" x14ac:dyDescent="0.15">
      <c r="A343" s="41">
        <f t="shared" si="8"/>
        <v>46360</v>
      </c>
      <c r="B343" s="42">
        <v>13.1</v>
      </c>
      <c r="C343" s="42"/>
      <c r="D343" s="42" t="s">
        <v>31</v>
      </c>
      <c r="E343" s="43" t="s">
        <v>32</v>
      </c>
      <c r="F343" s="281"/>
      <c r="G343" s="272"/>
      <c r="H343" s="282"/>
      <c r="I343" s="272"/>
      <c r="J343" s="282"/>
      <c r="K343" s="272"/>
      <c r="L343" s="281"/>
      <c r="M343" s="272"/>
      <c r="N343" s="282"/>
      <c r="O343" s="272"/>
      <c r="P343" s="282"/>
      <c r="Q343" s="272"/>
      <c r="R343" s="282"/>
      <c r="S343" s="272"/>
      <c r="T343" s="282"/>
      <c r="U343" s="283"/>
      <c r="V343" s="281"/>
      <c r="W343" s="272"/>
      <c r="X343" s="282"/>
      <c r="Y343" s="283"/>
      <c r="Z343" s="282"/>
      <c r="AA343" s="272"/>
      <c r="AB343" s="282"/>
      <c r="AC343" s="272"/>
      <c r="AD343" s="282"/>
      <c r="AE343" s="272"/>
      <c r="AF343" s="282"/>
      <c r="AG343" s="272"/>
      <c r="AH343" s="282"/>
      <c r="AI343" s="272"/>
      <c r="AJ343" s="282"/>
      <c r="AK343" s="283"/>
      <c r="AL343" s="289"/>
      <c r="AM343" s="272"/>
      <c r="AN343" s="271"/>
      <c r="AO343" s="272"/>
      <c r="AP343" s="271"/>
      <c r="AQ343" s="272"/>
      <c r="AR343" s="271"/>
      <c r="AS343" s="272"/>
      <c r="AT343" s="271"/>
      <c r="AU343" s="272"/>
      <c r="AV343" s="271"/>
      <c r="AW343" s="283"/>
      <c r="AX343" s="13">
        <f t="shared" si="6"/>
        <v>0</v>
      </c>
      <c r="AY343" s="42">
        <f t="shared" si="7"/>
        <v>0</v>
      </c>
      <c r="AZ343" s="42">
        <f t="shared" si="9"/>
        <v>0</v>
      </c>
      <c r="BA343" s="42">
        <f t="shared" si="10"/>
        <v>0</v>
      </c>
      <c r="BB343" s="78" t="str">
        <f t="shared" si="11"/>
        <v/>
      </c>
    </row>
    <row r="344" spans="1:54" ht="13" x14ac:dyDescent="0.15">
      <c r="A344" s="41">
        <f t="shared" si="8"/>
        <v>46361</v>
      </c>
      <c r="B344" s="42">
        <v>13.1</v>
      </c>
      <c r="C344" s="42"/>
      <c r="D344" s="42" t="s">
        <v>31</v>
      </c>
      <c r="E344" s="43" t="s">
        <v>32</v>
      </c>
      <c r="F344" s="281"/>
      <c r="G344" s="272"/>
      <c r="H344" s="282"/>
      <c r="I344" s="272"/>
      <c r="J344" s="282"/>
      <c r="K344" s="272"/>
      <c r="L344" s="281"/>
      <c r="M344" s="272"/>
      <c r="N344" s="282"/>
      <c r="O344" s="272"/>
      <c r="P344" s="282"/>
      <c r="Q344" s="272"/>
      <c r="R344" s="282"/>
      <c r="S344" s="272"/>
      <c r="T344" s="282"/>
      <c r="U344" s="283"/>
      <c r="V344" s="281"/>
      <c r="W344" s="272"/>
      <c r="X344" s="282"/>
      <c r="Y344" s="283"/>
      <c r="Z344" s="282"/>
      <c r="AA344" s="272"/>
      <c r="AB344" s="282"/>
      <c r="AC344" s="272"/>
      <c r="AD344" s="282"/>
      <c r="AE344" s="272"/>
      <c r="AF344" s="282"/>
      <c r="AG344" s="272"/>
      <c r="AH344" s="282"/>
      <c r="AI344" s="272"/>
      <c r="AJ344" s="282"/>
      <c r="AK344" s="283"/>
      <c r="AL344" s="289"/>
      <c r="AM344" s="272"/>
      <c r="AN344" s="271"/>
      <c r="AO344" s="272"/>
      <c r="AP344" s="271"/>
      <c r="AQ344" s="272"/>
      <c r="AR344" s="271"/>
      <c r="AS344" s="272"/>
      <c r="AT344" s="271"/>
      <c r="AU344" s="272"/>
      <c r="AV344" s="271"/>
      <c r="AW344" s="283"/>
      <c r="AX344" s="13">
        <f t="shared" si="6"/>
        <v>0</v>
      </c>
      <c r="AY344" s="42">
        <f t="shared" si="7"/>
        <v>0</v>
      </c>
      <c r="AZ344" s="42">
        <f t="shared" si="9"/>
        <v>0</v>
      </c>
      <c r="BA344" s="42">
        <f t="shared" si="10"/>
        <v>0</v>
      </c>
      <c r="BB344" s="78" t="str">
        <f t="shared" si="11"/>
        <v/>
      </c>
    </row>
    <row r="345" spans="1:54" ht="13" x14ac:dyDescent="0.15">
      <c r="A345" s="46">
        <f t="shared" si="8"/>
        <v>46362</v>
      </c>
      <c r="B345" s="47">
        <v>13.1</v>
      </c>
      <c r="C345" s="47"/>
      <c r="D345" s="47" t="s">
        <v>31</v>
      </c>
      <c r="E345" s="48" t="s">
        <v>32</v>
      </c>
      <c r="F345" s="296"/>
      <c r="G345" s="292"/>
      <c r="H345" s="291"/>
      <c r="I345" s="292"/>
      <c r="J345" s="291"/>
      <c r="K345" s="292"/>
      <c r="L345" s="296"/>
      <c r="M345" s="292"/>
      <c r="N345" s="291"/>
      <c r="O345" s="292"/>
      <c r="P345" s="291"/>
      <c r="Q345" s="292"/>
      <c r="R345" s="291"/>
      <c r="S345" s="292"/>
      <c r="T345" s="291"/>
      <c r="U345" s="293"/>
      <c r="V345" s="296"/>
      <c r="W345" s="292"/>
      <c r="X345" s="291"/>
      <c r="Y345" s="293"/>
      <c r="Z345" s="291"/>
      <c r="AA345" s="292"/>
      <c r="AB345" s="291"/>
      <c r="AC345" s="292"/>
      <c r="AD345" s="291"/>
      <c r="AE345" s="292"/>
      <c r="AF345" s="291"/>
      <c r="AG345" s="292"/>
      <c r="AH345" s="291"/>
      <c r="AI345" s="292"/>
      <c r="AJ345" s="291"/>
      <c r="AK345" s="293"/>
      <c r="AL345" s="294"/>
      <c r="AM345" s="292"/>
      <c r="AN345" s="295"/>
      <c r="AO345" s="292"/>
      <c r="AP345" s="295"/>
      <c r="AQ345" s="292"/>
      <c r="AR345" s="295"/>
      <c r="AS345" s="292"/>
      <c r="AT345" s="295"/>
      <c r="AU345" s="292"/>
      <c r="AV345" s="295"/>
      <c r="AW345" s="293"/>
      <c r="AX345" s="79">
        <f t="shared" si="6"/>
        <v>0</v>
      </c>
      <c r="AY345" s="47">
        <f t="shared" si="7"/>
        <v>0</v>
      </c>
      <c r="AZ345" s="47">
        <f t="shared" si="9"/>
        <v>0</v>
      </c>
      <c r="BA345" s="47">
        <f t="shared" si="10"/>
        <v>0</v>
      </c>
      <c r="BB345" s="80" t="str">
        <f t="shared" si="11"/>
        <v/>
      </c>
    </row>
    <row r="346" spans="1:54" ht="13" x14ac:dyDescent="0.15">
      <c r="A346" s="33">
        <f t="shared" si="8"/>
        <v>46363</v>
      </c>
      <c r="B346" s="34">
        <v>13.2</v>
      </c>
      <c r="C346" s="34"/>
      <c r="D346" s="34" t="s">
        <v>34</v>
      </c>
      <c r="E346" s="35" t="s">
        <v>32</v>
      </c>
      <c r="F346" s="281"/>
      <c r="G346" s="272"/>
      <c r="H346" s="282"/>
      <c r="I346" s="272"/>
      <c r="J346" s="282"/>
      <c r="K346" s="272"/>
      <c r="L346" s="290"/>
      <c r="M346" s="285"/>
      <c r="N346" s="284"/>
      <c r="O346" s="285"/>
      <c r="P346" s="284"/>
      <c r="Q346" s="285"/>
      <c r="R346" s="284"/>
      <c r="S346" s="285"/>
      <c r="T346" s="284"/>
      <c r="U346" s="288"/>
      <c r="V346" s="281"/>
      <c r="W346" s="272"/>
      <c r="X346" s="282"/>
      <c r="Y346" s="283"/>
      <c r="Z346" s="282"/>
      <c r="AA346" s="272"/>
      <c r="AB346" s="282"/>
      <c r="AC346" s="272"/>
      <c r="AD346" s="282"/>
      <c r="AE346" s="272"/>
      <c r="AF346" s="282"/>
      <c r="AG346" s="272"/>
      <c r="AH346" s="282"/>
      <c r="AI346" s="272"/>
      <c r="AJ346" s="282"/>
      <c r="AK346" s="283"/>
      <c r="AL346" s="289"/>
      <c r="AM346" s="272"/>
      <c r="AN346" s="271"/>
      <c r="AO346" s="272"/>
      <c r="AP346" s="271"/>
      <c r="AQ346" s="272"/>
      <c r="AR346" s="271"/>
      <c r="AS346" s="272"/>
      <c r="AT346" s="271"/>
      <c r="AU346" s="272"/>
      <c r="AV346" s="271"/>
      <c r="AW346" s="283"/>
      <c r="AX346" s="68">
        <f t="shared" si="6"/>
        <v>0</v>
      </c>
      <c r="AY346" s="34">
        <f t="shared" si="7"/>
        <v>0</v>
      </c>
      <c r="AZ346" s="34">
        <f t="shared" si="9"/>
        <v>0</v>
      </c>
      <c r="BA346" s="34">
        <f t="shared" si="10"/>
        <v>0</v>
      </c>
      <c r="BB346" s="69" t="str">
        <f t="shared" si="11"/>
        <v/>
      </c>
    </row>
    <row r="347" spans="1:54" ht="13" x14ac:dyDescent="0.15">
      <c r="A347" s="41">
        <f t="shared" si="8"/>
        <v>46364</v>
      </c>
      <c r="B347" s="42">
        <v>13.2</v>
      </c>
      <c r="C347" s="42"/>
      <c r="D347" s="42" t="s">
        <v>34</v>
      </c>
      <c r="E347" s="43" t="s">
        <v>32</v>
      </c>
      <c r="F347" s="281"/>
      <c r="G347" s="272"/>
      <c r="H347" s="282"/>
      <c r="I347" s="272"/>
      <c r="J347" s="282"/>
      <c r="K347" s="272"/>
      <c r="L347" s="281"/>
      <c r="M347" s="272"/>
      <c r="N347" s="282"/>
      <c r="O347" s="272"/>
      <c r="P347" s="282"/>
      <c r="Q347" s="272"/>
      <c r="R347" s="282"/>
      <c r="S347" s="272"/>
      <c r="T347" s="282"/>
      <c r="U347" s="283"/>
      <c r="V347" s="281"/>
      <c r="W347" s="272"/>
      <c r="X347" s="282"/>
      <c r="Y347" s="283"/>
      <c r="Z347" s="282"/>
      <c r="AA347" s="272"/>
      <c r="AB347" s="282"/>
      <c r="AC347" s="272"/>
      <c r="AD347" s="282"/>
      <c r="AE347" s="272"/>
      <c r="AF347" s="282"/>
      <c r="AG347" s="272"/>
      <c r="AH347" s="282"/>
      <c r="AI347" s="272"/>
      <c r="AJ347" s="282"/>
      <c r="AK347" s="283"/>
      <c r="AL347" s="289"/>
      <c r="AM347" s="272"/>
      <c r="AN347" s="271"/>
      <c r="AO347" s="272"/>
      <c r="AP347" s="271"/>
      <c r="AQ347" s="272"/>
      <c r="AR347" s="271"/>
      <c r="AS347" s="272"/>
      <c r="AT347" s="271"/>
      <c r="AU347" s="272"/>
      <c r="AV347" s="271"/>
      <c r="AW347" s="283"/>
      <c r="AX347" s="13">
        <f t="shared" si="6"/>
        <v>0</v>
      </c>
      <c r="AY347" s="42">
        <f t="shared" si="7"/>
        <v>0</v>
      </c>
      <c r="AZ347" s="42">
        <f t="shared" si="9"/>
        <v>0</v>
      </c>
      <c r="BA347" s="42">
        <f t="shared" si="10"/>
        <v>0</v>
      </c>
      <c r="BB347" s="78" t="str">
        <f t="shared" si="11"/>
        <v/>
      </c>
    </row>
    <row r="348" spans="1:54" ht="13" x14ac:dyDescent="0.15">
      <c r="A348" s="41">
        <f t="shared" si="8"/>
        <v>46365</v>
      </c>
      <c r="B348" s="42">
        <v>13.2</v>
      </c>
      <c r="C348" s="42"/>
      <c r="D348" s="42" t="s">
        <v>34</v>
      </c>
      <c r="E348" s="43" t="s">
        <v>32</v>
      </c>
      <c r="F348" s="281"/>
      <c r="G348" s="272"/>
      <c r="H348" s="282"/>
      <c r="I348" s="272"/>
      <c r="J348" s="282"/>
      <c r="K348" s="272"/>
      <c r="L348" s="281"/>
      <c r="M348" s="272"/>
      <c r="N348" s="282"/>
      <c r="O348" s="272"/>
      <c r="P348" s="282"/>
      <c r="Q348" s="272"/>
      <c r="R348" s="282"/>
      <c r="S348" s="272"/>
      <c r="T348" s="282"/>
      <c r="U348" s="283"/>
      <c r="V348" s="281"/>
      <c r="W348" s="272"/>
      <c r="X348" s="282"/>
      <c r="Y348" s="283"/>
      <c r="Z348" s="282"/>
      <c r="AA348" s="272"/>
      <c r="AB348" s="282"/>
      <c r="AC348" s="272"/>
      <c r="AD348" s="282"/>
      <c r="AE348" s="272"/>
      <c r="AF348" s="282"/>
      <c r="AG348" s="272"/>
      <c r="AH348" s="282"/>
      <c r="AI348" s="272"/>
      <c r="AJ348" s="282"/>
      <c r="AK348" s="283"/>
      <c r="AL348" s="289"/>
      <c r="AM348" s="272"/>
      <c r="AN348" s="271"/>
      <c r="AO348" s="272"/>
      <c r="AP348" s="271"/>
      <c r="AQ348" s="272"/>
      <c r="AR348" s="271"/>
      <c r="AS348" s="272"/>
      <c r="AT348" s="271"/>
      <c r="AU348" s="272"/>
      <c r="AV348" s="271"/>
      <c r="AW348" s="283"/>
      <c r="AX348" s="13">
        <f t="shared" si="6"/>
        <v>0</v>
      </c>
      <c r="AY348" s="42">
        <f t="shared" si="7"/>
        <v>0</v>
      </c>
      <c r="AZ348" s="42">
        <f t="shared" si="9"/>
        <v>0</v>
      </c>
      <c r="BA348" s="42">
        <f t="shared" si="10"/>
        <v>0</v>
      </c>
      <c r="BB348" s="78" t="str">
        <f t="shared" si="11"/>
        <v/>
      </c>
    </row>
    <row r="349" spans="1:54" ht="13" x14ac:dyDescent="0.15">
      <c r="A349" s="41">
        <f t="shared" si="8"/>
        <v>46366</v>
      </c>
      <c r="B349" s="42">
        <v>13.2</v>
      </c>
      <c r="C349" s="42"/>
      <c r="D349" s="42" t="s">
        <v>34</v>
      </c>
      <c r="E349" s="43" t="s">
        <v>32</v>
      </c>
      <c r="F349" s="281"/>
      <c r="G349" s="272"/>
      <c r="H349" s="282"/>
      <c r="I349" s="272"/>
      <c r="J349" s="282"/>
      <c r="K349" s="272"/>
      <c r="L349" s="281"/>
      <c r="M349" s="272"/>
      <c r="N349" s="282"/>
      <c r="O349" s="272"/>
      <c r="P349" s="282"/>
      <c r="Q349" s="272"/>
      <c r="R349" s="282"/>
      <c r="S349" s="272"/>
      <c r="T349" s="282"/>
      <c r="U349" s="283"/>
      <c r="V349" s="281"/>
      <c r="W349" s="272"/>
      <c r="X349" s="282"/>
      <c r="Y349" s="283"/>
      <c r="Z349" s="282"/>
      <c r="AA349" s="272"/>
      <c r="AB349" s="282"/>
      <c r="AC349" s="272"/>
      <c r="AD349" s="282"/>
      <c r="AE349" s="272"/>
      <c r="AF349" s="282"/>
      <c r="AG349" s="272"/>
      <c r="AH349" s="282"/>
      <c r="AI349" s="272"/>
      <c r="AJ349" s="282"/>
      <c r="AK349" s="283"/>
      <c r="AL349" s="289"/>
      <c r="AM349" s="272"/>
      <c r="AN349" s="271"/>
      <c r="AO349" s="272"/>
      <c r="AP349" s="271"/>
      <c r="AQ349" s="272"/>
      <c r="AR349" s="271"/>
      <c r="AS349" s="272"/>
      <c r="AT349" s="271"/>
      <c r="AU349" s="272"/>
      <c r="AV349" s="271"/>
      <c r="AW349" s="283"/>
      <c r="AX349" s="13">
        <f t="shared" si="6"/>
        <v>0</v>
      </c>
      <c r="AY349" s="42">
        <f t="shared" si="7"/>
        <v>0</v>
      </c>
      <c r="AZ349" s="42">
        <f t="shared" si="9"/>
        <v>0</v>
      </c>
      <c r="BA349" s="42">
        <f t="shared" si="10"/>
        <v>0</v>
      </c>
      <c r="BB349" s="78" t="str">
        <f t="shared" si="11"/>
        <v/>
      </c>
    </row>
    <row r="350" spans="1:54" ht="13" x14ac:dyDescent="0.15">
      <c r="A350" s="41">
        <f t="shared" si="8"/>
        <v>46367</v>
      </c>
      <c r="B350" s="42">
        <v>13.2</v>
      </c>
      <c r="C350" s="42"/>
      <c r="D350" s="42" t="s">
        <v>34</v>
      </c>
      <c r="E350" s="43" t="s">
        <v>32</v>
      </c>
      <c r="F350" s="281"/>
      <c r="G350" s="272"/>
      <c r="H350" s="282"/>
      <c r="I350" s="272"/>
      <c r="J350" s="282"/>
      <c r="K350" s="272"/>
      <c r="L350" s="281"/>
      <c r="M350" s="272"/>
      <c r="N350" s="282"/>
      <c r="O350" s="272"/>
      <c r="P350" s="282"/>
      <c r="Q350" s="272"/>
      <c r="R350" s="282"/>
      <c r="S350" s="272"/>
      <c r="T350" s="282"/>
      <c r="U350" s="283"/>
      <c r="V350" s="281"/>
      <c r="W350" s="272"/>
      <c r="X350" s="282"/>
      <c r="Y350" s="283"/>
      <c r="Z350" s="282"/>
      <c r="AA350" s="272"/>
      <c r="AB350" s="282"/>
      <c r="AC350" s="272"/>
      <c r="AD350" s="282"/>
      <c r="AE350" s="272"/>
      <c r="AF350" s="282"/>
      <c r="AG350" s="272"/>
      <c r="AH350" s="282"/>
      <c r="AI350" s="272"/>
      <c r="AJ350" s="282"/>
      <c r="AK350" s="283"/>
      <c r="AL350" s="289"/>
      <c r="AM350" s="272"/>
      <c r="AN350" s="271"/>
      <c r="AO350" s="272"/>
      <c r="AP350" s="271"/>
      <c r="AQ350" s="272"/>
      <c r="AR350" s="271"/>
      <c r="AS350" s="272"/>
      <c r="AT350" s="271"/>
      <c r="AU350" s="272"/>
      <c r="AV350" s="271"/>
      <c r="AW350" s="283"/>
      <c r="AX350" s="13">
        <f t="shared" si="6"/>
        <v>0</v>
      </c>
      <c r="AY350" s="42">
        <f t="shared" si="7"/>
        <v>0</v>
      </c>
      <c r="AZ350" s="42">
        <f t="shared" si="9"/>
        <v>0</v>
      </c>
      <c r="BA350" s="42">
        <f t="shared" si="10"/>
        <v>0</v>
      </c>
      <c r="BB350" s="78" t="str">
        <f t="shared" si="11"/>
        <v/>
      </c>
    </row>
    <row r="351" spans="1:54" ht="13" x14ac:dyDescent="0.15">
      <c r="A351" s="41">
        <f t="shared" si="8"/>
        <v>46368</v>
      </c>
      <c r="B351" s="42">
        <v>13.2</v>
      </c>
      <c r="C351" s="42"/>
      <c r="D351" s="42" t="s">
        <v>34</v>
      </c>
      <c r="E351" s="43" t="s">
        <v>32</v>
      </c>
      <c r="F351" s="281"/>
      <c r="G351" s="272"/>
      <c r="H351" s="282"/>
      <c r="I351" s="272"/>
      <c r="J351" s="282"/>
      <c r="K351" s="272"/>
      <c r="L351" s="281"/>
      <c r="M351" s="272"/>
      <c r="N351" s="282"/>
      <c r="O351" s="272"/>
      <c r="P351" s="282"/>
      <c r="Q351" s="272"/>
      <c r="R351" s="282"/>
      <c r="S351" s="272"/>
      <c r="T351" s="282"/>
      <c r="U351" s="283"/>
      <c r="V351" s="281"/>
      <c r="W351" s="272"/>
      <c r="X351" s="282"/>
      <c r="Y351" s="283"/>
      <c r="Z351" s="282"/>
      <c r="AA351" s="272"/>
      <c r="AB351" s="282"/>
      <c r="AC351" s="272"/>
      <c r="AD351" s="282"/>
      <c r="AE351" s="272"/>
      <c r="AF351" s="282"/>
      <c r="AG351" s="272"/>
      <c r="AH351" s="282"/>
      <c r="AI351" s="272"/>
      <c r="AJ351" s="282"/>
      <c r="AK351" s="283"/>
      <c r="AL351" s="289"/>
      <c r="AM351" s="272"/>
      <c r="AN351" s="271"/>
      <c r="AO351" s="272"/>
      <c r="AP351" s="271"/>
      <c r="AQ351" s="272"/>
      <c r="AR351" s="271"/>
      <c r="AS351" s="272"/>
      <c r="AT351" s="271"/>
      <c r="AU351" s="272"/>
      <c r="AV351" s="271"/>
      <c r="AW351" s="283"/>
      <c r="AX351" s="13">
        <f t="shared" si="6"/>
        <v>0</v>
      </c>
      <c r="AY351" s="42">
        <f t="shared" si="7"/>
        <v>0</v>
      </c>
      <c r="AZ351" s="42">
        <f t="shared" si="9"/>
        <v>0</v>
      </c>
      <c r="BA351" s="42">
        <f t="shared" si="10"/>
        <v>0</v>
      </c>
      <c r="BB351" s="78" t="str">
        <f t="shared" si="11"/>
        <v/>
      </c>
    </row>
    <row r="352" spans="1:54" ht="13" x14ac:dyDescent="0.15">
      <c r="A352" s="46">
        <f t="shared" si="8"/>
        <v>46369</v>
      </c>
      <c r="B352" s="47">
        <v>13.2</v>
      </c>
      <c r="C352" s="47"/>
      <c r="D352" s="47" t="s">
        <v>34</v>
      </c>
      <c r="E352" s="48" t="s">
        <v>32</v>
      </c>
      <c r="F352" s="296"/>
      <c r="G352" s="292"/>
      <c r="H352" s="291"/>
      <c r="I352" s="292"/>
      <c r="J352" s="291"/>
      <c r="K352" s="292"/>
      <c r="L352" s="296"/>
      <c r="M352" s="292"/>
      <c r="N352" s="291"/>
      <c r="O352" s="292"/>
      <c r="P352" s="291"/>
      <c r="Q352" s="292"/>
      <c r="R352" s="291"/>
      <c r="S352" s="292"/>
      <c r="T352" s="291"/>
      <c r="U352" s="293"/>
      <c r="V352" s="296"/>
      <c r="W352" s="292"/>
      <c r="X352" s="291"/>
      <c r="Y352" s="293"/>
      <c r="Z352" s="291"/>
      <c r="AA352" s="292"/>
      <c r="AB352" s="291"/>
      <c r="AC352" s="292"/>
      <c r="AD352" s="291"/>
      <c r="AE352" s="292"/>
      <c r="AF352" s="291"/>
      <c r="AG352" s="292"/>
      <c r="AH352" s="291"/>
      <c r="AI352" s="292"/>
      <c r="AJ352" s="291"/>
      <c r="AK352" s="293"/>
      <c r="AL352" s="294"/>
      <c r="AM352" s="292"/>
      <c r="AN352" s="295"/>
      <c r="AO352" s="292"/>
      <c r="AP352" s="295"/>
      <c r="AQ352" s="292"/>
      <c r="AR352" s="295"/>
      <c r="AS352" s="292"/>
      <c r="AT352" s="295"/>
      <c r="AU352" s="292"/>
      <c r="AV352" s="295"/>
      <c r="AW352" s="293"/>
      <c r="AX352" s="79">
        <f t="shared" si="6"/>
        <v>0</v>
      </c>
      <c r="AY352" s="47">
        <f t="shared" si="7"/>
        <v>0</v>
      </c>
      <c r="AZ352" s="47">
        <f t="shared" si="9"/>
        <v>0</v>
      </c>
      <c r="BA352" s="47">
        <f t="shared" si="10"/>
        <v>0</v>
      </c>
      <c r="BB352" s="80" t="str">
        <f t="shared" si="11"/>
        <v/>
      </c>
    </row>
    <row r="353" spans="1:54" ht="13" x14ac:dyDescent="0.15">
      <c r="A353" s="33">
        <f t="shared" si="8"/>
        <v>46370</v>
      </c>
      <c r="B353" s="34">
        <v>13.3</v>
      </c>
      <c r="C353" s="34"/>
      <c r="D353" s="34" t="s">
        <v>35</v>
      </c>
      <c r="E353" s="35" t="s">
        <v>32</v>
      </c>
      <c r="F353" s="281"/>
      <c r="G353" s="272"/>
      <c r="H353" s="282"/>
      <c r="I353" s="272"/>
      <c r="J353" s="282"/>
      <c r="K353" s="272"/>
      <c r="L353" s="290"/>
      <c r="M353" s="285"/>
      <c r="N353" s="284"/>
      <c r="O353" s="285"/>
      <c r="P353" s="284"/>
      <c r="Q353" s="285"/>
      <c r="R353" s="284"/>
      <c r="S353" s="285"/>
      <c r="T353" s="284"/>
      <c r="U353" s="288"/>
      <c r="V353" s="281"/>
      <c r="W353" s="272"/>
      <c r="X353" s="282"/>
      <c r="Y353" s="283"/>
      <c r="Z353" s="282"/>
      <c r="AA353" s="272"/>
      <c r="AB353" s="282"/>
      <c r="AC353" s="272"/>
      <c r="AD353" s="282"/>
      <c r="AE353" s="272"/>
      <c r="AF353" s="282"/>
      <c r="AG353" s="272"/>
      <c r="AH353" s="282"/>
      <c r="AI353" s="272"/>
      <c r="AJ353" s="282"/>
      <c r="AK353" s="283"/>
      <c r="AL353" s="289"/>
      <c r="AM353" s="272"/>
      <c r="AN353" s="271"/>
      <c r="AO353" s="272"/>
      <c r="AP353" s="271"/>
      <c r="AQ353" s="272"/>
      <c r="AR353" s="271"/>
      <c r="AS353" s="272"/>
      <c r="AT353" s="271"/>
      <c r="AU353" s="272"/>
      <c r="AV353" s="271"/>
      <c r="AW353" s="283"/>
      <c r="AX353" s="68">
        <f t="shared" si="6"/>
        <v>0</v>
      </c>
      <c r="AY353" s="34">
        <f t="shared" si="7"/>
        <v>0</v>
      </c>
      <c r="AZ353" s="34">
        <f t="shared" si="9"/>
        <v>0</v>
      </c>
      <c r="BA353" s="34">
        <f t="shared" si="10"/>
        <v>0</v>
      </c>
      <c r="BB353" s="69" t="str">
        <f t="shared" si="11"/>
        <v/>
      </c>
    </row>
    <row r="354" spans="1:54" ht="13" x14ac:dyDescent="0.15">
      <c r="A354" s="41">
        <f t="shared" si="8"/>
        <v>46371</v>
      </c>
      <c r="B354" s="42">
        <v>13.3</v>
      </c>
      <c r="C354" s="42"/>
      <c r="D354" s="42" t="s">
        <v>35</v>
      </c>
      <c r="E354" s="43" t="s">
        <v>32</v>
      </c>
      <c r="F354" s="281"/>
      <c r="G354" s="272"/>
      <c r="H354" s="282"/>
      <c r="I354" s="272"/>
      <c r="J354" s="282"/>
      <c r="K354" s="272"/>
      <c r="L354" s="281"/>
      <c r="M354" s="272"/>
      <c r="N354" s="282"/>
      <c r="O354" s="272"/>
      <c r="P354" s="282"/>
      <c r="Q354" s="272"/>
      <c r="R354" s="282"/>
      <c r="S354" s="272"/>
      <c r="T354" s="282"/>
      <c r="U354" s="283"/>
      <c r="V354" s="281"/>
      <c r="W354" s="272"/>
      <c r="X354" s="282"/>
      <c r="Y354" s="283"/>
      <c r="Z354" s="282"/>
      <c r="AA354" s="272"/>
      <c r="AB354" s="282"/>
      <c r="AC354" s="272"/>
      <c r="AD354" s="282"/>
      <c r="AE354" s="272"/>
      <c r="AF354" s="282"/>
      <c r="AG354" s="272"/>
      <c r="AH354" s="282"/>
      <c r="AI354" s="272"/>
      <c r="AJ354" s="282"/>
      <c r="AK354" s="283"/>
      <c r="AL354" s="289"/>
      <c r="AM354" s="272"/>
      <c r="AN354" s="271"/>
      <c r="AO354" s="272"/>
      <c r="AP354" s="271"/>
      <c r="AQ354" s="272"/>
      <c r="AR354" s="271"/>
      <c r="AS354" s="272"/>
      <c r="AT354" s="271"/>
      <c r="AU354" s="272"/>
      <c r="AV354" s="271"/>
      <c r="AW354" s="283"/>
      <c r="AX354" s="13">
        <f t="shared" si="6"/>
        <v>0</v>
      </c>
      <c r="AY354" s="42">
        <f t="shared" si="7"/>
        <v>0</v>
      </c>
      <c r="AZ354" s="42">
        <f t="shared" si="9"/>
        <v>0</v>
      </c>
      <c r="BA354" s="42">
        <f t="shared" si="10"/>
        <v>0</v>
      </c>
      <c r="BB354" s="78" t="str">
        <f t="shared" si="11"/>
        <v/>
      </c>
    </row>
    <row r="355" spans="1:54" ht="13" x14ac:dyDescent="0.15">
      <c r="A355" s="41">
        <f t="shared" si="8"/>
        <v>46372</v>
      </c>
      <c r="B355" s="42">
        <v>13.3</v>
      </c>
      <c r="C355" s="42"/>
      <c r="D355" s="42" t="s">
        <v>35</v>
      </c>
      <c r="E355" s="43" t="s">
        <v>32</v>
      </c>
      <c r="F355" s="281"/>
      <c r="G355" s="272"/>
      <c r="H355" s="282"/>
      <c r="I355" s="272"/>
      <c r="J355" s="282"/>
      <c r="K355" s="272"/>
      <c r="L355" s="281"/>
      <c r="M355" s="272"/>
      <c r="N355" s="282"/>
      <c r="O355" s="272"/>
      <c r="P355" s="282"/>
      <c r="Q355" s="272"/>
      <c r="R355" s="282"/>
      <c r="S355" s="272"/>
      <c r="T355" s="282"/>
      <c r="U355" s="283"/>
      <c r="V355" s="281"/>
      <c r="W355" s="272"/>
      <c r="X355" s="282"/>
      <c r="Y355" s="283"/>
      <c r="Z355" s="282"/>
      <c r="AA355" s="272"/>
      <c r="AB355" s="282"/>
      <c r="AC355" s="272"/>
      <c r="AD355" s="282"/>
      <c r="AE355" s="272"/>
      <c r="AF355" s="282"/>
      <c r="AG355" s="272"/>
      <c r="AH355" s="282"/>
      <c r="AI355" s="272"/>
      <c r="AJ355" s="282"/>
      <c r="AK355" s="283"/>
      <c r="AL355" s="289"/>
      <c r="AM355" s="272"/>
      <c r="AN355" s="271"/>
      <c r="AO355" s="272"/>
      <c r="AP355" s="271"/>
      <c r="AQ355" s="272"/>
      <c r="AR355" s="271"/>
      <c r="AS355" s="272"/>
      <c r="AT355" s="271"/>
      <c r="AU355" s="272"/>
      <c r="AV355" s="271"/>
      <c r="AW355" s="283"/>
      <c r="AX355" s="13">
        <f t="shared" si="6"/>
        <v>0</v>
      </c>
      <c r="AY355" s="42">
        <f t="shared" si="7"/>
        <v>0</v>
      </c>
      <c r="AZ355" s="42">
        <f t="shared" si="9"/>
        <v>0</v>
      </c>
      <c r="BA355" s="42">
        <f t="shared" si="10"/>
        <v>0</v>
      </c>
      <c r="BB355" s="78" t="str">
        <f t="shared" si="11"/>
        <v/>
      </c>
    </row>
    <row r="356" spans="1:54" ht="13" x14ac:dyDescent="0.15">
      <c r="A356" s="41">
        <f t="shared" si="8"/>
        <v>46373</v>
      </c>
      <c r="B356" s="42">
        <v>13.3</v>
      </c>
      <c r="C356" s="42"/>
      <c r="D356" s="42" t="s">
        <v>35</v>
      </c>
      <c r="E356" s="43" t="s">
        <v>32</v>
      </c>
      <c r="F356" s="281"/>
      <c r="G356" s="272"/>
      <c r="H356" s="282"/>
      <c r="I356" s="272"/>
      <c r="J356" s="282"/>
      <c r="K356" s="272"/>
      <c r="L356" s="281"/>
      <c r="M356" s="272"/>
      <c r="N356" s="282"/>
      <c r="O356" s="272"/>
      <c r="P356" s="282"/>
      <c r="Q356" s="272"/>
      <c r="R356" s="282"/>
      <c r="S356" s="272"/>
      <c r="T356" s="282"/>
      <c r="U356" s="283"/>
      <c r="V356" s="281"/>
      <c r="W356" s="272"/>
      <c r="X356" s="282"/>
      <c r="Y356" s="283"/>
      <c r="Z356" s="282"/>
      <c r="AA356" s="272"/>
      <c r="AB356" s="282"/>
      <c r="AC356" s="272"/>
      <c r="AD356" s="282"/>
      <c r="AE356" s="272"/>
      <c r="AF356" s="282"/>
      <c r="AG356" s="272"/>
      <c r="AH356" s="282"/>
      <c r="AI356" s="272"/>
      <c r="AJ356" s="282"/>
      <c r="AK356" s="283"/>
      <c r="AL356" s="289"/>
      <c r="AM356" s="272"/>
      <c r="AN356" s="271"/>
      <c r="AO356" s="272"/>
      <c r="AP356" s="271"/>
      <c r="AQ356" s="272"/>
      <c r="AR356" s="271"/>
      <c r="AS356" s="272"/>
      <c r="AT356" s="271"/>
      <c r="AU356" s="272"/>
      <c r="AV356" s="271"/>
      <c r="AW356" s="283"/>
      <c r="AX356" s="13">
        <f t="shared" si="6"/>
        <v>0</v>
      </c>
      <c r="AY356" s="42">
        <f t="shared" si="7"/>
        <v>0</v>
      </c>
      <c r="AZ356" s="42">
        <f t="shared" si="9"/>
        <v>0</v>
      </c>
      <c r="BA356" s="42">
        <f t="shared" si="10"/>
        <v>0</v>
      </c>
      <c r="BB356" s="78" t="str">
        <f t="shared" si="11"/>
        <v/>
      </c>
    </row>
    <row r="357" spans="1:54" ht="13" x14ac:dyDescent="0.15">
      <c r="A357" s="41">
        <f t="shared" si="8"/>
        <v>46374</v>
      </c>
      <c r="B357" s="42">
        <v>13.3</v>
      </c>
      <c r="C357" s="42"/>
      <c r="D357" s="42" t="s">
        <v>35</v>
      </c>
      <c r="E357" s="43" t="s">
        <v>32</v>
      </c>
      <c r="F357" s="281"/>
      <c r="G357" s="272"/>
      <c r="H357" s="282"/>
      <c r="I357" s="272"/>
      <c r="J357" s="282"/>
      <c r="K357" s="272"/>
      <c r="L357" s="281"/>
      <c r="M357" s="272"/>
      <c r="N357" s="282"/>
      <c r="O357" s="272"/>
      <c r="P357" s="282"/>
      <c r="Q357" s="272"/>
      <c r="R357" s="282"/>
      <c r="S357" s="272"/>
      <c r="T357" s="282"/>
      <c r="U357" s="283"/>
      <c r="V357" s="281"/>
      <c r="W357" s="272"/>
      <c r="X357" s="282"/>
      <c r="Y357" s="283"/>
      <c r="Z357" s="282"/>
      <c r="AA357" s="272"/>
      <c r="AB357" s="282"/>
      <c r="AC357" s="272"/>
      <c r="AD357" s="282"/>
      <c r="AE357" s="272"/>
      <c r="AF357" s="282"/>
      <c r="AG357" s="272"/>
      <c r="AH357" s="282"/>
      <c r="AI357" s="272"/>
      <c r="AJ357" s="282"/>
      <c r="AK357" s="283"/>
      <c r="AL357" s="289"/>
      <c r="AM357" s="272"/>
      <c r="AN357" s="271"/>
      <c r="AO357" s="272"/>
      <c r="AP357" s="271"/>
      <c r="AQ357" s="272"/>
      <c r="AR357" s="271"/>
      <c r="AS357" s="272"/>
      <c r="AT357" s="271"/>
      <c r="AU357" s="272"/>
      <c r="AV357" s="271"/>
      <c r="AW357" s="283"/>
      <c r="AX357" s="13">
        <f t="shared" si="6"/>
        <v>0</v>
      </c>
      <c r="AY357" s="42">
        <f t="shared" si="7"/>
        <v>0</v>
      </c>
      <c r="AZ357" s="42">
        <f t="shared" si="9"/>
        <v>0</v>
      </c>
      <c r="BA357" s="42">
        <f t="shared" si="10"/>
        <v>0</v>
      </c>
      <c r="BB357" s="78" t="str">
        <f t="shared" si="11"/>
        <v/>
      </c>
    </row>
    <row r="358" spans="1:54" ht="13" x14ac:dyDescent="0.15">
      <c r="A358" s="41">
        <f t="shared" si="8"/>
        <v>46375</v>
      </c>
      <c r="B358" s="42">
        <v>13.3</v>
      </c>
      <c r="C358" s="42"/>
      <c r="D358" s="42" t="s">
        <v>35</v>
      </c>
      <c r="E358" s="43" t="s">
        <v>32</v>
      </c>
      <c r="F358" s="281"/>
      <c r="G358" s="272"/>
      <c r="H358" s="282"/>
      <c r="I358" s="272"/>
      <c r="J358" s="282"/>
      <c r="K358" s="272"/>
      <c r="L358" s="281"/>
      <c r="M358" s="272"/>
      <c r="N358" s="282"/>
      <c r="O358" s="272"/>
      <c r="P358" s="282"/>
      <c r="Q358" s="272"/>
      <c r="R358" s="282"/>
      <c r="S358" s="272"/>
      <c r="T358" s="282"/>
      <c r="U358" s="283"/>
      <c r="V358" s="281"/>
      <c r="W358" s="272"/>
      <c r="X358" s="282"/>
      <c r="Y358" s="283"/>
      <c r="Z358" s="282"/>
      <c r="AA358" s="272"/>
      <c r="AB358" s="282"/>
      <c r="AC358" s="272"/>
      <c r="AD358" s="282"/>
      <c r="AE358" s="272"/>
      <c r="AF358" s="282"/>
      <c r="AG358" s="272"/>
      <c r="AH358" s="282"/>
      <c r="AI358" s="272"/>
      <c r="AJ358" s="282"/>
      <c r="AK358" s="283"/>
      <c r="AL358" s="289"/>
      <c r="AM358" s="272"/>
      <c r="AN358" s="271"/>
      <c r="AO358" s="272"/>
      <c r="AP358" s="271"/>
      <c r="AQ358" s="272"/>
      <c r="AR358" s="271"/>
      <c r="AS358" s="272"/>
      <c r="AT358" s="271"/>
      <c r="AU358" s="272"/>
      <c r="AV358" s="271"/>
      <c r="AW358" s="283"/>
      <c r="AX358" s="13">
        <f t="shared" si="6"/>
        <v>0</v>
      </c>
      <c r="AY358" s="42">
        <f t="shared" si="7"/>
        <v>0</v>
      </c>
      <c r="AZ358" s="42">
        <f t="shared" si="9"/>
        <v>0</v>
      </c>
      <c r="BA358" s="42">
        <f t="shared" si="10"/>
        <v>0</v>
      </c>
      <c r="BB358" s="78" t="str">
        <f t="shared" si="11"/>
        <v/>
      </c>
    </row>
    <row r="359" spans="1:54" ht="13" x14ac:dyDescent="0.15">
      <c r="A359" s="46">
        <f t="shared" si="8"/>
        <v>46376</v>
      </c>
      <c r="B359" s="47">
        <v>13.3</v>
      </c>
      <c r="C359" s="47"/>
      <c r="D359" s="47" t="s">
        <v>35</v>
      </c>
      <c r="E359" s="48" t="s">
        <v>32</v>
      </c>
      <c r="F359" s="296"/>
      <c r="G359" s="292"/>
      <c r="H359" s="291"/>
      <c r="I359" s="292"/>
      <c r="J359" s="291"/>
      <c r="K359" s="292"/>
      <c r="L359" s="296"/>
      <c r="M359" s="292"/>
      <c r="N359" s="291"/>
      <c r="O359" s="292"/>
      <c r="P359" s="291"/>
      <c r="Q359" s="292"/>
      <c r="R359" s="291"/>
      <c r="S359" s="292"/>
      <c r="T359" s="291"/>
      <c r="U359" s="293"/>
      <c r="V359" s="296"/>
      <c r="W359" s="292"/>
      <c r="X359" s="291"/>
      <c r="Y359" s="293"/>
      <c r="Z359" s="291"/>
      <c r="AA359" s="292"/>
      <c r="AB359" s="291"/>
      <c r="AC359" s="292"/>
      <c r="AD359" s="291"/>
      <c r="AE359" s="292"/>
      <c r="AF359" s="291"/>
      <c r="AG359" s="292"/>
      <c r="AH359" s="291"/>
      <c r="AI359" s="292"/>
      <c r="AJ359" s="291"/>
      <c r="AK359" s="293"/>
      <c r="AL359" s="294"/>
      <c r="AM359" s="292"/>
      <c r="AN359" s="295"/>
      <c r="AO359" s="292"/>
      <c r="AP359" s="295"/>
      <c r="AQ359" s="292"/>
      <c r="AR359" s="295"/>
      <c r="AS359" s="292"/>
      <c r="AT359" s="295"/>
      <c r="AU359" s="292"/>
      <c r="AV359" s="295"/>
      <c r="AW359" s="293"/>
      <c r="AX359" s="79">
        <f t="shared" si="6"/>
        <v>0</v>
      </c>
      <c r="AY359" s="47">
        <f t="shared" si="7"/>
        <v>0</v>
      </c>
      <c r="AZ359" s="47">
        <f t="shared" si="9"/>
        <v>0</v>
      </c>
      <c r="BA359" s="47">
        <f t="shared" si="10"/>
        <v>0</v>
      </c>
      <c r="BB359" s="80" t="str">
        <f t="shared" si="11"/>
        <v/>
      </c>
    </row>
    <row r="360" spans="1:54" ht="16" x14ac:dyDescent="0.2">
      <c r="A360" s="105"/>
      <c r="B360" s="73"/>
      <c r="C360" s="73"/>
      <c r="D360" s="106"/>
      <c r="E360" s="107"/>
      <c r="F360" s="353">
        <f>SUM(F4:G359)</f>
        <v>5655</v>
      </c>
      <c r="G360" s="272"/>
      <c r="H360" s="353">
        <f>SUM(H4:I359)</f>
        <v>5655</v>
      </c>
      <c r="I360" s="272"/>
      <c r="J360" s="353">
        <f>SUM(J4:K359)</f>
        <v>0</v>
      </c>
      <c r="K360" s="272"/>
      <c r="L360" s="353">
        <f>SUM(L4:M359)</f>
        <v>0</v>
      </c>
      <c r="M360" s="272"/>
      <c r="N360" s="353">
        <f>SUM(N4:O359)</f>
        <v>0</v>
      </c>
      <c r="O360" s="272"/>
      <c r="P360" s="353">
        <f>SUM(P4:Q359)</f>
        <v>0</v>
      </c>
      <c r="Q360" s="272"/>
      <c r="R360" s="353">
        <f>SUM(R4:S359)</f>
        <v>0</v>
      </c>
      <c r="S360" s="272"/>
      <c r="T360" s="353">
        <f>SUM(T4:U359)</f>
        <v>0</v>
      </c>
      <c r="U360" s="272"/>
      <c r="V360" s="353">
        <f>SUM(V4:W359)</f>
        <v>25250</v>
      </c>
      <c r="W360" s="272"/>
      <c r="X360" s="353">
        <f>SUM(X4:Y359)</f>
        <v>30767</v>
      </c>
      <c r="Y360" s="272"/>
      <c r="Z360" s="73"/>
      <c r="AA360" s="73"/>
      <c r="AB360" s="353">
        <f>SUM(AB4:AC359)</f>
        <v>0</v>
      </c>
      <c r="AC360" s="272"/>
      <c r="AD360" s="353">
        <f>SUM(AD4:AE359)</f>
        <v>0</v>
      </c>
      <c r="AE360" s="272"/>
      <c r="AF360" s="73"/>
      <c r="AG360" s="73"/>
      <c r="AH360" s="353">
        <f>SUM(AH4:AI359)</f>
        <v>23</v>
      </c>
      <c r="AI360" s="272"/>
      <c r="AJ360" s="353">
        <f>SUM(AJ4:AK359)</f>
        <v>0</v>
      </c>
      <c r="AK360" s="272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4" t="e">
        <f>SUM(AX4:AX359)</f>
        <v>#VALUE!</v>
      </c>
      <c r="AY360" s="108"/>
      <c r="AZ360" s="216"/>
      <c r="BA360" s="217">
        <f>SUM(BA4:BA359)</f>
        <v>68755</v>
      </c>
      <c r="BB360" s="73"/>
    </row>
    <row r="361" spans="1:54" ht="13" x14ac:dyDescent="0.1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</row>
    <row r="362" spans="1:54" ht="13" x14ac:dyDescent="0.1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</row>
    <row r="363" spans="1:54" ht="13" x14ac:dyDescent="0.1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</row>
    <row r="364" spans="1:54" ht="13" x14ac:dyDescent="0.1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</row>
    <row r="365" spans="1:54" ht="13" x14ac:dyDescent="0.1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</row>
    <row r="366" spans="1:54" ht="13" x14ac:dyDescent="0.1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</row>
    <row r="367" spans="1:54" ht="13" x14ac:dyDescent="0.1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</row>
    <row r="368" spans="1:54" ht="13" x14ac:dyDescent="0.1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</row>
    <row r="369" spans="1:54" ht="13" x14ac:dyDescent="0.1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</row>
    <row r="370" spans="1:54" ht="13" x14ac:dyDescent="0.1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</row>
    <row r="371" spans="1:54" ht="13" x14ac:dyDescent="0.1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</row>
    <row r="372" spans="1:54" ht="13" x14ac:dyDescent="0.1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</row>
    <row r="373" spans="1:54" ht="13" x14ac:dyDescent="0.1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</row>
    <row r="374" spans="1:54" ht="13" x14ac:dyDescent="0.1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</row>
    <row r="375" spans="1:54" ht="13" x14ac:dyDescent="0.1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</row>
    <row r="376" spans="1:54" ht="13" x14ac:dyDescent="0.1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</row>
    <row r="377" spans="1:54" ht="13" x14ac:dyDescent="0.1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</row>
    <row r="378" spans="1:54" ht="13" x14ac:dyDescent="0.1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</row>
    <row r="379" spans="1:54" ht="13" x14ac:dyDescent="0.1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</row>
    <row r="380" spans="1:54" ht="13" x14ac:dyDescent="0.1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</row>
    <row r="381" spans="1:54" ht="13" x14ac:dyDescent="0.1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</row>
    <row r="382" spans="1:54" ht="13" x14ac:dyDescent="0.1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</row>
    <row r="383" spans="1:54" ht="13" x14ac:dyDescent="0.1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</row>
    <row r="384" spans="1:54" ht="13" x14ac:dyDescent="0.1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</row>
    <row r="385" spans="1:54" ht="13" x14ac:dyDescent="0.1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</row>
    <row r="386" spans="1:54" ht="13" x14ac:dyDescent="0.1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</row>
    <row r="387" spans="1:54" ht="13" x14ac:dyDescent="0.1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</row>
    <row r="388" spans="1:54" ht="13" x14ac:dyDescent="0.1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</row>
    <row r="389" spans="1:54" ht="13" x14ac:dyDescent="0.1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</row>
    <row r="390" spans="1:54" ht="13" x14ac:dyDescent="0.1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</row>
    <row r="391" spans="1:54" ht="13" x14ac:dyDescent="0.1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</row>
    <row r="392" spans="1:54" ht="13" x14ac:dyDescent="0.1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</row>
    <row r="393" spans="1:54" ht="13" x14ac:dyDescent="0.1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</row>
    <row r="394" spans="1:54" ht="13" x14ac:dyDescent="0.1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</row>
    <row r="395" spans="1:54" ht="13" x14ac:dyDescent="0.1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</row>
    <row r="396" spans="1:54" ht="13" x14ac:dyDescent="0.1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</row>
    <row r="397" spans="1:54" ht="13" x14ac:dyDescent="0.1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</row>
    <row r="398" spans="1:54" ht="13" x14ac:dyDescent="0.1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</row>
    <row r="399" spans="1:54" ht="13" x14ac:dyDescent="0.1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</row>
    <row r="400" spans="1:54" ht="13" x14ac:dyDescent="0.1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</row>
    <row r="401" spans="1:54" ht="13" x14ac:dyDescent="0.1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</row>
    <row r="402" spans="1:54" ht="13" x14ac:dyDescent="0.1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</row>
    <row r="403" spans="1:54" ht="13" x14ac:dyDescent="0.1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</row>
    <row r="404" spans="1:54" ht="13" x14ac:dyDescent="0.1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</row>
    <row r="405" spans="1:54" ht="13" x14ac:dyDescent="0.1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</row>
    <row r="406" spans="1:54" ht="13" x14ac:dyDescent="0.1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</row>
    <row r="407" spans="1:54" ht="13" x14ac:dyDescent="0.1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</row>
    <row r="408" spans="1:54" ht="13" x14ac:dyDescent="0.1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</row>
    <row r="409" spans="1:54" ht="13" x14ac:dyDescent="0.1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</row>
    <row r="410" spans="1:54" ht="13" x14ac:dyDescent="0.1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</row>
    <row r="411" spans="1:54" ht="13" x14ac:dyDescent="0.1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</row>
    <row r="412" spans="1:54" ht="13" x14ac:dyDescent="0.1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</row>
    <row r="413" spans="1:54" ht="13" x14ac:dyDescent="0.1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</row>
    <row r="414" spans="1:54" ht="13" x14ac:dyDescent="0.1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</row>
    <row r="415" spans="1:54" ht="13" x14ac:dyDescent="0.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</row>
    <row r="416" spans="1:54" ht="13" x14ac:dyDescent="0.1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</row>
    <row r="417" spans="1:54" ht="13" x14ac:dyDescent="0.1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</row>
    <row r="418" spans="1:54" ht="13" x14ac:dyDescent="0.1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</row>
    <row r="419" spans="1:54" ht="13" x14ac:dyDescent="0.1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</row>
    <row r="420" spans="1:54" ht="13" x14ac:dyDescent="0.1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</row>
    <row r="421" spans="1:54" ht="13" x14ac:dyDescent="0.1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</row>
    <row r="422" spans="1:54" ht="13" x14ac:dyDescent="0.1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</row>
    <row r="423" spans="1:54" ht="13" x14ac:dyDescent="0.1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</row>
    <row r="424" spans="1:54" ht="13" x14ac:dyDescent="0.1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</row>
    <row r="425" spans="1:54" ht="13" x14ac:dyDescent="0.1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</row>
    <row r="426" spans="1:54" ht="13" x14ac:dyDescent="0.1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</row>
    <row r="427" spans="1:54" ht="13" x14ac:dyDescent="0.1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</row>
    <row r="428" spans="1:54" ht="13" x14ac:dyDescent="0.1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</row>
    <row r="429" spans="1:54" ht="13" x14ac:dyDescent="0.1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</row>
    <row r="430" spans="1:54" ht="13" x14ac:dyDescent="0.1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</row>
    <row r="431" spans="1:54" ht="13" x14ac:dyDescent="0.1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</row>
    <row r="432" spans="1:54" ht="13" x14ac:dyDescent="0.1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</row>
    <row r="433" spans="1:54" ht="13" x14ac:dyDescent="0.1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</row>
    <row r="434" spans="1:54" ht="13" x14ac:dyDescent="0.1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</row>
    <row r="435" spans="1:54" ht="13" x14ac:dyDescent="0.1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</row>
    <row r="436" spans="1:54" ht="13" x14ac:dyDescent="0.1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</row>
    <row r="437" spans="1:54" ht="13" x14ac:dyDescent="0.1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</row>
    <row r="438" spans="1:54" ht="13" x14ac:dyDescent="0.1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</row>
    <row r="439" spans="1:54" ht="13" x14ac:dyDescent="0.1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</row>
    <row r="440" spans="1:54" ht="13" x14ac:dyDescent="0.1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</row>
    <row r="441" spans="1:54" ht="13" x14ac:dyDescent="0.1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</row>
    <row r="442" spans="1:54" ht="13" x14ac:dyDescent="0.1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</row>
    <row r="443" spans="1:54" ht="13" x14ac:dyDescent="0.1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</row>
    <row r="444" spans="1:54" ht="13" x14ac:dyDescent="0.1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</row>
    <row r="445" spans="1:54" ht="13" x14ac:dyDescent="0.1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</row>
    <row r="446" spans="1:54" ht="13" x14ac:dyDescent="0.1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</row>
    <row r="447" spans="1:54" ht="13" x14ac:dyDescent="0.1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</row>
    <row r="448" spans="1:54" ht="13" x14ac:dyDescent="0.1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</row>
    <row r="449" spans="1:54" ht="13" x14ac:dyDescent="0.1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</row>
    <row r="450" spans="1:54" ht="13" x14ac:dyDescent="0.1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</row>
    <row r="451" spans="1:54" ht="13" x14ac:dyDescent="0.1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</row>
    <row r="452" spans="1:54" ht="13" x14ac:dyDescent="0.1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</row>
    <row r="453" spans="1:54" ht="13" x14ac:dyDescent="0.1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</row>
    <row r="454" spans="1:54" ht="13" x14ac:dyDescent="0.1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</row>
    <row r="455" spans="1:54" ht="13" x14ac:dyDescent="0.1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</row>
    <row r="456" spans="1:54" ht="13" x14ac:dyDescent="0.1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</row>
    <row r="457" spans="1:54" ht="13" x14ac:dyDescent="0.1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</row>
    <row r="458" spans="1:54" ht="13" x14ac:dyDescent="0.1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</row>
    <row r="459" spans="1:54" ht="13" x14ac:dyDescent="0.1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</row>
    <row r="460" spans="1:54" ht="13" x14ac:dyDescent="0.1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</row>
    <row r="461" spans="1:54" ht="13" x14ac:dyDescent="0.1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</row>
    <row r="462" spans="1:54" ht="13" x14ac:dyDescent="0.1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</row>
    <row r="463" spans="1:54" ht="13" x14ac:dyDescent="0.1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</row>
    <row r="464" spans="1:54" ht="13" x14ac:dyDescent="0.1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</row>
    <row r="465" spans="1:54" ht="13" x14ac:dyDescent="0.1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</row>
    <row r="466" spans="1:54" ht="13" x14ac:dyDescent="0.1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</row>
    <row r="467" spans="1:54" ht="13" x14ac:dyDescent="0.1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</row>
    <row r="468" spans="1:54" ht="13" x14ac:dyDescent="0.1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</row>
    <row r="469" spans="1:54" ht="13" x14ac:dyDescent="0.1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</row>
    <row r="470" spans="1:54" ht="13" x14ac:dyDescent="0.1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</row>
    <row r="471" spans="1:54" ht="13" x14ac:dyDescent="0.1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</row>
    <row r="472" spans="1:54" ht="13" x14ac:dyDescent="0.1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</row>
    <row r="473" spans="1:54" ht="13" x14ac:dyDescent="0.1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</row>
    <row r="474" spans="1:54" ht="13" x14ac:dyDescent="0.1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</row>
    <row r="475" spans="1:54" ht="13" x14ac:dyDescent="0.1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</row>
    <row r="476" spans="1:54" ht="13" x14ac:dyDescent="0.1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</row>
    <row r="477" spans="1:54" ht="13" x14ac:dyDescent="0.1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</row>
    <row r="478" spans="1:54" ht="13" x14ac:dyDescent="0.1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</row>
    <row r="479" spans="1:54" ht="13" x14ac:dyDescent="0.1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</row>
    <row r="480" spans="1:54" ht="13" x14ac:dyDescent="0.1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</row>
    <row r="481" spans="1:54" ht="13" x14ac:dyDescent="0.1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</row>
    <row r="482" spans="1:54" ht="13" x14ac:dyDescent="0.1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</row>
    <row r="483" spans="1:54" ht="13" x14ac:dyDescent="0.1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</row>
    <row r="484" spans="1:54" ht="13" x14ac:dyDescent="0.1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</row>
    <row r="485" spans="1:54" ht="13" x14ac:dyDescent="0.1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</row>
    <row r="486" spans="1:54" ht="13" x14ac:dyDescent="0.1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</row>
    <row r="487" spans="1:54" ht="13" x14ac:dyDescent="0.1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</row>
    <row r="488" spans="1:54" ht="13" x14ac:dyDescent="0.1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</row>
    <row r="489" spans="1:54" ht="13" x14ac:dyDescent="0.1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</row>
    <row r="490" spans="1:54" ht="13" x14ac:dyDescent="0.1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</row>
    <row r="491" spans="1:54" ht="13" x14ac:dyDescent="0.1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</row>
    <row r="492" spans="1:54" ht="13" x14ac:dyDescent="0.1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</row>
    <row r="493" spans="1:54" ht="13" x14ac:dyDescent="0.1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</row>
    <row r="494" spans="1:54" ht="13" x14ac:dyDescent="0.1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</row>
    <row r="495" spans="1:54" ht="13" x14ac:dyDescent="0.1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</row>
    <row r="496" spans="1:54" ht="13" x14ac:dyDescent="0.1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</row>
    <row r="497" spans="1:54" ht="13" x14ac:dyDescent="0.1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</row>
    <row r="498" spans="1:54" ht="13" x14ac:dyDescent="0.1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</row>
    <row r="499" spans="1:54" ht="13" x14ac:dyDescent="0.1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</row>
    <row r="500" spans="1:54" ht="13" x14ac:dyDescent="0.1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</row>
    <row r="501" spans="1:54" ht="13" x14ac:dyDescent="0.1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</row>
    <row r="502" spans="1:54" ht="13" x14ac:dyDescent="0.1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</row>
    <row r="503" spans="1:54" ht="13" x14ac:dyDescent="0.1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</row>
    <row r="504" spans="1:54" ht="13" x14ac:dyDescent="0.1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</row>
    <row r="505" spans="1:54" ht="13" x14ac:dyDescent="0.1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</row>
    <row r="506" spans="1:54" ht="13" x14ac:dyDescent="0.1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</row>
    <row r="507" spans="1:54" ht="13" x14ac:dyDescent="0.1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</row>
    <row r="508" spans="1:54" ht="13" x14ac:dyDescent="0.1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</row>
    <row r="509" spans="1:54" ht="13" x14ac:dyDescent="0.1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</row>
    <row r="510" spans="1:54" ht="13" x14ac:dyDescent="0.1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</row>
    <row r="511" spans="1:54" ht="13" x14ac:dyDescent="0.1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</row>
    <row r="512" spans="1:54" ht="13" x14ac:dyDescent="0.1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</row>
    <row r="513" spans="1:54" ht="13" x14ac:dyDescent="0.1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</row>
    <row r="514" spans="1:54" ht="13" x14ac:dyDescent="0.1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</row>
    <row r="515" spans="1:54" ht="13" x14ac:dyDescent="0.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</row>
    <row r="516" spans="1:54" ht="13" x14ac:dyDescent="0.1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</row>
    <row r="517" spans="1:54" ht="13" x14ac:dyDescent="0.1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</row>
    <row r="518" spans="1:54" ht="13" x14ac:dyDescent="0.1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</row>
    <row r="519" spans="1:54" ht="13" x14ac:dyDescent="0.1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</row>
    <row r="520" spans="1:54" ht="13" x14ac:dyDescent="0.1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</row>
    <row r="521" spans="1:54" ht="13" x14ac:dyDescent="0.1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</row>
    <row r="522" spans="1:54" ht="13" x14ac:dyDescent="0.1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</row>
    <row r="523" spans="1:54" ht="13" x14ac:dyDescent="0.1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</row>
    <row r="524" spans="1:54" ht="13" x14ac:dyDescent="0.1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</row>
    <row r="525" spans="1:54" ht="13" x14ac:dyDescent="0.1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</row>
    <row r="526" spans="1:54" ht="13" x14ac:dyDescent="0.1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</row>
    <row r="527" spans="1:54" ht="13" x14ac:dyDescent="0.1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</row>
    <row r="528" spans="1:54" ht="13" x14ac:dyDescent="0.1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</row>
    <row r="529" spans="1:54" ht="13" x14ac:dyDescent="0.1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</row>
    <row r="530" spans="1:54" ht="13" x14ac:dyDescent="0.1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</row>
    <row r="531" spans="1:54" ht="13" x14ac:dyDescent="0.1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</row>
    <row r="532" spans="1:54" ht="13" x14ac:dyDescent="0.1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</row>
    <row r="533" spans="1:54" ht="13" x14ac:dyDescent="0.1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</row>
    <row r="534" spans="1:54" ht="13" x14ac:dyDescent="0.1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</row>
    <row r="535" spans="1:54" ht="13" x14ac:dyDescent="0.1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</row>
    <row r="536" spans="1:54" ht="13" x14ac:dyDescent="0.1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</row>
    <row r="537" spans="1:54" ht="13" x14ac:dyDescent="0.1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</row>
    <row r="538" spans="1:54" ht="13" x14ac:dyDescent="0.1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</row>
    <row r="539" spans="1:54" ht="13" x14ac:dyDescent="0.1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</row>
    <row r="540" spans="1:54" ht="13" x14ac:dyDescent="0.1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</row>
    <row r="541" spans="1:54" ht="13" x14ac:dyDescent="0.1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</row>
    <row r="542" spans="1:54" ht="13" x14ac:dyDescent="0.1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</row>
    <row r="543" spans="1:54" ht="13" x14ac:dyDescent="0.1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</row>
    <row r="544" spans="1:54" ht="13" x14ac:dyDescent="0.1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</row>
    <row r="545" spans="1:54" ht="13" x14ac:dyDescent="0.1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</row>
    <row r="546" spans="1:54" ht="13" x14ac:dyDescent="0.1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</row>
    <row r="547" spans="1:54" ht="13" x14ac:dyDescent="0.1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</row>
    <row r="548" spans="1:54" ht="13" x14ac:dyDescent="0.1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</row>
    <row r="549" spans="1:54" ht="13" x14ac:dyDescent="0.1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</row>
    <row r="550" spans="1:54" ht="13" x14ac:dyDescent="0.1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</row>
    <row r="551" spans="1:54" ht="13" x14ac:dyDescent="0.1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</row>
    <row r="552" spans="1:54" ht="13" x14ac:dyDescent="0.1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</row>
    <row r="553" spans="1:54" ht="13" x14ac:dyDescent="0.1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</row>
    <row r="554" spans="1:54" ht="13" x14ac:dyDescent="0.1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</row>
    <row r="555" spans="1:54" ht="13" x14ac:dyDescent="0.1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</row>
    <row r="556" spans="1:54" ht="13" x14ac:dyDescent="0.1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</row>
    <row r="557" spans="1:54" ht="13" x14ac:dyDescent="0.1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</row>
    <row r="558" spans="1:54" ht="13" x14ac:dyDescent="0.1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</row>
    <row r="559" spans="1:54" ht="13" x14ac:dyDescent="0.1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</row>
    <row r="560" spans="1:54" ht="13" x14ac:dyDescent="0.1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</row>
    <row r="561" spans="1:54" ht="13" x14ac:dyDescent="0.1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</row>
    <row r="562" spans="1:54" ht="13" x14ac:dyDescent="0.1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</row>
    <row r="563" spans="1:54" ht="13" x14ac:dyDescent="0.1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</row>
    <row r="564" spans="1:54" ht="13" x14ac:dyDescent="0.1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</row>
    <row r="565" spans="1:54" ht="13" x14ac:dyDescent="0.1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</row>
    <row r="566" spans="1:54" ht="13" x14ac:dyDescent="0.1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</row>
    <row r="567" spans="1:54" ht="13" x14ac:dyDescent="0.1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</row>
    <row r="568" spans="1:54" ht="13" x14ac:dyDescent="0.1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</row>
    <row r="569" spans="1:54" ht="13" x14ac:dyDescent="0.1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</row>
    <row r="570" spans="1:54" ht="13" x14ac:dyDescent="0.1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</row>
    <row r="571" spans="1:54" ht="13" x14ac:dyDescent="0.1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</row>
    <row r="572" spans="1:54" ht="13" x14ac:dyDescent="0.1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</row>
    <row r="573" spans="1:54" ht="13" x14ac:dyDescent="0.1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</row>
    <row r="574" spans="1:54" ht="13" x14ac:dyDescent="0.1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</row>
    <row r="575" spans="1:54" ht="13" x14ac:dyDescent="0.1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</row>
    <row r="576" spans="1:54" ht="13" x14ac:dyDescent="0.1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</row>
    <row r="577" spans="1:54" ht="13" x14ac:dyDescent="0.1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</row>
    <row r="578" spans="1:54" ht="13" x14ac:dyDescent="0.1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</row>
    <row r="579" spans="1:54" ht="13" x14ac:dyDescent="0.1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</row>
    <row r="580" spans="1:54" ht="13" x14ac:dyDescent="0.1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</row>
    <row r="581" spans="1:54" ht="13" x14ac:dyDescent="0.1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</row>
    <row r="582" spans="1:54" ht="13" x14ac:dyDescent="0.1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</row>
    <row r="583" spans="1:54" ht="13" x14ac:dyDescent="0.1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</row>
    <row r="584" spans="1:54" ht="13" x14ac:dyDescent="0.1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</row>
    <row r="585" spans="1:54" ht="13" x14ac:dyDescent="0.1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</row>
    <row r="586" spans="1:54" ht="13" x14ac:dyDescent="0.1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</row>
    <row r="587" spans="1:54" ht="13" x14ac:dyDescent="0.1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</row>
    <row r="588" spans="1:54" ht="13" x14ac:dyDescent="0.1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</row>
    <row r="589" spans="1:54" ht="13" x14ac:dyDescent="0.1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</row>
    <row r="590" spans="1:54" ht="13" x14ac:dyDescent="0.1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</row>
    <row r="591" spans="1:54" ht="13" x14ac:dyDescent="0.1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</row>
    <row r="592" spans="1:54" ht="13" x14ac:dyDescent="0.1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</row>
    <row r="593" spans="1:54" ht="13" x14ac:dyDescent="0.1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</row>
    <row r="594" spans="1:54" ht="13" x14ac:dyDescent="0.1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</row>
    <row r="595" spans="1:54" ht="13" x14ac:dyDescent="0.1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</row>
    <row r="596" spans="1:54" ht="13" x14ac:dyDescent="0.1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</row>
    <row r="597" spans="1:54" ht="13" x14ac:dyDescent="0.1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</row>
    <row r="598" spans="1:54" ht="13" x14ac:dyDescent="0.1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</row>
    <row r="599" spans="1:54" ht="13" x14ac:dyDescent="0.1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</row>
    <row r="600" spans="1:54" ht="13" x14ac:dyDescent="0.1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</row>
    <row r="601" spans="1:54" ht="13" x14ac:dyDescent="0.1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</row>
    <row r="602" spans="1:54" ht="13" x14ac:dyDescent="0.1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</row>
    <row r="603" spans="1:54" ht="13" x14ac:dyDescent="0.1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</row>
    <row r="604" spans="1:54" ht="13" x14ac:dyDescent="0.1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</row>
    <row r="605" spans="1:54" ht="13" x14ac:dyDescent="0.1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</row>
    <row r="606" spans="1:54" ht="13" x14ac:dyDescent="0.1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</row>
    <row r="607" spans="1:54" ht="13" x14ac:dyDescent="0.1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</row>
    <row r="608" spans="1:54" ht="13" x14ac:dyDescent="0.1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</row>
    <row r="609" spans="1:54" ht="13" x14ac:dyDescent="0.1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</row>
    <row r="610" spans="1:54" ht="13" x14ac:dyDescent="0.1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</row>
    <row r="611" spans="1:54" ht="13" x14ac:dyDescent="0.1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</row>
    <row r="612" spans="1:54" ht="13" x14ac:dyDescent="0.1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</row>
    <row r="613" spans="1:54" ht="13" x14ac:dyDescent="0.1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</row>
    <row r="614" spans="1:54" ht="13" x14ac:dyDescent="0.1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</row>
    <row r="615" spans="1:54" ht="13" x14ac:dyDescent="0.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</row>
    <row r="616" spans="1:54" ht="13" x14ac:dyDescent="0.1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</row>
    <row r="617" spans="1:54" ht="13" x14ac:dyDescent="0.1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</row>
    <row r="618" spans="1:54" ht="13" x14ac:dyDescent="0.1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</row>
    <row r="619" spans="1:54" ht="13" x14ac:dyDescent="0.1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</row>
    <row r="620" spans="1:54" ht="13" x14ac:dyDescent="0.1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</row>
    <row r="621" spans="1:54" ht="13" x14ac:dyDescent="0.1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</row>
    <row r="622" spans="1:54" ht="13" x14ac:dyDescent="0.1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</row>
    <row r="623" spans="1:54" ht="13" x14ac:dyDescent="0.1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</row>
    <row r="624" spans="1:54" ht="13" x14ac:dyDescent="0.1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</row>
    <row r="625" spans="1:54" ht="13" x14ac:dyDescent="0.1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</row>
    <row r="626" spans="1:54" ht="13" x14ac:dyDescent="0.1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</row>
    <row r="627" spans="1:54" ht="13" x14ac:dyDescent="0.1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</row>
    <row r="628" spans="1:54" ht="13" x14ac:dyDescent="0.1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</row>
    <row r="629" spans="1:54" ht="13" x14ac:dyDescent="0.1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</row>
    <row r="630" spans="1:54" ht="13" x14ac:dyDescent="0.1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</row>
    <row r="631" spans="1:54" ht="13" x14ac:dyDescent="0.1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</row>
    <row r="632" spans="1:54" ht="13" x14ac:dyDescent="0.1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</row>
    <row r="633" spans="1:54" ht="13" x14ac:dyDescent="0.1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</row>
    <row r="634" spans="1:54" ht="13" x14ac:dyDescent="0.1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</row>
    <row r="635" spans="1:54" ht="13" x14ac:dyDescent="0.1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</row>
    <row r="636" spans="1:54" ht="13" x14ac:dyDescent="0.1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</row>
    <row r="637" spans="1:54" ht="13" x14ac:dyDescent="0.1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</row>
    <row r="638" spans="1:54" ht="13" x14ac:dyDescent="0.1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</row>
    <row r="639" spans="1:54" ht="13" x14ac:dyDescent="0.1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</row>
    <row r="640" spans="1:54" ht="13" x14ac:dyDescent="0.1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</row>
    <row r="641" spans="1:54" ht="13" x14ac:dyDescent="0.1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</row>
    <row r="642" spans="1:54" ht="13" x14ac:dyDescent="0.1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</row>
    <row r="643" spans="1:54" ht="13" x14ac:dyDescent="0.1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</row>
    <row r="644" spans="1:54" ht="13" x14ac:dyDescent="0.1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</row>
    <row r="645" spans="1:54" ht="13" x14ac:dyDescent="0.1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</row>
    <row r="646" spans="1:54" ht="13" x14ac:dyDescent="0.1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</row>
    <row r="647" spans="1:54" ht="13" x14ac:dyDescent="0.1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</row>
    <row r="648" spans="1:54" ht="13" x14ac:dyDescent="0.1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</row>
    <row r="649" spans="1:54" ht="13" x14ac:dyDescent="0.1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</row>
    <row r="650" spans="1:54" ht="13" x14ac:dyDescent="0.1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</row>
    <row r="651" spans="1:54" ht="13" x14ac:dyDescent="0.1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</row>
    <row r="652" spans="1:54" ht="13" x14ac:dyDescent="0.1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</row>
    <row r="653" spans="1:54" ht="13" x14ac:dyDescent="0.1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</row>
    <row r="654" spans="1:54" ht="13" x14ac:dyDescent="0.1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</row>
    <row r="655" spans="1:54" ht="13" x14ac:dyDescent="0.1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</row>
    <row r="656" spans="1:54" ht="13" x14ac:dyDescent="0.1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</row>
    <row r="657" spans="1:54" ht="13" x14ac:dyDescent="0.1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</row>
    <row r="658" spans="1:54" ht="13" x14ac:dyDescent="0.1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</row>
    <row r="659" spans="1:54" ht="13" x14ac:dyDescent="0.1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</row>
    <row r="660" spans="1:54" ht="13" x14ac:dyDescent="0.1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</row>
    <row r="661" spans="1:54" ht="13" x14ac:dyDescent="0.1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</row>
    <row r="662" spans="1:54" ht="13" x14ac:dyDescent="0.1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</row>
    <row r="663" spans="1:54" ht="13" x14ac:dyDescent="0.1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</row>
    <row r="664" spans="1:54" ht="13" x14ac:dyDescent="0.1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</row>
    <row r="665" spans="1:54" ht="13" x14ac:dyDescent="0.1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</row>
    <row r="666" spans="1:54" ht="13" x14ac:dyDescent="0.1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</row>
    <row r="667" spans="1:54" ht="13" x14ac:dyDescent="0.1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</row>
    <row r="668" spans="1:54" ht="13" x14ac:dyDescent="0.1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</row>
    <row r="669" spans="1:54" ht="13" x14ac:dyDescent="0.1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</row>
    <row r="670" spans="1:54" ht="13" x14ac:dyDescent="0.1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</row>
    <row r="671" spans="1:54" ht="13" x14ac:dyDescent="0.1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</row>
    <row r="672" spans="1:54" ht="13" x14ac:dyDescent="0.1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</row>
    <row r="673" spans="1:54" ht="13" x14ac:dyDescent="0.1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</row>
    <row r="674" spans="1:54" ht="13" x14ac:dyDescent="0.1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</row>
    <row r="675" spans="1:54" ht="13" x14ac:dyDescent="0.1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</row>
    <row r="676" spans="1:54" ht="13" x14ac:dyDescent="0.1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</row>
    <row r="677" spans="1:54" ht="13" x14ac:dyDescent="0.1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</row>
    <row r="678" spans="1:54" ht="13" x14ac:dyDescent="0.1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</row>
    <row r="679" spans="1:54" ht="13" x14ac:dyDescent="0.1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</row>
    <row r="680" spans="1:54" ht="13" x14ac:dyDescent="0.1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</row>
    <row r="681" spans="1:54" ht="13" x14ac:dyDescent="0.1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</row>
    <row r="682" spans="1:54" ht="13" x14ac:dyDescent="0.1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</row>
    <row r="683" spans="1:54" ht="13" x14ac:dyDescent="0.1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</row>
    <row r="684" spans="1:54" ht="13" x14ac:dyDescent="0.1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</row>
    <row r="685" spans="1:54" ht="13" x14ac:dyDescent="0.1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</row>
    <row r="686" spans="1:54" ht="13" x14ac:dyDescent="0.1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</row>
    <row r="687" spans="1:54" ht="13" x14ac:dyDescent="0.1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</row>
    <row r="688" spans="1:54" ht="13" x14ac:dyDescent="0.1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</row>
    <row r="689" spans="1:54" ht="13" x14ac:dyDescent="0.1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</row>
    <row r="690" spans="1:54" ht="13" x14ac:dyDescent="0.1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</row>
    <row r="691" spans="1:54" ht="13" x14ac:dyDescent="0.1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</row>
    <row r="692" spans="1:54" ht="13" x14ac:dyDescent="0.1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</row>
    <row r="693" spans="1:54" ht="13" x14ac:dyDescent="0.1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</row>
    <row r="694" spans="1:54" ht="13" x14ac:dyDescent="0.1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</row>
    <row r="695" spans="1:54" ht="13" x14ac:dyDescent="0.1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</row>
    <row r="696" spans="1:54" ht="13" x14ac:dyDescent="0.1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</row>
    <row r="697" spans="1:54" ht="13" x14ac:dyDescent="0.1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</row>
    <row r="698" spans="1:54" ht="13" x14ac:dyDescent="0.1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</row>
    <row r="699" spans="1:54" ht="13" x14ac:dyDescent="0.1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</row>
    <row r="700" spans="1:54" ht="13" x14ac:dyDescent="0.1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</row>
    <row r="701" spans="1:54" ht="13" x14ac:dyDescent="0.1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</row>
    <row r="702" spans="1:54" ht="13" x14ac:dyDescent="0.1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</row>
    <row r="703" spans="1:54" ht="13" x14ac:dyDescent="0.1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</row>
    <row r="704" spans="1:54" ht="13" x14ac:dyDescent="0.1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</row>
    <row r="705" spans="1:54" ht="13" x14ac:dyDescent="0.1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</row>
    <row r="706" spans="1:54" ht="13" x14ac:dyDescent="0.1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</row>
    <row r="707" spans="1:54" ht="13" x14ac:dyDescent="0.1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</row>
    <row r="708" spans="1:54" ht="13" x14ac:dyDescent="0.1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</row>
    <row r="709" spans="1:54" ht="13" x14ac:dyDescent="0.1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</row>
    <row r="710" spans="1:54" ht="13" x14ac:dyDescent="0.1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</row>
    <row r="711" spans="1:54" ht="13" x14ac:dyDescent="0.1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</row>
    <row r="712" spans="1:54" ht="13" x14ac:dyDescent="0.1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</row>
    <row r="713" spans="1:54" ht="13" x14ac:dyDescent="0.1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</row>
    <row r="714" spans="1:54" ht="13" x14ac:dyDescent="0.1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</row>
    <row r="715" spans="1:54" ht="13" x14ac:dyDescent="0.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</row>
    <row r="716" spans="1:54" ht="13" x14ac:dyDescent="0.1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</row>
    <row r="717" spans="1:54" ht="13" x14ac:dyDescent="0.1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</row>
    <row r="718" spans="1:54" ht="13" x14ac:dyDescent="0.1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</row>
    <row r="719" spans="1:54" ht="13" x14ac:dyDescent="0.1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</row>
    <row r="720" spans="1:54" ht="13" x14ac:dyDescent="0.1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</row>
    <row r="721" spans="1:54" ht="13" x14ac:dyDescent="0.1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</row>
    <row r="722" spans="1:54" ht="13" x14ac:dyDescent="0.1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</row>
    <row r="723" spans="1:54" ht="13" x14ac:dyDescent="0.1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</row>
    <row r="724" spans="1:54" ht="13" x14ac:dyDescent="0.1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</row>
    <row r="725" spans="1:54" ht="13" x14ac:dyDescent="0.1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</row>
    <row r="726" spans="1:54" ht="13" x14ac:dyDescent="0.1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</row>
    <row r="727" spans="1:54" ht="13" x14ac:dyDescent="0.1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</row>
    <row r="728" spans="1:54" ht="13" x14ac:dyDescent="0.1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</row>
    <row r="729" spans="1:54" ht="13" x14ac:dyDescent="0.1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</row>
    <row r="730" spans="1:54" ht="13" x14ac:dyDescent="0.1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</row>
    <row r="731" spans="1:54" ht="13" x14ac:dyDescent="0.1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</row>
    <row r="732" spans="1:54" ht="13" x14ac:dyDescent="0.1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</row>
    <row r="733" spans="1:54" ht="13" x14ac:dyDescent="0.1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</row>
    <row r="734" spans="1:54" ht="13" x14ac:dyDescent="0.1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</row>
    <row r="735" spans="1:54" ht="13" x14ac:dyDescent="0.1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</row>
    <row r="736" spans="1:54" ht="13" x14ac:dyDescent="0.1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</row>
    <row r="737" spans="1:54" ht="13" x14ac:dyDescent="0.1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</row>
    <row r="738" spans="1:54" ht="13" x14ac:dyDescent="0.1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</row>
    <row r="739" spans="1:54" ht="13" x14ac:dyDescent="0.1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</row>
    <row r="740" spans="1:54" ht="13" x14ac:dyDescent="0.1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</row>
    <row r="741" spans="1:54" ht="13" x14ac:dyDescent="0.1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</row>
    <row r="742" spans="1:54" ht="13" x14ac:dyDescent="0.1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</row>
    <row r="743" spans="1:54" ht="13" x14ac:dyDescent="0.1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</row>
    <row r="744" spans="1:54" ht="13" x14ac:dyDescent="0.1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</row>
    <row r="745" spans="1:54" ht="13" x14ac:dyDescent="0.1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</row>
    <row r="746" spans="1:54" ht="13" x14ac:dyDescent="0.1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</row>
    <row r="747" spans="1:54" ht="13" x14ac:dyDescent="0.1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</row>
    <row r="748" spans="1:54" ht="13" x14ac:dyDescent="0.1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</row>
    <row r="749" spans="1:54" ht="13" x14ac:dyDescent="0.1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</row>
    <row r="750" spans="1:54" ht="13" x14ac:dyDescent="0.1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</row>
    <row r="751" spans="1:54" ht="13" x14ac:dyDescent="0.1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</row>
    <row r="752" spans="1:54" ht="13" x14ac:dyDescent="0.1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</row>
    <row r="753" spans="1:54" ht="13" x14ac:dyDescent="0.1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</row>
    <row r="754" spans="1:54" ht="13" x14ac:dyDescent="0.1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</row>
    <row r="755" spans="1:54" ht="13" x14ac:dyDescent="0.1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</row>
    <row r="756" spans="1:54" ht="13" x14ac:dyDescent="0.1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</row>
    <row r="757" spans="1:54" ht="13" x14ac:dyDescent="0.1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</row>
    <row r="758" spans="1:54" ht="13" x14ac:dyDescent="0.1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</row>
    <row r="759" spans="1:54" ht="13" x14ac:dyDescent="0.1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</row>
    <row r="760" spans="1:54" ht="13" x14ac:dyDescent="0.1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</row>
    <row r="761" spans="1:54" ht="13" x14ac:dyDescent="0.1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</row>
    <row r="762" spans="1:54" ht="13" x14ac:dyDescent="0.1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</row>
    <row r="763" spans="1:54" ht="13" x14ac:dyDescent="0.1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</row>
    <row r="764" spans="1:54" ht="13" x14ac:dyDescent="0.1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</row>
    <row r="765" spans="1:54" ht="13" x14ac:dyDescent="0.1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</row>
    <row r="766" spans="1:54" ht="13" x14ac:dyDescent="0.1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</row>
    <row r="767" spans="1:54" ht="13" x14ac:dyDescent="0.1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</row>
    <row r="768" spans="1:54" ht="13" x14ac:dyDescent="0.1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</row>
    <row r="769" spans="1:54" ht="13" x14ac:dyDescent="0.1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</row>
    <row r="770" spans="1:54" ht="13" x14ac:dyDescent="0.1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</row>
    <row r="771" spans="1:54" ht="13" x14ac:dyDescent="0.1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</row>
    <row r="772" spans="1:54" ht="13" x14ac:dyDescent="0.1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</row>
    <row r="773" spans="1:54" ht="13" x14ac:dyDescent="0.1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</row>
    <row r="774" spans="1:54" ht="13" x14ac:dyDescent="0.1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</row>
    <row r="775" spans="1:54" ht="13" x14ac:dyDescent="0.1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</row>
    <row r="776" spans="1:54" ht="13" x14ac:dyDescent="0.1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</row>
    <row r="777" spans="1:54" ht="13" x14ac:dyDescent="0.1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</row>
    <row r="778" spans="1:54" ht="13" x14ac:dyDescent="0.1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</row>
    <row r="779" spans="1:54" ht="13" x14ac:dyDescent="0.1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</row>
    <row r="780" spans="1:54" ht="13" x14ac:dyDescent="0.1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</row>
    <row r="781" spans="1:54" ht="13" x14ac:dyDescent="0.1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</row>
    <row r="782" spans="1:54" ht="13" x14ac:dyDescent="0.1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</row>
    <row r="783" spans="1:54" ht="13" x14ac:dyDescent="0.1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</row>
    <row r="784" spans="1:54" ht="13" x14ac:dyDescent="0.1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</row>
    <row r="785" spans="1:54" ht="13" x14ac:dyDescent="0.1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</row>
    <row r="786" spans="1:54" ht="13" x14ac:dyDescent="0.1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</row>
    <row r="787" spans="1:54" ht="13" x14ac:dyDescent="0.1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</row>
    <row r="788" spans="1:54" ht="13" x14ac:dyDescent="0.1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</row>
    <row r="789" spans="1:54" ht="13" x14ac:dyDescent="0.1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</row>
    <row r="790" spans="1:54" ht="13" x14ac:dyDescent="0.1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</row>
    <row r="791" spans="1:54" ht="13" x14ac:dyDescent="0.1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</row>
    <row r="792" spans="1:54" ht="13" x14ac:dyDescent="0.1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</row>
    <row r="793" spans="1:54" ht="13" x14ac:dyDescent="0.1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</row>
    <row r="794" spans="1:54" ht="13" x14ac:dyDescent="0.1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</row>
    <row r="795" spans="1:54" ht="13" x14ac:dyDescent="0.1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</row>
    <row r="796" spans="1:54" ht="13" x14ac:dyDescent="0.1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</row>
    <row r="797" spans="1:54" ht="13" x14ac:dyDescent="0.1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</row>
    <row r="798" spans="1:54" ht="13" x14ac:dyDescent="0.1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</row>
    <row r="799" spans="1:54" ht="13" x14ac:dyDescent="0.1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</row>
    <row r="800" spans="1:54" ht="13" x14ac:dyDescent="0.1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</row>
    <row r="801" spans="1:54" ht="13" x14ac:dyDescent="0.1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</row>
    <row r="802" spans="1:54" ht="13" x14ac:dyDescent="0.1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</row>
    <row r="803" spans="1:54" ht="13" x14ac:dyDescent="0.1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</row>
    <row r="804" spans="1:54" ht="13" x14ac:dyDescent="0.1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</row>
    <row r="805" spans="1:54" ht="13" x14ac:dyDescent="0.1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</row>
    <row r="806" spans="1:54" ht="13" x14ac:dyDescent="0.1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</row>
    <row r="807" spans="1:54" ht="13" x14ac:dyDescent="0.1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</row>
    <row r="808" spans="1:54" ht="13" x14ac:dyDescent="0.1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</row>
    <row r="809" spans="1:54" ht="13" x14ac:dyDescent="0.1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</row>
    <row r="810" spans="1:54" ht="13" x14ac:dyDescent="0.1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</row>
    <row r="811" spans="1:54" ht="13" x14ac:dyDescent="0.1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</row>
    <row r="812" spans="1:54" ht="13" x14ac:dyDescent="0.1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</row>
    <row r="813" spans="1:54" ht="13" x14ac:dyDescent="0.1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</row>
    <row r="814" spans="1:54" ht="13" x14ac:dyDescent="0.1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</row>
    <row r="815" spans="1:54" ht="13" x14ac:dyDescent="0.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</row>
    <row r="816" spans="1:54" ht="13" x14ac:dyDescent="0.1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</row>
    <row r="817" spans="1:54" ht="13" x14ac:dyDescent="0.1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</row>
    <row r="818" spans="1:54" ht="13" x14ac:dyDescent="0.1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</row>
    <row r="819" spans="1:54" ht="13" x14ac:dyDescent="0.1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</row>
    <row r="820" spans="1:54" ht="13" x14ac:dyDescent="0.1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</row>
    <row r="821" spans="1:54" ht="13" x14ac:dyDescent="0.1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</row>
    <row r="822" spans="1:54" ht="13" x14ac:dyDescent="0.1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</row>
    <row r="823" spans="1:54" ht="13" x14ac:dyDescent="0.1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</row>
    <row r="824" spans="1:54" ht="13" x14ac:dyDescent="0.1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</row>
    <row r="825" spans="1:54" ht="13" x14ac:dyDescent="0.1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</row>
    <row r="826" spans="1:54" ht="13" x14ac:dyDescent="0.1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</row>
    <row r="827" spans="1:54" ht="13" x14ac:dyDescent="0.1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</row>
    <row r="828" spans="1:54" ht="13" x14ac:dyDescent="0.1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</row>
    <row r="829" spans="1:54" ht="13" x14ac:dyDescent="0.1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</row>
    <row r="830" spans="1:54" ht="13" x14ac:dyDescent="0.1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</row>
    <row r="831" spans="1:54" ht="13" x14ac:dyDescent="0.1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</row>
    <row r="832" spans="1:54" ht="13" x14ac:dyDescent="0.1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</row>
    <row r="833" spans="1:54" ht="13" x14ac:dyDescent="0.1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</row>
    <row r="834" spans="1:54" ht="13" x14ac:dyDescent="0.1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</row>
    <row r="835" spans="1:54" ht="13" x14ac:dyDescent="0.1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</row>
    <row r="836" spans="1:54" ht="13" x14ac:dyDescent="0.1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</row>
    <row r="837" spans="1:54" ht="13" x14ac:dyDescent="0.1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</row>
    <row r="838" spans="1:54" ht="13" x14ac:dyDescent="0.1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</row>
    <row r="839" spans="1:54" ht="13" x14ac:dyDescent="0.1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</row>
    <row r="840" spans="1:54" ht="13" x14ac:dyDescent="0.1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</row>
    <row r="841" spans="1:54" ht="13" x14ac:dyDescent="0.1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</row>
    <row r="842" spans="1:54" ht="13" x14ac:dyDescent="0.1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</row>
    <row r="843" spans="1:54" ht="13" x14ac:dyDescent="0.1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</row>
    <row r="844" spans="1:54" ht="13" x14ac:dyDescent="0.1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</row>
    <row r="845" spans="1:54" ht="13" x14ac:dyDescent="0.1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</row>
    <row r="846" spans="1:54" ht="13" x14ac:dyDescent="0.1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</row>
    <row r="847" spans="1:54" ht="13" x14ac:dyDescent="0.1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</row>
    <row r="848" spans="1:54" ht="13" x14ac:dyDescent="0.1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</row>
    <row r="849" spans="1:54" ht="13" x14ac:dyDescent="0.1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</row>
    <row r="850" spans="1:54" ht="13" x14ac:dyDescent="0.1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</row>
    <row r="851" spans="1:54" ht="13" x14ac:dyDescent="0.1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</row>
    <row r="852" spans="1:54" ht="13" x14ac:dyDescent="0.1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</row>
    <row r="853" spans="1:54" ht="13" x14ac:dyDescent="0.1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</row>
    <row r="854" spans="1:54" ht="13" x14ac:dyDescent="0.1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</row>
    <row r="855" spans="1:54" ht="13" x14ac:dyDescent="0.1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</row>
    <row r="856" spans="1:54" ht="13" x14ac:dyDescent="0.1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</row>
    <row r="857" spans="1:54" ht="13" x14ac:dyDescent="0.1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</row>
    <row r="858" spans="1:54" ht="13" x14ac:dyDescent="0.1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</row>
    <row r="859" spans="1:54" ht="13" x14ac:dyDescent="0.1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</row>
    <row r="860" spans="1:54" ht="13" x14ac:dyDescent="0.1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</row>
    <row r="861" spans="1:54" ht="13" x14ac:dyDescent="0.1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</row>
    <row r="862" spans="1:54" ht="13" x14ac:dyDescent="0.1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</row>
    <row r="863" spans="1:54" ht="13" x14ac:dyDescent="0.1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</row>
    <row r="864" spans="1:54" ht="13" x14ac:dyDescent="0.1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</row>
    <row r="865" spans="1:54" ht="13" x14ac:dyDescent="0.1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</row>
    <row r="866" spans="1:54" ht="13" x14ac:dyDescent="0.1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</row>
    <row r="867" spans="1:54" ht="13" x14ac:dyDescent="0.1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</row>
    <row r="868" spans="1:54" ht="13" x14ac:dyDescent="0.1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</row>
    <row r="869" spans="1:54" ht="13" x14ac:dyDescent="0.1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</row>
    <row r="870" spans="1:54" ht="13" x14ac:dyDescent="0.1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</row>
    <row r="871" spans="1:54" ht="13" x14ac:dyDescent="0.1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</row>
    <row r="872" spans="1:54" ht="13" x14ac:dyDescent="0.1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</row>
    <row r="873" spans="1:54" ht="13" x14ac:dyDescent="0.1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</row>
    <row r="874" spans="1:54" ht="13" x14ac:dyDescent="0.1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</row>
    <row r="875" spans="1:54" ht="13" x14ac:dyDescent="0.1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</row>
    <row r="876" spans="1:54" ht="13" x14ac:dyDescent="0.1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</row>
    <row r="877" spans="1:54" ht="13" x14ac:dyDescent="0.1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</row>
    <row r="878" spans="1:54" ht="13" x14ac:dyDescent="0.1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</row>
    <row r="879" spans="1:54" ht="13" x14ac:dyDescent="0.1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</row>
    <row r="880" spans="1:54" ht="13" x14ac:dyDescent="0.1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</row>
    <row r="881" spans="1:54" ht="13" x14ac:dyDescent="0.1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</row>
    <row r="882" spans="1:54" ht="13" x14ac:dyDescent="0.1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</row>
    <row r="883" spans="1:54" ht="13" x14ac:dyDescent="0.1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</row>
    <row r="884" spans="1:54" ht="13" x14ac:dyDescent="0.1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</row>
    <row r="885" spans="1:54" ht="13" x14ac:dyDescent="0.1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</row>
    <row r="886" spans="1:54" ht="13" x14ac:dyDescent="0.1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</row>
    <row r="887" spans="1:54" ht="13" x14ac:dyDescent="0.1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</row>
    <row r="888" spans="1:54" ht="13" x14ac:dyDescent="0.1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</row>
    <row r="889" spans="1:54" ht="13" x14ac:dyDescent="0.1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</row>
    <row r="890" spans="1:54" ht="13" x14ac:dyDescent="0.1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</row>
    <row r="891" spans="1:54" ht="13" x14ac:dyDescent="0.1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</row>
    <row r="892" spans="1:54" ht="13" x14ac:dyDescent="0.1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</row>
    <row r="893" spans="1:54" ht="13" x14ac:dyDescent="0.1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</row>
    <row r="894" spans="1:54" ht="13" x14ac:dyDescent="0.1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</row>
    <row r="895" spans="1:54" ht="13" x14ac:dyDescent="0.1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</row>
    <row r="896" spans="1:54" ht="13" x14ac:dyDescent="0.1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</row>
    <row r="897" spans="1:54" ht="13" x14ac:dyDescent="0.1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</row>
    <row r="898" spans="1:54" ht="13" x14ac:dyDescent="0.1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</row>
    <row r="899" spans="1:54" ht="13" x14ac:dyDescent="0.1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</row>
    <row r="900" spans="1:54" ht="13" x14ac:dyDescent="0.1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</row>
    <row r="901" spans="1:54" ht="13" x14ac:dyDescent="0.1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</row>
    <row r="902" spans="1:54" ht="13" x14ac:dyDescent="0.1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</row>
    <row r="903" spans="1:54" ht="13" x14ac:dyDescent="0.1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</row>
    <row r="904" spans="1:54" ht="13" x14ac:dyDescent="0.1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</row>
    <row r="905" spans="1:54" ht="13" x14ac:dyDescent="0.1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</row>
    <row r="906" spans="1:54" ht="13" x14ac:dyDescent="0.1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</row>
    <row r="907" spans="1:54" ht="13" x14ac:dyDescent="0.1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</row>
    <row r="908" spans="1:54" ht="13" x14ac:dyDescent="0.1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</row>
    <row r="909" spans="1:54" ht="13" x14ac:dyDescent="0.1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</row>
    <row r="910" spans="1:54" ht="13" x14ac:dyDescent="0.1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</row>
    <row r="911" spans="1:54" ht="13" x14ac:dyDescent="0.1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</row>
    <row r="912" spans="1:54" ht="13" x14ac:dyDescent="0.1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</row>
    <row r="913" spans="1:54" ht="13" x14ac:dyDescent="0.1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</row>
    <row r="914" spans="1:54" ht="13" x14ac:dyDescent="0.1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</row>
    <row r="915" spans="1:54" ht="13" x14ac:dyDescent="0.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</row>
    <row r="916" spans="1:54" ht="13" x14ac:dyDescent="0.1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</row>
    <row r="917" spans="1:54" ht="13" x14ac:dyDescent="0.1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</row>
    <row r="918" spans="1:54" ht="13" x14ac:dyDescent="0.1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</row>
    <row r="919" spans="1:54" ht="13" x14ac:dyDescent="0.1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</row>
    <row r="920" spans="1:54" ht="13" x14ac:dyDescent="0.1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</row>
    <row r="921" spans="1:54" ht="13" x14ac:dyDescent="0.1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</row>
    <row r="922" spans="1:54" ht="13" x14ac:dyDescent="0.1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</row>
    <row r="923" spans="1:54" ht="13" x14ac:dyDescent="0.1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</row>
    <row r="924" spans="1:54" ht="13" x14ac:dyDescent="0.1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</row>
    <row r="925" spans="1:54" ht="13" x14ac:dyDescent="0.1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</row>
    <row r="926" spans="1:54" ht="13" x14ac:dyDescent="0.1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</row>
    <row r="927" spans="1:54" ht="13" x14ac:dyDescent="0.1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</row>
    <row r="928" spans="1:54" ht="13" x14ac:dyDescent="0.1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</row>
    <row r="929" spans="1:54" ht="13" x14ac:dyDescent="0.1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</row>
    <row r="930" spans="1:54" ht="13" x14ac:dyDescent="0.1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</row>
    <row r="931" spans="1:54" ht="13" x14ac:dyDescent="0.1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</row>
    <row r="932" spans="1:54" ht="13" x14ac:dyDescent="0.1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</row>
    <row r="933" spans="1:54" ht="13" x14ac:dyDescent="0.1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</row>
    <row r="934" spans="1:54" ht="13" x14ac:dyDescent="0.1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</row>
    <row r="935" spans="1:54" ht="13" x14ac:dyDescent="0.1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</row>
    <row r="936" spans="1:54" ht="13" x14ac:dyDescent="0.1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</row>
    <row r="937" spans="1:54" ht="13" x14ac:dyDescent="0.1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</row>
    <row r="938" spans="1:54" ht="13" x14ac:dyDescent="0.1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</row>
    <row r="939" spans="1:54" ht="13" x14ac:dyDescent="0.1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</row>
    <row r="940" spans="1:54" ht="13" x14ac:dyDescent="0.1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</row>
    <row r="941" spans="1:54" ht="13" x14ac:dyDescent="0.1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</row>
    <row r="942" spans="1:54" ht="13" x14ac:dyDescent="0.1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</row>
    <row r="943" spans="1:54" ht="13" x14ac:dyDescent="0.1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</row>
    <row r="944" spans="1:54" ht="13" x14ac:dyDescent="0.1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</row>
    <row r="945" spans="1:54" ht="13" x14ac:dyDescent="0.1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</row>
    <row r="946" spans="1:54" ht="13" x14ac:dyDescent="0.1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</row>
    <row r="947" spans="1:54" ht="13" x14ac:dyDescent="0.1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</row>
    <row r="948" spans="1:54" ht="13" x14ac:dyDescent="0.1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</row>
    <row r="949" spans="1:54" ht="13" x14ac:dyDescent="0.1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</row>
    <row r="950" spans="1:54" ht="13" x14ac:dyDescent="0.1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</row>
    <row r="951" spans="1:54" ht="13" x14ac:dyDescent="0.1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</row>
    <row r="952" spans="1:54" ht="13" x14ac:dyDescent="0.1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</row>
    <row r="953" spans="1:54" ht="13" x14ac:dyDescent="0.1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</row>
    <row r="954" spans="1:54" ht="13" x14ac:dyDescent="0.1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</row>
  </sheetData>
  <mergeCells count="7867">
    <mergeCell ref="V318:W318"/>
    <mergeCell ref="X318:Y318"/>
    <mergeCell ref="Z318:AA318"/>
    <mergeCell ref="AB318:AC318"/>
    <mergeCell ref="AD318:AE318"/>
    <mergeCell ref="AF318:AG318"/>
    <mergeCell ref="AH315:AI315"/>
    <mergeCell ref="AJ315:AK315"/>
    <mergeCell ref="AL315:AM315"/>
    <mergeCell ref="AN315:AO315"/>
    <mergeCell ref="AP315:AQ315"/>
    <mergeCell ref="AR315:AS315"/>
    <mergeCell ref="AT315:AU315"/>
    <mergeCell ref="AV315:AW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4:AI314"/>
    <mergeCell ref="AJ314:AK314"/>
    <mergeCell ref="AL314:AM314"/>
    <mergeCell ref="AN314:AO314"/>
    <mergeCell ref="AP314:AQ314"/>
    <mergeCell ref="AR314:AS314"/>
    <mergeCell ref="AT314:AU314"/>
    <mergeCell ref="AV314:AW314"/>
    <mergeCell ref="T314:U314"/>
    <mergeCell ref="V314:W314"/>
    <mergeCell ref="X314:Y314"/>
    <mergeCell ref="Z314:AA314"/>
    <mergeCell ref="AB314:AC314"/>
    <mergeCell ref="AD314:AE314"/>
    <mergeCell ref="AF314:AG314"/>
    <mergeCell ref="F314:G314"/>
    <mergeCell ref="H314:I314"/>
    <mergeCell ref="J314:K314"/>
    <mergeCell ref="L314:M314"/>
    <mergeCell ref="N314:O314"/>
    <mergeCell ref="P314:Q314"/>
    <mergeCell ref="R314:S314"/>
    <mergeCell ref="AN313:AO313"/>
    <mergeCell ref="AP313:AQ313"/>
    <mergeCell ref="AR313:AS313"/>
    <mergeCell ref="AT313:AU313"/>
    <mergeCell ref="AV313:AW313"/>
    <mergeCell ref="AH312:AI312"/>
    <mergeCell ref="AJ312:AK312"/>
    <mergeCell ref="AN312:AO312"/>
    <mergeCell ref="AP312:AQ312"/>
    <mergeCell ref="AR312:AS312"/>
    <mergeCell ref="AT312:AU312"/>
    <mergeCell ref="AV312:AW312"/>
    <mergeCell ref="F313:G313"/>
    <mergeCell ref="H313:I313"/>
    <mergeCell ref="J313:K313"/>
    <mergeCell ref="L313:M313"/>
    <mergeCell ref="N313:O313"/>
    <mergeCell ref="P313:Q313"/>
    <mergeCell ref="R313:S313"/>
    <mergeCell ref="F308:G308"/>
    <mergeCell ref="H308:I308"/>
    <mergeCell ref="J308:K308"/>
    <mergeCell ref="L308:M308"/>
    <mergeCell ref="N308:O308"/>
    <mergeCell ref="P308:Q308"/>
    <mergeCell ref="R308:S308"/>
    <mergeCell ref="F309:G309"/>
    <mergeCell ref="H309:I309"/>
    <mergeCell ref="J309:K309"/>
    <mergeCell ref="L309:M309"/>
    <mergeCell ref="N309:O309"/>
    <mergeCell ref="P309:Q309"/>
    <mergeCell ref="R309:S309"/>
    <mergeCell ref="AH311:AI311"/>
    <mergeCell ref="AJ311:AK311"/>
    <mergeCell ref="AL311:AM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T309:AU309"/>
    <mergeCell ref="AV309:AW309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  <mergeCell ref="AN311:AO311"/>
    <mergeCell ref="AP311:AQ311"/>
    <mergeCell ref="AR311:AS311"/>
    <mergeCell ref="AT311:AU311"/>
    <mergeCell ref="AV311:AW311"/>
    <mergeCell ref="AL312:AM312"/>
    <mergeCell ref="AL313:AM313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AJ308:AK308"/>
    <mergeCell ref="AN308:AO308"/>
    <mergeCell ref="AP308:AQ308"/>
    <mergeCell ref="AR308:AS308"/>
    <mergeCell ref="AT308:AU308"/>
    <mergeCell ref="AV308:AW308"/>
    <mergeCell ref="F310:G310"/>
    <mergeCell ref="H310:I310"/>
    <mergeCell ref="J310:K310"/>
    <mergeCell ref="L310:M310"/>
    <mergeCell ref="N310:O310"/>
    <mergeCell ref="P310:Q310"/>
    <mergeCell ref="R310:S310"/>
    <mergeCell ref="AL310:AM310"/>
    <mergeCell ref="AN310:AO310"/>
    <mergeCell ref="AP310:AQ310"/>
    <mergeCell ref="AR310:AS310"/>
    <mergeCell ref="AT310:AU310"/>
    <mergeCell ref="AV310:AW310"/>
    <mergeCell ref="AL308:AM308"/>
    <mergeCell ref="AL309:AM309"/>
    <mergeCell ref="AN309:AO309"/>
    <mergeCell ref="AP309:AQ309"/>
    <mergeCell ref="AR309:AS309"/>
    <mergeCell ref="AH307:AI307"/>
    <mergeCell ref="AJ307:AK307"/>
    <mergeCell ref="AL307:AM307"/>
    <mergeCell ref="AN307:AO307"/>
    <mergeCell ref="AP307:AQ307"/>
    <mergeCell ref="AR307:AS307"/>
    <mergeCell ref="AT307:AU307"/>
    <mergeCell ref="AV307:AW307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AH309:AI309"/>
    <mergeCell ref="AJ309:AK309"/>
    <mergeCell ref="T309:U309"/>
    <mergeCell ref="V309:W309"/>
    <mergeCell ref="X309:Y309"/>
    <mergeCell ref="Z309:AA309"/>
    <mergeCell ref="AB309:AC309"/>
    <mergeCell ref="AD309:AE309"/>
    <mergeCell ref="AF309:AG309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AH306:AI306"/>
    <mergeCell ref="AJ306:AK306"/>
    <mergeCell ref="AL306:AM306"/>
    <mergeCell ref="AN306:AO306"/>
    <mergeCell ref="AP306:AQ306"/>
    <mergeCell ref="AR306:AS306"/>
    <mergeCell ref="AT306:AU306"/>
    <mergeCell ref="AV306:AW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5:AI305"/>
    <mergeCell ref="AJ305:AK305"/>
    <mergeCell ref="AL305:AM305"/>
    <mergeCell ref="AN305:AO305"/>
    <mergeCell ref="AP305:AQ305"/>
    <mergeCell ref="AR305:AS305"/>
    <mergeCell ref="AT305:AU305"/>
    <mergeCell ref="AV305:AW305"/>
    <mergeCell ref="T305:U305"/>
    <mergeCell ref="V305:W305"/>
    <mergeCell ref="X305:Y305"/>
    <mergeCell ref="Z305:AA305"/>
    <mergeCell ref="AB305:AC305"/>
    <mergeCell ref="AD305:AE305"/>
    <mergeCell ref="AF305:AG305"/>
    <mergeCell ref="F305:G305"/>
    <mergeCell ref="H305:I305"/>
    <mergeCell ref="J305:K305"/>
    <mergeCell ref="L305:M305"/>
    <mergeCell ref="N305:O305"/>
    <mergeCell ref="P305:Q305"/>
    <mergeCell ref="R305:S305"/>
    <mergeCell ref="AN304:AO304"/>
    <mergeCell ref="AP304:AQ304"/>
    <mergeCell ref="AR304:AS304"/>
    <mergeCell ref="AT304:AU304"/>
    <mergeCell ref="AV304:AW304"/>
    <mergeCell ref="AH303:AI303"/>
    <mergeCell ref="AJ303:AK303"/>
    <mergeCell ref="AN303:AO303"/>
    <mergeCell ref="AP303:AQ303"/>
    <mergeCell ref="AR303:AS303"/>
    <mergeCell ref="AT303:AU303"/>
    <mergeCell ref="AV303:AW303"/>
    <mergeCell ref="F304:G304"/>
    <mergeCell ref="H304:I304"/>
    <mergeCell ref="J304:K304"/>
    <mergeCell ref="L304:M304"/>
    <mergeCell ref="N304:O304"/>
    <mergeCell ref="P304:Q304"/>
    <mergeCell ref="R304:S304"/>
    <mergeCell ref="F299:G299"/>
    <mergeCell ref="H299:I299"/>
    <mergeCell ref="J299:K299"/>
    <mergeCell ref="L299:M299"/>
    <mergeCell ref="N299:O299"/>
    <mergeCell ref="P299:Q299"/>
    <mergeCell ref="R299:S299"/>
    <mergeCell ref="F300:G300"/>
    <mergeCell ref="H300:I300"/>
    <mergeCell ref="J300:K300"/>
    <mergeCell ref="L300:M300"/>
    <mergeCell ref="N300:O300"/>
    <mergeCell ref="P300:Q300"/>
    <mergeCell ref="R300:S300"/>
    <mergeCell ref="AH302:AI302"/>
    <mergeCell ref="AJ302:AK302"/>
    <mergeCell ref="AL302:AM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T300:AU300"/>
    <mergeCell ref="AV300:AW300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N302:AO302"/>
    <mergeCell ref="AP302:AQ302"/>
    <mergeCell ref="AR302:AS302"/>
    <mergeCell ref="AT302:AU302"/>
    <mergeCell ref="AV302:AW302"/>
    <mergeCell ref="AL303:AM303"/>
    <mergeCell ref="AL304:AM304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AJ299:AK299"/>
    <mergeCell ref="AN299:AO299"/>
    <mergeCell ref="AP299:AQ299"/>
    <mergeCell ref="AR299:AS299"/>
    <mergeCell ref="AT299:AU299"/>
    <mergeCell ref="AV299:AW299"/>
    <mergeCell ref="F301:G301"/>
    <mergeCell ref="H301:I301"/>
    <mergeCell ref="J301:K301"/>
    <mergeCell ref="L301:M301"/>
    <mergeCell ref="N301:O301"/>
    <mergeCell ref="P301:Q301"/>
    <mergeCell ref="R301:S301"/>
    <mergeCell ref="AL301:AM301"/>
    <mergeCell ref="AN301:AO301"/>
    <mergeCell ref="AP301:AQ301"/>
    <mergeCell ref="AR301:AS301"/>
    <mergeCell ref="AT301:AU301"/>
    <mergeCell ref="AV301:AW301"/>
    <mergeCell ref="AL299:AM299"/>
    <mergeCell ref="AL300:AM300"/>
    <mergeCell ref="AN300:AO300"/>
    <mergeCell ref="AP300:AQ300"/>
    <mergeCell ref="AR300:AS300"/>
    <mergeCell ref="AH298:AI298"/>
    <mergeCell ref="AJ298:AK298"/>
    <mergeCell ref="AL298:AM298"/>
    <mergeCell ref="AN298:AO298"/>
    <mergeCell ref="AP298:AQ298"/>
    <mergeCell ref="AR298:AS298"/>
    <mergeCell ref="AT298:AU298"/>
    <mergeCell ref="AV298:AW298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AH300:AI300"/>
    <mergeCell ref="AJ300:AK300"/>
    <mergeCell ref="T300:U300"/>
    <mergeCell ref="V300:W300"/>
    <mergeCell ref="X300:Y300"/>
    <mergeCell ref="Z300:AA300"/>
    <mergeCell ref="AB300:AC300"/>
    <mergeCell ref="AD300:AE300"/>
    <mergeCell ref="AF300:AG300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AH297:AI297"/>
    <mergeCell ref="AJ297:AK297"/>
    <mergeCell ref="AL297:AM297"/>
    <mergeCell ref="AN297:AO297"/>
    <mergeCell ref="AP297:AQ297"/>
    <mergeCell ref="AR297:AS297"/>
    <mergeCell ref="AT297:AU297"/>
    <mergeCell ref="AV297:AW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6:AI296"/>
    <mergeCell ref="AJ296:AK296"/>
    <mergeCell ref="AL296:AM296"/>
    <mergeCell ref="AN296:AO296"/>
    <mergeCell ref="AP296:AQ296"/>
    <mergeCell ref="AR296:AS296"/>
    <mergeCell ref="AT296:AU296"/>
    <mergeCell ref="AV296:AW296"/>
    <mergeCell ref="T296:U296"/>
    <mergeCell ref="V296:W296"/>
    <mergeCell ref="X296:Y296"/>
    <mergeCell ref="Z296:AA296"/>
    <mergeCell ref="AB296:AC296"/>
    <mergeCell ref="AD296:AE296"/>
    <mergeCell ref="AF296:AG296"/>
    <mergeCell ref="F296:G296"/>
    <mergeCell ref="H296:I296"/>
    <mergeCell ref="J296:K296"/>
    <mergeCell ref="L296:M296"/>
    <mergeCell ref="N296:O296"/>
    <mergeCell ref="P296:Q296"/>
    <mergeCell ref="R296:S296"/>
    <mergeCell ref="AN295:AO295"/>
    <mergeCell ref="AP295:AQ295"/>
    <mergeCell ref="AR295:AS295"/>
    <mergeCell ref="AT295:AU295"/>
    <mergeCell ref="AV295:AW295"/>
    <mergeCell ref="AH294:AI294"/>
    <mergeCell ref="AJ294:AK294"/>
    <mergeCell ref="AN294:AO294"/>
    <mergeCell ref="AP294:AQ294"/>
    <mergeCell ref="AR294:AS294"/>
    <mergeCell ref="AT294:AU294"/>
    <mergeCell ref="AV294:AW294"/>
    <mergeCell ref="F295:G295"/>
    <mergeCell ref="H295:I295"/>
    <mergeCell ref="J295:K295"/>
    <mergeCell ref="L295:M295"/>
    <mergeCell ref="N295:O295"/>
    <mergeCell ref="P295:Q295"/>
    <mergeCell ref="R295:S295"/>
    <mergeCell ref="F290:G290"/>
    <mergeCell ref="H290:I290"/>
    <mergeCell ref="J290:K290"/>
    <mergeCell ref="L290:M290"/>
    <mergeCell ref="N290:O290"/>
    <mergeCell ref="P290:Q290"/>
    <mergeCell ref="R290:S290"/>
    <mergeCell ref="F291:G291"/>
    <mergeCell ref="H291:I291"/>
    <mergeCell ref="J291:K291"/>
    <mergeCell ref="L291:M291"/>
    <mergeCell ref="N291:O291"/>
    <mergeCell ref="P291:Q291"/>
    <mergeCell ref="R291:S291"/>
    <mergeCell ref="AH293:AI293"/>
    <mergeCell ref="AJ293:AK293"/>
    <mergeCell ref="AL293:AM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T291:AU291"/>
    <mergeCell ref="AV291:AW291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N293:AO293"/>
    <mergeCell ref="AP293:AQ293"/>
    <mergeCell ref="AR293:AS293"/>
    <mergeCell ref="AT293:AU293"/>
    <mergeCell ref="AV293:AW293"/>
    <mergeCell ref="AL294:AM294"/>
    <mergeCell ref="AL295:AM295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AJ290:AK290"/>
    <mergeCell ref="AN290:AO290"/>
    <mergeCell ref="AP290:AQ290"/>
    <mergeCell ref="AR290:AS290"/>
    <mergeCell ref="AT290:AU290"/>
    <mergeCell ref="AV290:AW290"/>
    <mergeCell ref="F292:G292"/>
    <mergeCell ref="H292:I292"/>
    <mergeCell ref="J292:K292"/>
    <mergeCell ref="L292:M292"/>
    <mergeCell ref="N292:O292"/>
    <mergeCell ref="P292:Q292"/>
    <mergeCell ref="R292:S292"/>
    <mergeCell ref="AL292:AM292"/>
    <mergeCell ref="AN292:AO292"/>
    <mergeCell ref="AP292:AQ292"/>
    <mergeCell ref="AR292:AS292"/>
    <mergeCell ref="AT292:AU292"/>
    <mergeCell ref="AV292:AW292"/>
    <mergeCell ref="AL290:AM290"/>
    <mergeCell ref="AL291:AM291"/>
    <mergeCell ref="AN291:AO291"/>
    <mergeCell ref="AP291:AQ291"/>
    <mergeCell ref="AR291:AS291"/>
    <mergeCell ref="AH289:AI289"/>
    <mergeCell ref="AJ289:AK289"/>
    <mergeCell ref="AL289:AM289"/>
    <mergeCell ref="AN289:AO289"/>
    <mergeCell ref="AP289:AQ289"/>
    <mergeCell ref="AR289:AS289"/>
    <mergeCell ref="AT289:AU289"/>
    <mergeCell ref="AV289:AW289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AH291:AI291"/>
    <mergeCell ref="AJ291:AK291"/>
    <mergeCell ref="T291:U291"/>
    <mergeCell ref="V291:W291"/>
    <mergeCell ref="X291:Y291"/>
    <mergeCell ref="Z291:AA291"/>
    <mergeCell ref="AB291:AC291"/>
    <mergeCell ref="AD291:AE291"/>
    <mergeCell ref="AF291:AG291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AH288:AI288"/>
    <mergeCell ref="AJ288:AK288"/>
    <mergeCell ref="AL288:AM288"/>
    <mergeCell ref="AN288:AO288"/>
    <mergeCell ref="AP288:AQ288"/>
    <mergeCell ref="AR288:AS288"/>
    <mergeCell ref="AT288:AU288"/>
    <mergeCell ref="AV288:AW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7:AI287"/>
    <mergeCell ref="AJ287:AK287"/>
    <mergeCell ref="AL287:AM287"/>
    <mergeCell ref="AN287:AO287"/>
    <mergeCell ref="AP287:AQ287"/>
    <mergeCell ref="AR287:AS287"/>
    <mergeCell ref="AT287:AU287"/>
    <mergeCell ref="AV287:AW287"/>
    <mergeCell ref="T287:U287"/>
    <mergeCell ref="V287:W287"/>
    <mergeCell ref="X287:Y287"/>
    <mergeCell ref="Z287:AA287"/>
    <mergeCell ref="AB287:AC287"/>
    <mergeCell ref="AD287:AE287"/>
    <mergeCell ref="AF287:AG287"/>
    <mergeCell ref="F287:G287"/>
    <mergeCell ref="H287:I287"/>
    <mergeCell ref="J287:K287"/>
    <mergeCell ref="L287:M287"/>
    <mergeCell ref="N287:O287"/>
    <mergeCell ref="P287:Q287"/>
    <mergeCell ref="R287:S287"/>
    <mergeCell ref="AN286:AO286"/>
    <mergeCell ref="AP286:AQ286"/>
    <mergeCell ref="AR286:AS286"/>
    <mergeCell ref="AT286:AU286"/>
    <mergeCell ref="AV286:AW286"/>
    <mergeCell ref="AH285:AI285"/>
    <mergeCell ref="AJ285:AK285"/>
    <mergeCell ref="AN285:AO285"/>
    <mergeCell ref="AP285:AQ285"/>
    <mergeCell ref="AR285:AS285"/>
    <mergeCell ref="AT285:AU285"/>
    <mergeCell ref="AV285:AW285"/>
    <mergeCell ref="F286:G286"/>
    <mergeCell ref="H286:I286"/>
    <mergeCell ref="J286:K286"/>
    <mergeCell ref="L286:M286"/>
    <mergeCell ref="N286:O286"/>
    <mergeCell ref="P286:Q286"/>
    <mergeCell ref="R286:S286"/>
    <mergeCell ref="F281:G281"/>
    <mergeCell ref="H281:I281"/>
    <mergeCell ref="J281:K281"/>
    <mergeCell ref="L281:M281"/>
    <mergeCell ref="N281:O281"/>
    <mergeCell ref="P281:Q281"/>
    <mergeCell ref="R281:S281"/>
    <mergeCell ref="F282:G282"/>
    <mergeCell ref="H282:I282"/>
    <mergeCell ref="J282:K282"/>
    <mergeCell ref="L282:M282"/>
    <mergeCell ref="N282:O282"/>
    <mergeCell ref="P282:Q282"/>
    <mergeCell ref="R282:S282"/>
    <mergeCell ref="AH284:AI284"/>
    <mergeCell ref="AJ284:AK284"/>
    <mergeCell ref="AL284:AM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T282:AU282"/>
    <mergeCell ref="AV282:AW282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N284:AO284"/>
    <mergeCell ref="AP284:AQ284"/>
    <mergeCell ref="AR284:AS284"/>
    <mergeCell ref="AT284:AU284"/>
    <mergeCell ref="AV284:AW284"/>
    <mergeCell ref="AL285:AM285"/>
    <mergeCell ref="AL286:AM286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AJ281:AK281"/>
    <mergeCell ref="AN281:AO281"/>
    <mergeCell ref="AP281:AQ281"/>
    <mergeCell ref="AR281:AS281"/>
    <mergeCell ref="AT281:AU281"/>
    <mergeCell ref="AV281:AW281"/>
    <mergeCell ref="F283:G283"/>
    <mergeCell ref="H283:I283"/>
    <mergeCell ref="J283:K283"/>
    <mergeCell ref="L283:M283"/>
    <mergeCell ref="N283:O283"/>
    <mergeCell ref="P283:Q283"/>
    <mergeCell ref="R283:S283"/>
    <mergeCell ref="AL283:AM283"/>
    <mergeCell ref="AN283:AO283"/>
    <mergeCell ref="AP283:AQ283"/>
    <mergeCell ref="AR283:AS283"/>
    <mergeCell ref="AT283:AU283"/>
    <mergeCell ref="AV283:AW283"/>
    <mergeCell ref="AL281:AM281"/>
    <mergeCell ref="AL282:AM282"/>
    <mergeCell ref="AN282:AO282"/>
    <mergeCell ref="AP282:AQ282"/>
    <mergeCell ref="AR282:AS282"/>
    <mergeCell ref="AH280:AI280"/>
    <mergeCell ref="AJ280:AK280"/>
    <mergeCell ref="AL280:AM280"/>
    <mergeCell ref="AN280:AO280"/>
    <mergeCell ref="AP280:AQ280"/>
    <mergeCell ref="AR280:AS280"/>
    <mergeCell ref="AT280:AU280"/>
    <mergeCell ref="AV280:AW280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AH282:AI282"/>
    <mergeCell ref="AJ282:AK282"/>
    <mergeCell ref="T282:U282"/>
    <mergeCell ref="V282:W282"/>
    <mergeCell ref="X282:Y282"/>
    <mergeCell ref="Z282:AA282"/>
    <mergeCell ref="AB282:AC282"/>
    <mergeCell ref="AD282:AE282"/>
    <mergeCell ref="AF282:AG282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AH279:AI279"/>
    <mergeCell ref="AJ279:AK279"/>
    <mergeCell ref="AL279:AM279"/>
    <mergeCell ref="AN279:AO279"/>
    <mergeCell ref="AP279:AQ279"/>
    <mergeCell ref="AR279:AS279"/>
    <mergeCell ref="AT279:AU279"/>
    <mergeCell ref="AV279:AW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78:AI278"/>
    <mergeCell ref="AJ278:AK278"/>
    <mergeCell ref="AL278:AM278"/>
    <mergeCell ref="AN278:AO278"/>
    <mergeCell ref="AP278:AQ278"/>
    <mergeCell ref="AR278:AS278"/>
    <mergeCell ref="AT278:AU278"/>
    <mergeCell ref="AV278:AW278"/>
    <mergeCell ref="T278:U278"/>
    <mergeCell ref="V278:W278"/>
    <mergeCell ref="X278:Y278"/>
    <mergeCell ref="Z278:AA278"/>
    <mergeCell ref="AB278:AC278"/>
    <mergeCell ref="AD278:AE278"/>
    <mergeCell ref="AF278:AG278"/>
    <mergeCell ref="F278:G278"/>
    <mergeCell ref="H278:I278"/>
    <mergeCell ref="J278:K278"/>
    <mergeCell ref="L278:M278"/>
    <mergeCell ref="N278:O278"/>
    <mergeCell ref="P278:Q278"/>
    <mergeCell ref="R278:S278"/>
    <mergeCell ref="AN277:AO277"/>
    <mergeCell ref="AP277:AQ277"/>
    <mergeCell ref="AR277:AS277"/>
    <mergeCell ref="AT277:AU277"/>
    <mergeCell ref="AV277:AW277"/>
    <mergeCell ref="AH276:AI276"/>
    <mergeCell ref="AJ276:AK276"/>
    <mergeCell ref="AN276:AO276"/>
    <mergeCell ref="AP276:AQ276"/>
    <mergeCell ref="AR276:AS276"/>
    <mergeCell ref="AT276:AU276"/>
    <mergeCell ref="AV276:AW276"/>
    <mergeCell ref="F277:G277"/>
    <mergeCell ref="H277:I277"/>
    <mergeCell ref="J277:K277"/>
    <mergeCell ref="L277:M277"/>
    <mergeCell ref="N277:O277"/>
    <mergeCell ref="P277:Q277"/>
    <mergeCell ref="R277:S277"/>
    <mergeCell ref="F272:G272"/>
    <mergeCell ref="H272:I272"/>
    <mergeCell ref="J272:K272"/>
    <mergeCell ref="L272:M272"/>
    <mergeCell ref="N272:O272"/>
    <mergeCell ref="P272:Q272"/>
    <mergeCell ref="R272:S272"/>
    <mergeCell ref="F273:G273"/>
    <mergeCell ref="H273:I273"/>
    <mergeCell ref="J273:K273"/>
    <mergeCell ref="L273:M273"/>
    <mergeCell ref="N273:O273"/>
    <mergeCell ref="P273:Q273"/>
    <mergeCell ref="R273:S273"/>
    <mergeCell ref="AH275:AI275"/>
    <mergeCell ref="AJ275:AK275"/>
    <mergeCell ref="AL275:AM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T273:AU273"/>
    <mergeCell ref="AV273:AW273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N275:AO275"/>
    <mergeCell ref="AP275:AQ275"/>
    <mergeCell ref="AR275:AS275"/>
    <mergeCell ref="AT275:AU275"/>
    <mergeCell ref="AV275:AW275"/>
    <mergeCell ref="AL276:AM276"/>
    <mergeCell ref="AL277:AM277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AJ272:AK272"/>
    <mergeCell ref="AN272:AO272"/>
    <mergeCell ref="AP272:AQ272"/>
    <mergeCell ref="AR272:AS272"/>
    <mergeCell ref="AT272:AU272"/>
    <mergeCell ref="AV272:AW272"/>
    <mergeCell ref="F274:G274"/>
    <mergeCell ref="H274:I274"/>
    <mergeCell ref="J274:K274"/>
    <mergeCell ref="L274:M274"/>
    <mergeCell ref="N274:O274"/>
    <mergeCell ref="P274:Q274"/>
    <mergeCell ref="R274:S274"/>
    <mergeCell ref="AL274:AM274"/>
    <mergeCell ref="AN274:AO274"/>
    <mergeCell ref="AP274:AQ274"/>
    <mergeCell ref="AR274:AS274"/>
    <mergeCell ref="AT274:AU274"/>
    <mergeCell ref="AV274:AW274"/>
    <mergeCell ref="AL272:AM272"/>
    <mergeCell ref="AL273:AM273"/>
    <mergeCell ref="AN273:AO273"/>
    <mergeCell ref="AP273:AQ273"/>
    <mergeCell ref="AR273:AS273"/>
    <mergeCell ref="AH271:AI271"/>
    <mergeCell ref="AJ271:AK271"/>
    <mergeCell ref="AL271:AM271"/>
    <mergeCell ref="AN271:AO271"/>
    <mergeCell ref="AP271:AQ271"/>
    <mergeCell ref="AR271:AS271"/>
    <mergeCell ref="AT271:AU271"/>
    <mergeCell ref="AV271:AW271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AH273:AI273"/>
    <mergeCell ref="AJ273:AK273"/>
    <mergeCell ref="T273:U273"/>
    <mergeCell ref="V273:W273"/>
    <mergeCell ref="X273:Y273"/>
    <mergeCell ref="Z273:AA273"/>
    <mergeCell ref="AB273:AC273"/>
    <mergeCell ref="AD273:AE273"/>
    <mergeCell ref="AF273:AG273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AH270:AI270"/>
    <mergeCell ref="AJ270:AK270"/>
    <mergeCell ref="AL270:AM270"/>
    <mergeCell ref="AN270:AO270"/>
    <mergeCell ref="AP270:AQ270"/>
    <mergeCell ref="AR270:AS270"/>
    <mergeCell ref="AT270:AU270"/>
    <mergeCell ref="AV270:AW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69:AI269"/>
    <mergeCell ref="AJ269:AK269"/>
    <mergeCell ref="AL269:AM269"/>
    <mergeCell ref="AN269:AO269"/>
    <mergeCell ref="AP269:AQ269"/>
    <mergeCell ref="AR269:AS269"/>
    <mergeCell ref="AT269:AU269"/>
    <mergeCell ref="AV269:AW269"/>
    <mergeCell ref="T269:U269"/>
    <mergeCell ref="V269:W269"/>
    <mergeCell ref="X269:Y269"/>
    <mergeCell ref="Z269:AA269"/>
    <mergeCell ref="AB269:AC269"/>
    <mergeCell ref="AD269:AE269"/>
    <mergeCell ref="AF269:AG269"/>
    <mergeCell ref="F269:G269"/>
    <mergeCell ref="H269:I269"/>
    <mergeCell ref="J269:K269"/>
    <mergeCell ref="L269:M269"/>
    <mergeCell ref="N269:O269"/>
    <mergeCell ref="P269:Q269"/>
    <mergeCell ref="R269:S269"/>
    <mergeCell ref="AN268:AO268"/>
    <mergeCell ref="AP268:AQ268"/>
    <mergeCell ref="AR268:AS268"/>
    <mergeCell ref="AT268:AU268"/>
    <mergeCell ref="AV268:AW268"/>
    <mergeCell ref="AH267:AI267"/>
    <mergeCell ref="AJ267:AK267"/>
    <mergeCell ref="AN267:AO267"/>
    <mergeCell ref="AP267:AQ267"/>
    <mergeCell ref="AR267:AS267"/>
    <mergeCell ref="AT267:AU267"/>
    <mergeCell ref="AV267:AW267"/>
    <mergeCell ref="F268:G268"/>
    <mergeCell ref="H268:I268"/>
    <mergeCell ref="J268:K268"/>
    <mergeCell ref="L268:M268"/>
    <mergeCell ref="N268:O268"/>
    <mergeCell ref="P268:Q268"/>
    <mergeCell ref="R268:S268"/>
    <mergeCell ref="F263:G263"/>
    <mergeCell ref="H263:I263"/>
    <mergeCell ref="J263:K263"/>
    <mergeCell ref="L263:M263"/>
    <mergeCell ref="N263:O263"/>
    <mergeCell ref="P263:Q263"/>
    <mergeCell ref="R263:S263"/>
    <mergeCell ref="F264:G264"/>
    <mergeCell ref="H264:I264"/>
    <mergeCell ref="J264:K264"/>
    <mergeCell ref="L264:M264"/>
    <mergeCell ref="N264:O264"/>
    <mergeCell ref="P264:Q264"/>
    <mergeCell ref="R264:S264"/>
    <mergeCell ref="AH266:AI266"/>
    <mergeCell ref="AJ266:AK266"/>
    <mergeCell ref="AL266:AM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T264:AU264"/>
    <mergeCell ref="AV264:AW264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N266:AO266"/>
    <mergeCell ref="AP266:AQ266"/>
    <mergeCell ref="AR266:AS266"/>
    <mergeCell ref="AT266:AU266"/>
    <mergeCell ref="AV266:AW266"/>
    <mergeCell ref="AL267:AM267"/>
    <mergeCell ref="AL268:AM268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AJ263:AK263"/>
    <mergeCell ref="AN263:AO263"/>
    <mergeCell ref="AP263:AQ263"/>
    <mergeCell ref="AR263:AS263"/>
    <mergeCell ref="AT263:AU263"/>
    <mergeCell ref="AV263:AW263"/>
    <mergeCell ref="F265:G265"/>
    <mergeCell ref="H265:I265"/>
    <mergeCell ref="J265:K265"/>
    <mergeCell ref="L265:M265"/>
    <mergeCell ref="N265:O265"/>
    <mergeCell ref="P265:Q265"/>
    <mergeCell ref="R265:S265"/>
    <mergeCell ref="AL265:AM265"/>
    <mergeCell ref="AN265:AO265"/>
    <mergeCell ref="AP265:AQ265"/>
    <mergeCell ref="AR265:AS265"/>
    <mergeCell ref="AT265:AU265"/>
    <mergeCell ref="AV265:AW265"/>
    <mergeCell ref="AL263:AM263"/>
    <mergeCell ref="AL264:AM264"/>
    <mergeCell ref="AN264:AO264"/>
    <mergeCell ref="AP264:AQ264"/>
    <mergeCell ref="AR264:AS264"/>
    <mergeCell ref="AH262:AI262"/>
    <mergeCell ref="AJ262:AK262"/>
    <mergeCell ref="AL262:AM262"/>
    <mergeCell ref="AN262:AO262"/>
    <mergeCell ref="AP262:AQ262"/>
    <mergeCell ref="AR262:AS262"/>
    <mergeCell ref="AT262:AU262"/>
    <mergeCell ref="AV262:AW262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AH264:AI264"/>
    <mergeCell ref="AJ264:AK264"/>
    <mergeCell ref="T264:U264"/>
    <mergeCell ref="V264:W264"/>
    <mergeCell ref="X264:Y264"/>
    <mergeCell ref="Z264:AA264"/>
    <mergeCell ref="AB264:AC264"/>
    <mergeCell ref="AD264:AE264"/>
    <mergeCell ref="AF264:AG264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AH261:AI261"/>
    <mergeCell ref="AJ261:AK261"/>
    <mergeCell ref="AL261:AM261"/>
    <mergeCell ref="AN261:AO261"/>
    <mergeCell ref="AP261:AQ261"/>
    <mergeCell ref="AR261:AS261"/>
    <mergeCell ref="AT261:AU261"/>
    <mergeCell ref="AV261:AW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0:AI260"/>
    <mergeCell ref="AJ260:AK260"/>
    <mergeCell ref="AL260:AM260"/>
    <mergeCell ref="AN260:AO260"/>
    <mergeCell ref="AP260:AQ260"/>
    <mergeCell ref="AR260:AS260"/>
    <mergeCell ref="AT260:AU260"/>
    <mergeCell ref="AV260:AW260"/>
    <mergeCell ref="T260:U260"/>
    <mergeCell ref="V260:W260"/>
    <mergeCell ref="X260:Y260"/>
    <mergeCell ref="Z260:AA260"/>
    <mergeCell ref="AB260:AC260"/>
    <mergeCell ref="AD260:AE260"/>
    <mergeCell ref="AF260:AG260"/>
    <mergeCell ref="F260:G260"/>
    <mergeCell ref="H260:I260"/>
    <mergeCell ref="J260:K260"/>
    <mergeCell ref="L260:M260"/>
    <mergeCell ref="N260:O260"/>
    <mergeCell ref="P260:Q260"/>
    <mergeCell ref="R260:S260"/>
    <mergeCell ref="F257:G257"/>
    <mergeCell ref="H257:I257"/>
    <mergeCell ref="J257:K257"/>
    <mergeCell ref="L257:M257"/>
    <mergeCell ref="N257:O257"/>
    <mergeCell ref="P257:Q257"/>
    <mergeCell ref="R257:S257"/>
    <mergeCell ref="AL258:AM258"/>
    <mergeCell ref="AL259:AM259"/>
    <mergeCell ref="AN259:AO259"/>
    <mergeCell ref="AP259:AQ259"/>
    <mergeCell ref="AR259:AS259"/>
    <mergeCell ref="AT259:AU259"/>
    <mergeCell ref="AV259:AW259"/>
    <mergeCell ref="AH258:AI258"/>
    <mergeCell ref="AJ258:AK258"/>
    <mergeCell ref="AN258:AO258"/>
    <mergeCell ref="AP258:AQ258"/>
    <mergeCell ref="AR258:AS258"/>
    <mergeCell ref="AT258:AU258"/>
    <mergeCell ref="AV258:AW258"/>
    <mergeCell ref="F259:G259"/>
    <mergeCell ref="H259:I259"/>
    <mergeCell ref="J259:K259"/>
    <mergeCell ref="L259:M259"/>
    <mergeCell ref="N259:O259"/>
    <mergeCell ref="P259:Q259"/>
    <mergeCell ref="R259:S259"/>
    <mergeCell ref="P255:Q255"/>
    <mergeCell ref="R255:S255"/>
    <mergeCell ref="AH257:AI257"/>
    <mergeCell ref="AJ257:AK257"/>
    <mergeCell ref="AL257:AM257"/>
    <mergeCell ref="AN257:AO257"/>
    <mergeCell ref="AP257:AQ257"/>
    <mergeCell ref="AR257:AS257"/>
    <mergeCell ref="AT257:AU257"/>
    <mergeCell ref="AV257:AW257"/>
    <mergeCell ref="T257:U257"/>
    <mergeCell ref="V257:W257"/>
    <mergeCell ref="X257:Y257"/>
    <mergeCell ref="Z257:AA257"/>
    <mergeCell ref="AB257:AC257"/>
    <mergeCell ref="AD257:AE257"/>
    <mergeCell ref="AF257:AG257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F256:G256"/>
    <mergeCell ref="H256:I256"/>
    <mergeCell ref="J256:K256"/>
    <mergeCell ref="L256:M256"/>
    <mergeCell ref="N256:O256"/>
    <mergeCell ref="P256:Q256"/>
    <mergeCell ref="R256:S256"/>
    <mergeCell ref="AL256:AM256"/>
    <mergeCell ref="AN256:AO256"/>
    <mergeCell ref="AP256:AQ256"/>
    <mergeCell ref="AR256:AS256"/>
    <mergeCell ref="AT256:AU256"/>
    <mergeCell ref="AV256:AW256"/>
    <mergeCell ref="AL254:AM254"/>
    <mergeCell ref="AL255:AM255"/>
    <mergeCell ref="AN255:AO255"/>
    <mergeCell ref="AP255:AQ255"/>
    <mergeCell ref="AR255:AS255"/>
    <mergeCell ref="AT255:AU255"/>
    <mergeCell ref="AV255:AW255"/>
    <mergeCell ref="F254:G254"/>
    <mergeCell ref="H254:I254"/>
    <mergeCell ref="J254:K254"/>
    <mergeCell ref="L254:M254"/>
    <mergeCell ref="N254:O254"/>
    <mergeCell ref="P254:Q254"/>
    <mergeCell ref="R254:S254"/>
    <mergeCell ref="F255:G255"/>
    <mergeCell ref="H255:I255"/>
    <mergeCell ref="J255:K255"/>
    <mergeCell ref="L255:M255"/>
    <mergeCell ref="N255:O255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AJ254:AK254"/>
    <mergeCell ref="AN254:AO254"/>
    <mergeCell ref="V256:W256"/>
    <mergeCell ref="X256:Y256"/>
    <mergeCell ref="Z256:AA256"/>
    <mergeCell ref="AB256:AC256"/>
    <mergeCell ref="AD256:AE256"/>
    <mergeCell ref="AF256:AG256"/>
    <mergeCell ref="AH253:AI253"/>
    <mergeCell ref="AJ253:AK253"/>
    <mergeCell ref="AL253:AM253"/>
    <mergeCell ref="AN253:AO253"/>
    <mergeCell ref="AP253:AQ253"/>
    <mergeCell ref="AR253:AS253"/>
    <mergeCell ref="AT253:AU253"/>
    <mergeCell ref="AV253:AW253"/>
    <mergeCell ref="T253:U253"/>
    <mergeCell ref="V253:W253"/>
    <mergeCell ref="X253:Y253"/>
    <mergeCell ref="Z253:AA253"/>
    <mergeCell ref="AB253:AC253"/>
    <mergeCell ref="AD253:AE253"/>
    <mergeCell ref="AF253:AG253"/>
    <mergeCell ref="AP254:AQ254"/>
    <mergeCell ref="AR254:AS254"/>
    <mergeCell ref="AT254:AU254"/>
    <mergeCell ref="AV254:AW254"/>
    <mergeCell ref="AL351:AM351"/>
    <mergeCell ref="AN351:AO351"/>
    <mergeCell ref="AP351:AQ351"/>
    <mergeCell ref="AR351:AS351"/>
    <mergeCell ref="AT351:AU351"/>
    <mergeCell ref="AV351:AW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R348:AS348"/>
    <mergeCell ref="AT348:AU348"/>
    <mergeCell ref="AV348:AW348"/>
    <mergeCell ref="F349:G349"/>
    <mergeCell ref="H349:I349"/>
    <mergeCell ref="J349:K349"/>
    <mergeCell ref="L349:M349"/>
    <mergeCell ref="N349:O349"/>
    <mergeCell ref="P349:Q349"/>
    <mergeCell ref="R349:S349"/>
    <mergeCell ref="AH350:AI350"/>
    <mergeCell ref="AJ350:AK350"/>
    <mergeCell ref="AL350:AM350"/>
    <mergeCell ref="AN350:AO350"/>
    <mergeCell ref="AP350:AQ350"/>
    <mergeCell ref="AR350:AS350"/>
    <mergeCell ref="AT350:AU350"/>
    <mergeCell ref="AV350:AW350"/>
    <mergeCell ref="T350:U350"/>
    <mergeCell ref="V350:W350"/>
    <mergeCell ref="X350:Y350"/>
    <mergeCell ref="Z350:AA350"/>
    <mergeCell ref="AB350:AC350"/>
    <mergeCell ref="AD350:AE350"/>
    <mergeCell ref="AF350:AG350"/>
    <mergeCell ref="F350:G350"/>
    <mergeCell ref="H350:I350"/>
    <mergeCell ref="J350:K350"/>
    <mergeCell ref="L350:M350"/>
    <mergeCell ref="N350:O350"/>
    <mergeCell ref="P350:Q350"/>
    <mergeCell ref="R350:S350"/>
    <mergeCell ref="F344:G344"/>
    <mergeCell ref="H344:I344"/>
    <mergeCell ref="J344:K344"/>
    <mergeCell ref="L344:M344"/>
    <mergeCell ref="N344:O344"/>
    <mergeCell ref="P344:Q344"/>
    <mergeCell ref="R344:S344"/>
    <mergeCell ref="F345:G345"/>
    <mergeCell ref="H345:I345"/>
    <mergeCell ref="J345:K345"/>
    <mergeCell ref="L345:M345"/>
    <mergeCell ref="N345:O345"/>
    <mergeCell ref="P345:Q345"/>
    <mergeCell ref="R345:S345"/>
    <mergeCell ref="AH347:AI347"/>
    <mergeCell ref="AJ347:AK347"/>
    <mergeCell ref="AL347:AM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T345:AU345"/>
    <mergeCell ref="AV345:AW345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AN347:AO347"/>
    <mergeCell ref="AP347:AQ347"/>
    <mergeCell ref="AR347:AS347"/>
    <mergeCell ref="AT347:AU347"/>
    <mergeCell ref="AV347:AW347"/>
    <mergeCell ref="AL348:AM348"/>
    <mergeCell ref="AL349:AM349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AJ344:AK344"/>
    <mergeCell ref="AN344:AO344"/>
    <mergeCell ref="AP344:AQ344"/>
    <mergeCell ref="AR344:AS344"/>
    <mergeCell ref="AT344:AU344"/>
    <mergeCell ref="AV344:AW344"/>
    <mergeCell ref="F346:G346"/>
    <mergeCell ref="H346:I346"/>
    <mergeCell ref="J346:K346"/>
    <mergeCell ref="L346:M346"/>
    <mergeCell ref="N346:O346"/>
    <mergeCell ref="P346:Q346"/>
    <mergeCell ref="R346:S346"/>
    <mergeCell ref="AL346:AM346"/>
    <mergeCell ref="AN346:AO346"/>
    <mergeCell ref="AP346:AQ346"/>
    <mergeCell ref="AR346:AS346"/>
    <mergeCell ref="AT346:AU346"/>
    <mergeCell ref="AV346:AW346"/>
    <mergeCell ref="AL344:AM344"/>
    <mergeCell ref="AL345:AM345"/>
    <mergeCell ref="AN345:AO345"/>
    <mergeCell ref="AP345:AQ345"/>
    <mergeCell ref="AR345:AS345"/>
    <mergeCell ref="AH343:AI343"/>
    <mergeCell ref="AJ343:AK343"/>
    <mergeCell ref="AL343:AM343"/>
    <mergeCell ref="AN343:AO343"/>
    <mergeCell ref="AP343:AQ343"/>
    <mergeCell ref="AR343:AS343"/>
    <mergeCell ref="AT343:AU343"/>
    <mergeCell ref="AV343:AW343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AL357:AM357"/>
    <mergeCell ref="AL358:AM358"/>
    <mergeCell ref="AN358:AO358"/>
    <mergeCell ref="AP358:AQ358"/>
    <mergeCell ref="AR358:AS358"/>
    <mergeCell ref="AT358:AU358"/>
    <mergeCell ref="AV358:AW358"/>
    <mergeCell ref="AH357:AI357"/>
    <mergeCell ref="AJ357:AK357"/>
    <mergeCell ref="AN357:AO357"/>
    <mergeCell ref="AP357:AQ357"/>
    <mergeCell ref="AR357:AS357"/>
    <mergeCell ref="AT357:AU357"/>
    <mergeCell ref="AV357:AW357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AN349:AO349"/>
    <mergeCell ref="AP349:AQ349"/>
    <mergeCell ref="AR349:AS349"/>
    <mergeCell ref="AT349:AU349"/>
    <mergeCell ref="AV349:AW349"/>
    <mergeCell ref="AH348:AI348"/>
    <mergeCell ref="AJ348:AK348"/>
    <mergeCell ref="AN348:AO348"/>
    <mergeCell ref="AP348:AQ348"/>
    <mergeCell ref="AL356:AM356"/>
    <mergeCell ref="AN356:AO356"/>
    <mergeCell ref="AP356:AQ356"/>
    <mergeCell ref="AR356:AS356"/>
    <mergeCell ref="AT356:AU356"/>
    <mergeCell ref="AV356:AW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T360:U360"/>
    <mergeCell ref="V360:W360"/>
    <mergeCell ref="X360:Y360"/>
    <mergeCell ref="AB360:AC360"/>
    <mergeCell ref="AD360:AE360"/>
    <mergeCell ref="AH360:AI360"/>
    <mergeCell ref="AJ360:AK360"/>
    <mergeCell ref="F360:G360"/>
    <mergeCell ref="H360:I360"/>
    <mergeCell ref="J360:K360"/>
    <mergeCell ref="L360:M360"/>
    <mergeCell ref="N360:O360"/>
    <mergeCell ref="P360:Q360"/>
    <mergeCell ref="R360:S360"/>
    <mergeCell ref="F353:G353"/>
    <mergeCell ref="H353:I353"/>
    <mergeCell ref="J353:K353"/>
    <mergeCell ref="L353:M353"/>
    <mergeCell ref="N353:O353"/>
    <mergeCell ref="P353:Q353"/>
    <mergeCell ref="R353:S353"/>
    <mergeCell ref="F354:G354"/>
    <mergeCell ref="H354:I354"/>
    <mergeCell ref="J354:K354"/>
    <mergeCell ref="L354:M354"/>
    <mergeCell ref="N354:O354"/>
    <mergeCell ref="P354:Q354"/>
    <mergeCell ref="R354:S354"/>
    <mergeCell ref="AH356:AI356"/>
    <mergeCell ref="AJ356:AK356"/>
    <mergeCell ref="AH354:AI354"/>
    <mergeCell ref="AJ354:AK354"/>
    <mergeCell ref="AH359:AI359"/>
    <mergeCell ref="AJ359:AK359"/>
    <mergeCell ref="AL359:AM359"/>
    <mergeCell ref="AN359:AO359"/>
    <mergeCell ref="AP359:AQ359"/>
    <mergeCell ref="AR359:AS359"/>
    <mergeCell ref="AT359:AU359"/>
    <mergeCell ref="AV359:AW359"/>
    <mergeCell ref="T359:U359"/>
    <mergeCell ref="V359:W359"/>
    <mergeCell ref="X359:Y359"/>
    <mergeCell ref="Z359:AA359"/>
    <mergeCell ref="AB359:AC359"/>
    <mergeCell ref="AD359:AE359"/>
    <mergeCell ref="AF359:AG359"/>
    <mergeCell ref="F359:G359"/>
    <mergeCell ref="H359:I359"/>
    <mergeCell ref="J359:K359"/>
    <mergeCell ref="L359:M359"/>
    <mergeCell ref="N359:O359"/>
    <mergeCell ref="P359:Q359"/>
    <mergeCell ref="R359:S359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AN353:AO353"/>
    <mergeCell ref="AP353:AQ353"/>
    <mergeCell ref="AR353:AS353"/>
    <mergeCell ref="AT353:AU353"/>
    <mergeCell ref="AV353:AW353"/>
    <mergeCell ref="F355:G355"/>
    <mergeCell ref="H355:I355"/>
    <mergeCell ref="J355:K355"/>
    <mergeCell ref="L355:M355"/>
    <mergeCell ref="N355:O355"/>
    <mergeCell ref="P355:Q355"/>
    <mergeCell ref="R355:S355"/>
    <mergeCell ref="AL355:AM355"/>
    <mergeCell ref="AN355:AO355"/>
    <mergeCell ref="AP355:AQ355"/>
    <mergeCell ref="AR355:AS355"/>
    <mergeCell ref="AT355:AU355"/>
    <mergeCell ref="AV355:AW355"/>
    <mergeCell ref="AL353:AM353"/>
    <mergeCell ref="AL354:AM354"/>
    <mergeCell ref="AN354:AO354"/>
    <mergeCell ref="AP354:AQ354"/>
    <mergeCell ref="AR354:AS354"/>
    <mergeCell ref="AT354:AU354"/>
    <mergeCell ref="AV354:AW354"/>
    <mergeCell ref="T354:U354"/>
    <mergeCell ref="V354:W354"/>
    <mergeCell ref="X354:Y354"/>
    <mergeCell ref="Z354:AA354"/>
    <mergeCell ref="AB354:AC354"/>
    <mergeCell ref="AD354:AE354"/>
    <mergeCell ref="AF354:AG354"/>
    <mergeCell ref="AL352:AM352"/>
    <mergeCell ref="AN352:AO352"/>
    <mergeCell ref="AP352:AQ352"/>
    <mergeCell ref="AR352:AS352"/>
    <mergeCell ref="AT352:AU352"/>
    <mergeCell ref="AV352:AW352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AH345:AI345"/>
    <mergeCell ref="AJ345:AK345"/>
    <mergeCell ref="T345:U345"/>
    <mergeCell ref="V345:W345"/>
    <mergeCell ref="X345:Y345"/>
    <mergeCell ref="Z345:AA345"/>
    <mergeCell ref="AB345:AC345"/>
    <mergeCell ref="AD345:AE345"/>
    <mergeCell ref="AF345:AG345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AH352:AI352"/>
    <mergeCell ref="AJ352:AK352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AJ353:AK353"/>
    <mergeCell ref="AH351:AI351"/>
    <mergeCell ref="AJ351:AK351"/>
    <mergeCell ref="AH342:AI342"/>
    <mergeCell ref="AJ342:AK342"/>
    <mergeCell ref="AL342:AM342"/>
    <mergeCell ref="AN342:AO342"/>
    <mergeCell ref="AP342:AQ342"/>
    <mergeCell ref="AR342:AS342"/>
    <mergeCell ref="AT342:AU342"/>
    <mergeCell ref="AV342:AW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1:AI341"/>
    <mergeCell ref="AJ341:AK341"/>
    <mergeCell ref="AL341:AM341"/>
    <mergeCell ref="AN341:AO341"/>
    <mergeCell ref="AP341:AQ341"/>
    <mergeCell ref="AR341:AS341"/>
    <mergeCell ref="AT341:AU341"/>
    <mergeCell ref="AV341:AW341"/>
    <mergeCell ref="T341:U341"/>
    <mergeCell ref="V341:W341"/>
    <mergeCell ref="X341:Y341"/>
    <mergeCell ref="Z341:AA341"/>
    <mergeCell ref="AB341:AC341"/>
    <mergeCell ref="AD341:AE341"/>
    <mergeCell ref="AF341:AG341"/>
    <mergeCell ref="F341:G341"/>
    <mergeCell ref="H341:I341"/>
    <mergeCell ref="J341:K341"/>
    <mergeCell ref="L341:M341"/>
    <mergeCell ref="N341:O341"/>
    <mergeCell ref="P341:Q341"/>
    <mergeCell ref="R341:S341"/>
    <mergeCell ref="AN340:AO340"/>
    <mergeCell ref="AP340:AQ340"/>
    <mergeCell ref="AR340:AS340"/>
    <mergeCell ref="AT340:AU340"/>
    <mergeCell ref="AV340:AW340"/>
    <mergeCell ref="AH339:AI339"/>
    <mergeCell ref="AJ339:AK339"/>
    <mergeCell ref="AN339:AO339"/>
    <mergeCell ref="AP339:AQ339"/>
    <mergeCell ref="AR339:AS339"/>
    <mergeCell ref="AT339:AU339"/>
    <mergeCell ref="AV339:AW339"/>
    <mergeCell ref="F340:G340"/>
    <mergeCell ref="H340:I340"/>
    <mergeCell ref="J340:K340"/>
    <mergeCell ref="L340:M340"/>
    <mergeCell ref="N340:O340"/>
    <mergeCell ref="P340:Q340"/>
    <mergeCell ref="R340:S340"/>
    <mergeCell ref="F335:G335"/>
    <mergeCell ref="H335:I335"/>
    <mergeCell ref="J335:K335"/>
    <mergeCell ref="L335:M335"/>
    <mergeCell ref="N335:O335"/>
    <mergeCell ref="P335:Q335"/>
    <mergeCell ref="R335:S335"/>
    <mergeCell ref="F336:G336"/>
    <mergeCell ref="H336:I336"/>
    <mergeCell ref="J336:K336"/>
    <mergeCell ref="L336:M336"/>
    <mergeCell ref="N336:O336"/>
    <mergeCell ref="P336:Q336"/>
    <mergeCell ref="R336:S336"/>
    <mergeCell ref="AH338:AI338"/>
    <mergeCell ref="AJ338:AK338"/>
    <mergeCell ref="AL338:AM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T336:AU336"/>
    <mergeCell ref="AV336:AW336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N338:AO338"/>
    <mergeCell ref="AP338:AQ338"/>
    <mergeCell ref="AR338:AS338"/>
    <mergeCell ref="AT338:AU338"/>
    <mergeCell ref="AV338:AW338"/>
    <mergeCell ref="AL339:AM339"/>
    <mergeCell ref="AL340:AM340"/>
    <mergeCell ref="T335:U335"/>
    <mergeCell ref="V335:W335"/>
    <mergeCell ref="X335:Y335"/>
    <mergeCell ref="Z335:AA335"/>
    <mergeCell ref="AB335:AC335"/>
    <mergeCell ref="AD335:AE335"/>
    <mergeCell ref="AF335:AG335"/>
    <mergeCell ref="AH335:AI335"/>
    <mergeCell ref="AJ335:AK335"/>
    <mergeCell ref="AN335:AO335"/>
    <mergeCell ref="AP335:AQ335"/>
    <mergeCell ref="AR335:AS335"/>
    <mergeCell ref="AT335:AU335"/>
    <mergeCell ref="AV335:AW335"/>
    <mergeCell ref="F337:G337"/>
    <mergeCell ref="H337:I337"/>
    <mergeCell ref="J337:K337"/>
    <mergeCell ref="L337:M337"/>
    <mergeCell ref="N337:O337"/>
    <mergeCell ref="P337:Q337"/>
    <mergeCell ref="R337:S337"/>
    <mergeCell ref="AL337:AM337"/>
    <mergeCell ref="AN337:AO337"/>
    <mergeCell ref="AP337:AQ337"/>
    <mergeCell ref="AR337:AS337"/>
    <mergeCell ref="AT337:AU337"/>
    <mergeCell ref="AV337:AW337"/>
    <mergeCell ref="AL335:AM335"/>
    <mergeCell ref="AL336:AM336"/>
    <mergeCell ref="AN336:AO336"/>
    <mergeCell ref="AP336:AQ336"/>
    <mergeCell ref="AR336:AS336"/>
    <mergeCell ref="AH334:AI334"/>
    <mergeCell ref="AJ334:AK334"/>
    <mergeCell ref="AL334:AM334"/>
    <mergeCell ref="AN334:AO334"/>
    <mergeCell ref="AP334:AQ334"/>
    <mergeCell ref="AR334:AS334"/>
    <mergeCell ref="AT334:AU334"/>
    <mergeCell ref="AV334:AW334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AH336:AI336"/>
    <mergeCell ref="AJ336:AK336"/>
    <mergeCell ref="T336:U336"/>
    <mergeCell ref="V336:W336"/>
    <mergeCell ref="X336:Y336"/>
    <mergeCell ref="Z336:AA336"/>
    <mergeCell ref="AB336:AC336"/>
    <mergeCell ref="AD336:AE336"/>
    <mergeCell ref="AF336:AG336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AH333:AI333"/>
    <mergeCell ref="AJ333:AK333"/>
    <mergeCell ref="AL333:AM333"/>
    <mergeCell ref="AN333:AO333"/>
    <mergeCell ref="AP333:AQ333"/>
    <mergeCell ref="AR333:AS333"/>
    <mergeCell ref="AT333:AU333"/>
    <mergeCell ref="AV333:AW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2:AI332"/>
    <mergeCell ref="AJ332:AK332"/>
    <mergeCell ref="AL332:AM332"/>
    <mergeCell ref="AN332:AO332"/>
    <mergeCell ref="AP332:AQ332"/>
    <mergeCell ref="AR332:AS332"/>
    <mergeCell ref="AT332:AU332"/>
    <mergeCell ref="AV332:AW332"/>
    <mergeCell ref="T332:U332"/>
    <mergeCell ref="V332:W332"/>
    <mergeCell ref="X332:Y332"/>
    <mergeCell ref="Z332:AA332"/>
    <mergeCell ref="AB332:AC332"/>
    <mergeCell ref="AD332:AE332"/>
    <mergeCell ref="AF332:AG332"/>
    <mergeCell ref="F332:G332"/>
    <mergeCell ref="H332:I332"/>
    <mergeCell ref="J332:K332"/>
    <mergeCell ref="L332:M332"/>
    <mergeCell ref="N332:O332"/>
    <mergeCell ref="P332:Q332"/>
    <mergeCell ref="R332:S332"/>
    <mergeCell ref="AN331:AO331"/>
    <mergeCell ref="AP331:AQ331"/>
    <mergeCell ref="AR331:AS331"/>
    <mergeCell ref="AT331:AU331"/>
    <mergeCell ref="AV331:AW331"/>
    <mergeCell ref="AH330:AI330"/>
    <mergeCell ref="AJ330:AK330"/>
    <mergeCell ref="AN330:AO330"/>
    <mergeCell ref="AP330:AQ330"/>
    <mergeCell ref="AR330:AS330"/>
    <mergeCell ref="AT330:AU330"/>
    <mergeCell ref="AV330:AW330"/>
    <mergeCell ref="F331:G331"/>
    <mergeCell ref="H331:I331"/>
    <mergeCell ref="J331:K331"/>
    <mergeCell ref="L331:M331"/>
    <mergeCell ref="N331:O331"/>
    <mergeCell ref="P331:Q331"/>
    <mergeCell ref="R331:S331"/>
    <mergeCell ref="F326:G326"/>
    <mergeCell ref="H326:I326"/>
    <mergeCell ref="J326:K326"/>
    <mergeCell ref="L326:M326"/>
    <mergeCell ref="N326:O326"/>
    <mergeCell ref="P326:Q326"/>
    <mergeCell ref="R326:S326"/>
    <mergeCell ref="F327:G327"/>
    <mergeCell ref="H327:I327"/>
    <mergeCell ref="J327:K327"/>
    <mergeCell ref="L327:M327"/>
    <mergeCell ref="N327:O327"/>
    <mergeCell ref="P327:Q327"/>
    <mergeCell ref="R327:S327"/>
    <mergeCell ref="AH329:AI329"/>
    <mergeCell ref="AJ329:AK329"/>
    <mergeCell ref="AL329:AM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T327:AU327"/>
    <mergeCell ref="AV327:AW327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N329:AO329"/>
    <mergeCell ref="AP329:AQ329"/>
    <mergeCell ref="AR329:AS329"/>
    <mergeCell ref="AT329:AU329"/>
    <mergeCell ref="AV329:AW329"/>
    <mergeCell ref="AL330:AM330"/>
    <mergeCell ref="AL331:AM331"/>
    <mergeCell ref="T326:U326"/>
    <mergeCell ref="V326:W326"/>
    <mergeCell ref="X326:Y326"/>
    <mergeCell ref="Z326:AA326"/>
    <mergeCell ref="AB326:AC326"/>
    <mergeCell ref="AD326:AE326"/>
    <mergeCell ref="AF326:AG326"/>
    <mergeCell ref="AH326:AI326"/>
    <mergeCell ref="AJ326:AK326"/>
    <mergeCell ref="AN326:AO326"/>
    <mergeCell ref="AP326:AQ326"/>
    <mergeCell ref="AR326:AS326"/>
    <mergeCell ref="AT326:AU326"/>
    <mergeCell ref="AV326:AW326"/>
    <mergeCell ref="F328:G328"/>
    <mergeCell ref="H328:I328"/>
    <mergeCell ref="J328:K328"/>
    <mergeCell ref="L328:M328"/>
    <mergeCell ref="N328:O328"/>
    <mergeCell ref="P328:Q328"/>
    <mergeCell ref="R328:S328"/>
    <mergeCell ref="AL328:AM328"/>
    <mergeCell ref="AN328:AO328"/>
    <mergeCell ref="AP328:AQ328"/>
    <mergeCell ref="AR328:AS328"/>
    <mergeCell ref="AT328:AU328"/>
    <mergeCell ref="AV328:AW328"/>
    <mergeCell ref="AL326:AM326"/>
    <mergeCell ref="AL327:AM327"/>
    <mergeCell ref="AN327:AO327"/>
    <mergeCell ref="AP327:AQ327"/>
    <mergeCell ref="AR327:AS327"/>
    <mergeCell ref="AH325:AI325"/>
    <mergeCell ref="AJ325:AK325"/>
    <mergeCell ref="AL325:AM325"/>
    <mergeCell ref="AN325:AO325"/>
    <mergeCell ref="AP325:AQ325"/>
    <mergeCell ref="AR325:AS325"/>
    <mergeCell ref="AT325:AU325"/>
    <mergeCell ref="AV325:AW325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AH327:AI327"/>
    <mergeCell ref="AJ327:AK327"/>
    <mergeCell ref="T327:U327"/>
    <mergeCell ref="V327:W327"/>
    <mergeCell ref="X327:Y327"/>
    <mergeCell ref="Z327:AA327"/>
    <mergeCell ref="AB327:AC327"/>
    <mergeCell ref="AD327:AE327"/>
    <mergeCell ref="AF327:AG327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AH324:AI324"/>
    <mergeCell ref="AJ324:AK324"/>
    <mergeCell ref="AL324:AM324"/>
    <mergeCell ref="AN324:AO324"/>
    <mergeCell ref="AP324:AQ324"/>
    <mergeCell ref="AR324:AS324"/>
    <mergeCell ref="AT324:AU324"/>
    <mergeCell ref="AV324:AW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3:AI323"/>
    <mergeCell ref="AJ323:AK323"/>
    <mergeCell ref="AL323:AM323"/>
    <mergeCell ref="AN323:AO323"/>
    <mergeCell ref="AP323:AQ323"/>
    <mergeCell ref="AR323:AS323"/>
    <mergeCell ref="AT323:AU323"/>
    <mergeCell ref="AV323:AW323"/>
    <mergeCell ref="T323:U323"/>
    <mergeCell ref="V323:W323"/>
    <mergeCell ref="X323:Y323"/>
    <mergeCell ref="Z323:AA323"/>
    <mergeCell ref="AB323:AC323"/>
    <mergeCell ref="AD323:AE323"/>
    <mergeCell ref="AF323:AG323"/>
    <mergeCell ref="F323:G323"/>
    <mergeCell ref="H323:I323"/>
    <mergeCell ref="J323:K323"/>
    <mergeCell ref="L323:M323"/>
    <mergeCell ref="N323:O323"/>
    <mergeCell ref="P323:Q323"/>
    <mergeCell ref="R323:S323"/>
    <mergeCell ref="AL321:AM321"/>
    <mergeCell ref="AL322:AM322"/>
    <mergeCell ref="AN322:AO322"/>
    <mergeCell ref="AP322:AQ322"/>
    <mergeCell ref="AR322:AS322"/>
    <mergeCell ref="AT322:AU322"/>
    <mergeCell ref="AV322:AW322"/>
    <mergeCell ref="AH321:AI321"/>
    <mergeCell ref="AJ321:AK321"/>
    <mergeCell ref="AN321:AO321"/>
    <mergeCell ref="AP321:AQ321"/>
    <mergeCell ref="AR321:AS321"/>
    <mergeCell ref="AT321:AU321"/>
    <mergeCell ref="AV321:AW321"/>
    <mergeCell ref="F322:G322"/>
    <mergeCell ref="H322:I322"/>
    <mergeCell ref="J322:K322"/>
    <mergeCell ref="L322:M322"/>
    <mergeCell ref="N322:O322"/>
    <mergeCell ref="P322:Q322"/>
    <mergeCell ref="R322:S322"/>
    <mergeCell ref="F318:G318"/>
    <mergeCell ref="H318:I318"/>
    <mergeCell ref="J318:K318"/>
    <mergeCell ref="L318:M318"/>
    <mergeCell ref="N318:O318"/>
    <mergeCell ref="P318:Q318"/>
    <mergeCell ref="R318:S318"/>
    <mergeCell ref="AH320:AI320"/>
    <mergeCell ref="AJ320:AK320"/>
    <mergeCell ref="AL320:AM320"/>
    <mergeCell ref="AN320:AO320"/>
    <mergeCell ref="AP320:AQ320"/>
    <mergeCell ref="AR320:AS320"/>
    <mergeCell ref="AT320:AU320"/>
    <mergeCell ref="AV320:AW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18:AI318"/>
    <mergeCell ref="AJ318:AK318"/>
    <mergeCell ref="T318:U318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N317:AO317"/>
    <mergeCell ref="AP317:AQ317"/>
    <mergeCell ref="AR317:AS317"/>
    <mergeCell ref="AT317:AU317"/>
    <mergeCell ref="AV317:AW317"/>
    <mergeCell ref="F319:G319"/>
    <mergeCell ref="H319:I319"/>
    <mergeCell ref="J319:K319"/>
    <mergeCell ref="L319:M319"/>
    <mergeCell ref="N319:O319"/>
    <mergeCell ref="P319:Q319"/>
    <mergeCell ref="R319:S319"/>
    <mergeCell ref="AL319:AM319"/>
    <mergeCell ref="AN319:AO319"/>
    <mergeCell ref="AP319:AQ319"/>
    <mergeCell ref="AR319:AS319"/>
    <mergeCell ref="AT319:AU319"/>
    <mergeCell ref="AV319:AW319"/>
    <mergeCell ref="AL317:AM317"/>
    <mergeCell ref="AL318:AM318"/>
    <mergeCell ref="AN318:AO318"/>
    <mergeCell ref="AP318:AQ318"/>
    <mergeCell ref="AR318:AS318"/>
    <mergeCell ref="AT318:AU318"/>
    <mergeCell ref="AV318:AW318"/>
    <mergeCell ref="F317:G317"/>
    <mergeCell ref="H317:I317"/>
    <mergeCell ref="J317:K317"/>
    <mergeCell ref="L317:M317"/>
    <mergeCell ref="N317:O317"/>
    <mergeCell ref="P317:Q317"/>
    <mergeCell ref="R317:S317"/>
    <mergeCell ref="AL316:AM316"/>
    <mergeCell ref="AN316:AO316"/>
    <mergeCell ref="AP316:AQ316"/>
    <mergeCell ref="AR316:AS316"/>
    <mergeCell ref="AT316:AU316"/>
    <mergeCell ref="AV316:AW316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AH255:AI255"/>
    <mergeCell ref="AJ255:AK255"/>
    <mergeCell ref="T255:U255"/>
    <mergeCell ref="V255:W255"/>
    <mergeCell ref="X255:Y255"/>
    <mergeCell ref="Z255:AA255"/>
    <mergeCell ref="AB255:AC255"/>
    <mergeCell ref="AD255:AE255"/>
    <mergeCell ref="AF255:AG255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AH316:AI316"/>
    <mergeCell ref="AJ316:AK316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AJ317:AK317"/>
    <mergeCell ref="AH256:AI256"/>
    <mergeCell ref="AJ256:AK256"/>
    <mergeCell ref="T256:U256"/>
    <mergeCell ref="AH252:AI252"/>
    <mergeCell ref="AJ252:AK252"/>
    <mergeCell ref="AL252:AM252"/>
    <mergeCell ref="AN252:AO252"/>
    <mergeCell ref="AP252:AQ252"/>
    <mergeCell ref="AR252:AS252"/>
    <mergeCell ref="AT252:AU252"/>
    <mergeCell ref="AV252:AW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1:AI251"/>
    <mergeCell ref="AJ251:AK251"/>
    <mergeCell ref="AL251:AM251"/>
    <mergeCell ref="AN251:AO251"/>
    <mergeCell ref="AP251:AQ251"/>
    <mergeCell ref="AR251:AS251"/>
    <mergeCell ref="AT251:AU251"/>
    <mergeCell ref="AV251:AW251"/>
    <mergeCell ref="T251:U251"/>
    <mergeCell ref="V251:W251"/>
    <mergeCell ref="X251:Y251"/>
    <mergeCell ref="Z251:AA251"/>
    <mergeCell ref="AB251:AC251"/>
    <mergeCell ref="AD251:AE251"/>
    <mergeCell ref="AF251:AG251"/>
    <mergeCell ref="F251:G251"/>
    <mergeCell ref="H251:I251"/>
    <mergeCell ref="J251:K251"/>
    <mergeCell ref="L251:M251"/>
    <mergeCell ref="N251:O251"/>
    <mergeCell ref="P251:Q251"/>
    <mergeCell ref="R251:S251"/>
    <mergeCell ref="AN250:AO250"/>
    <mergeCell ref="AP250:AQ250"/>
    <mergeCell ref="AR250:AS250"/>
    <mergeCell ref="AT250:AU250"/>
    <mergeCell ref="AV250:AW250"/>
    <mergeCell ref="AH249:AI249"/>
    <mergeCell ref="AJ249:AK249"/>
    <mergeCell ref="AN249:AO249"/>
    <mergeCell ref="AP249:AQ249"/>
    <mergeCell ref="AR249:AS249"/>
    <mergeCell ref="AT249:AU249"/>
    <mergeCell ref="AV249:AW249"/>
    <mergeCell ref="F250:G250"/>
    <mergeCell ref="H250:I250"/>
    <mergeCell ref="J250:K250"/>
    <mergeCell ref="L250:M250"/>
    <mergeCell ref="N250:O250"/>
    <mergeCell ref="P250:Q250"/>
    <mergeCell ref="R250:S250"/>
    <mergeCell ref="F245:G245"/>
    <mergeCell ref="H245:I245"/>
    <mergeCell ref="J245:K245"/>
    <mergeCell ref="L245:M245"/>
    <mergeCell ref="N245:O245"/>
    <mergeCell ref="P245:Q245"/>
    <mergeCell ref="R245:S245"/>
    <mergeCell ref="F246:G246"/>
    <mergeCell ref="H246:I246"/>
    <mergeCell ref="J246:K246"/>
    <mergeCell ref="L246:M246"/>
    <mergeCell ref="N246:O246"/>
    <mergeCell ref="P246:Q246"/>
    <mergeCell ref="R246:S246"/>
    <mergeCell ref="AH248:AI248"/>
    <mergeCell ref="AJ248:AK248"/>
    <mergeCell ref="AL248:AM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T246:AU246"/>
    <mergeCell ref="AV246:AW246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N248:AO248"/>
    <mergeCell ref="AP248:AQ248"/>
    <mergeCell ref="AR248:AS248"/>
    <mergeCell ref="AT248:AU248"/>
    <mergeCell ref="AV248:AW248"/>
    <mergeCell ref="AL249:AM249"/>
    <mergeCell ref="AL250:AM250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AJ245:AK245"/>
    <mergeCell ref="AN245:AO245"/>
    <mergeCell ref="AP245:AQ245"/>
    <mergeCell ref="AR245:AS245"/>
    <mergeCell ref="AT245:AU245"/>
    <mergeCell ref="AV245:AW245"/>
    <mergeCell ref="F247:G247"/>
    <mergeCell ref="H247:I247"/>
    <mergeCell ref="J247:K247"/>
    <mergeCell ref="L247:M247"/>
    <mergeCell ref="N247:O247"/>
    <mergeCell ref="P247:Q247"/>
    <mergeCell ref="R247:S247"/>
    <mergeCell ref="AL247:AM247"/>
    <mergeCell ref="AN247:AO247"/>
    <mergeCell ref="AP247:AQ247"/>
    <mergeCell ref="AR247:AS247"/>
    <mergeCell ref="AT247:AU247"/>
    <mergeCell ref="AV247:AW247"/>
    <mergeCell ref="AL245:AM245"/>
    <mergeCell ref="AL246:AM246"/>
    <mergeCell ref="AN246:AO246"/>
    <mergeCell ref="AP246:AQ246"/>
    <mergeCell ref="AR246:AS246"/>
    <mergeCell ref="AH244:AI244"/>
    <mergeCell ref="AJ244:AK244"/>
    <mergeCell ref="AL244:AM244"/>
    <mergeCell ref="AN244:AO244"/>
    <mergeCell ref="AP244:AQ244"/>
    <mergeCell ref="AR244:AS244"/>
    <mergeCell ref="AT244:AU244"/>
    <mergeCell ref="AV244:AW244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AH246:AI246"/>
    <mergeCell ref="AJ246:AK246"/>
    <mergeCell ref="T246:U246"/>
    <mergeCell ref="V246:W246"/>
    <mergeCell ref="X246:Y246"/>
    <mergeCell ref="Z246:AA246"/>
    <mergeCell ref="AB246:AC246"/>
    <mergeCell ref="AD246:AE246"/>
    <mergeCell ref="AF246:AG246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AH243:AI243"/>
    <mergeCell ref="AJ243:AK243"/>
    <mergeCell ref="AL243:AM243"/>
    <mergeCell ref="AN243:AO243"/>
    <mergeCell ref="AP243:AQ243"/>
    <mergeCell ref="AR243:AS243"/>
    <mergeCell ref="AT243:AU243"/>
    <mergeCell ref="AV243:AW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2:AI242"/>
    <mergeCell ref="AJ242:AK242"/>
    <mergeCell ref="AL242:AM242"/>
    <mergeCell ref="AN242:AO242"/>
    <mergeCell ref="AP242:AQ242"/>
    <mergeCell ref="AR242:AS242"/>
    <mergeCell ref="AT242:AU242"/>
    <mergeCell ref="AV242:AW242"/>
    <mergeCell ref="T242:U242"/>
    <mergeCell ref="V242:W242"/>
    <mergeCell ref="X242:Y242"/>
    <mergeCell ref="Z242:AA242"/>
    <mergeCell ref="AB242:AC242"/>
    <mergeCell ref="AD242:AE242"/>
    <mergeCell ref="AF242:AG242"/>
    <mergeCell ref="F242:G242"/>
    <mergeCell ref="H242:I242"/>
    <mergeCell ref="J242:K242"/>
    <mergeCell ref="L242:M242"/>
    <mergeCell ref="N242:O242"/>
    <mergeCell ref="P242:Q242"/>
    <mergeCell ref="R242:S242"/>
    <mergeCell ref="AN241:AO241"/>
    <mergeCell ref="AP241:AQ241"/>
    <mergeCell ref="AR241:AS241"/>
    <mergeCell ref="AT241:AU241"/>
    <mergeCell ref="AV241:AW241"/>
    <mergeCell ref="AH240:AI240"/>
    <mergeCell ref="AJ240:AK240"/>
    <mergeCell ref="AN240:AO240"/>
    <mergeCell ref="AP240:AQ240"/>
    <mergeCell ref="AR240:AS240"/>
    <mergeCell ref="AT240:AU240"/>
    <mergeCell ref="AV240:AW240"/>
    <mergeCell ref="F241:G241"/>
    <mergeCell ref="H241:I241"/>
    <mergeCell ref="J241:K241"/>
    <mergeCell ref="L241:M241"/>
    <mergeCell ref="N241:O241"/>
    <mergeCell ref="P241:Q241"/>
    <mergeCell ref="R241:S241"/>
    <mergeCell ref="F236:G236"/>
    <mergeCell ref="H236:I236"/>
    <mergeCell ref="J236:K236"/>
    <mergeCell ref="L236:M236"/>
    <mergeCell ref="N236:O236"/>
    <mergeCell ref="P236:Q236"/>
    <mergeCell ref="R236:S236"/>
    <mergeCell ref="F237:G237"/>
    <mergeCell ref="H237:I237"/>
    <mergeCell ref="J237:K237"/>
    <mergeCell ref="L237:M237"/>
    <mergeCell ref="N237:O237"/>
    <mergeCell ref="P237:Q237"/>
    <mergeCell ref="R237:S237"/>
    <mergeCell ref="AH239:AI239"/>
    <mergeCell ref="AJ239:AK239"/>
    <mergeCell ref="AL239:AM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T237:AU237"/>
    <mergeCell ref="AV237:AW237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N239:AO239"/>
    <mergeCell ref="AP239:AQ239"/>
    <mergeCell ref="AR239:AS239"/>
    <mergeCell ref="AT239:AU239"/>
    <mergeCell ref="AV239:AW239"/>
    <mergeCell ref="AL240:AM240"/>
    <mergeCell ref="AL241:AM241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AJ236:AK236"/>
    <mergeCell ref="AN236:AO236"/>
    <mergeCell ref="AP236:AQ236"/>
    <mergeCell ref="AR236:AS236"/>
    <mergeCell ref="AT236:AU236"/>
    <mergeCell ref="AV236:AW236"/>
    <mergeCell ref="F238:G238"/>
    <mergeCell ref="H238:I238"/>
    <mergeCell ref="J238:K238"/>
    <mergeCell ref="L238:M238"/>
    <mergeCell ref="N238:O238"/>
    <mergeCell ref="P238:Q238"/>
    <mergeCell ref="R238:S238"/>
    <mergeCell ref="AL238:AM238"/>
    <mergeCell ref="AN238:AO238"/>
    <mergeCell ref="AP238:AQ238"/>
    <mergeCell ref="AR238:AS238"/>
    <mergeCell ref="AT238:AU238"/>
    <mergeCell ref="AV238:AW238"/>
    <mergeCell ref="AL236:AM236"/>
    <mergeCell ref="AL237:AM237"/>
    <mergeCell ref="AN237:AO237"/>
    <mergeCell ref="AP237:AQ237"/>
    <mergeCell ref="AR237:AS237"/>
    <mergeCell ref="AH235:AI235"/>
    <mergeCell ref="AJ235:AK235"/>
    <mergeCell ref="AL235:AM235"/>
    <mergeCell ref="AN235:AO235"/>
    <mergeCell ref="AP235:AQ235"/>
    <mergeCell ref="AR235:AS235"/>
    <mergeCell ref="AT235:AU235"/>
    <mergeCell ref="AV235:AW235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AH237:AI237"/>
    <mergeCell ref="AJ237:AK237"/>
    <mergeCell ref="T237:U237"/>
    <mergeCell ref="V237:W237"/>
    <mergeCell ref="X237:Y237"/>
    <mergeCell ref="Z237:AA237"/>
    <mergeCell ref="AB237:AC237"/>
    <mergeCell ref="AD237:AE237"/>
    <mergeCell ref="AF237:AG237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AH234:AI234"/>
    <mergeCell ref="AJ234:AK234"/>
    <mergeCell ref="AL234:AM234"/>
    <mergeCell ref="AN234:AO234"/>
    <mergeCell ref="AP234:AQ234"/>
    <mergeCell ref="AR234:AS234"/>
    <mergeCell ref="AT234:AU234"/>
    <mergeCell ref="AV234:AW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3:AI233"/>
    <mergeCell ref="AJ233:AK233"/>
    <mergeCell ref="AL233:AM233"/>
    <mergeCell ref="AN233:AO233"/>
    <mergeCell ref="AP233:AQ233"/>
    <mergeCell ref="AR233:AS233"/>
    <mergeCell ref="AT233:AU233"/>
    <mergeCell ref="AV233:AW233"/>
    <mergeCell ref="T233:U233"/>
    <mergeCell ref="V233:W233"/>
    <mergeCell ref="X233:Y233"/>
    <mergeCell ref="Z233:AA233"/>
    <mergeCell ref="AB233:AC233"/>
    <mergeCell ref="AD233:AE233"/>
    <mergeCell ref="AF233:AG233"/>
    <mergeCell ref="F233:G233"/>
    <mergeCell ref="H233:I233"/>
    <mergeCell ref="J233:K233"/>
    <mergeCell ref="L233:M233"/>
    <mergeCell ref="N233:O233"/>
    <mergeCell ref="P233:Q233"/>
    <mergeCell ref="R233:S233"/>
    <mergeCell ref="AN232:AO232"/>
    <mergeCell ref="AP232:AQ232"/>
    <mergeCell ref="AR232:AS232"/>
    <mergeCell ref="AT232:AU232"/>
    <mergeCell ref="AV232:AW232"/>
    <mergeCell ref="AH231:AI231"/>
    <mergeCell ref="AJ231:AK231"/>
    <mergeCell ref="AN231:AO231"/>
    <mergeCell ref="AP231:AQ231"/>
    <mergeCell ref="AR231:AS231"/>
    <mergeCell ref="AT231:AU231"/>
    <mergeCell ref="AV231:AW231"/>
    <mergeCell ref="F232:G232"/>
    <mergeCell ref="H232:I232"/>
    <mergeCell ref="J232:K232"/>
    <mergeCell ref="L232:M232"/>
    <mergeCell ref="N232:O232"/>
    <mergeCell ref="P232:Q232"/>
    <mergeCell ref="R232:S232"/>
    <mergeCell ref="F227:G227"/>
    <mergeCell ref="H227:I227"/>
    <mergeCell ref="J227:K227"/>
    <mergeCell ref="L227:M227"/>
    <mergeCell ref="N227:O227"/>
    <mergeCell ref="P227:Q227"/>
    <mergeCell ref="R227:S227"/>
    <mergeCell ref="F228:G228"/>
    <mergeCell ref="H228:I228"/>
    <mergeCell ref="J228:K228"/>
    <mergeCell ref="L228:M228"/>
    <mergeCell ref="N228:O228"/>
    <mergeCell ref="P228:Q228"/>
    <mergeCell ref="R228:S228"/>
    <mergeCell ref="AH230:AI230"/>
    <mergeCell ref="AJ230:AK230"/>
    <mergeCell ref="AL230:AM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T228:AU228"/>
    <mergeCell ref="AV228:AW228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N230:AO230"/>
    <mergeCell ref="AP230:AQ230"/>
    <mergeCell ref="AR230:AS230"/>
    <mergeCell ref="AT230:AU230"/>
    <mergeCell ref="AV230:AW230"/>
    <mergeCell ref="AL231:AM231"/>
    <mergeCell ref="AL232:AM232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AJ227:AK227"/>
    <mergeCell ref="AN227:AO227"/>
    <mergeCell ref="AP227:AQ227"/>
    <mergeCell ref="AR227:AS227"/>
    <mergeCell ref="AT227:AU227"/>
    <mergeCell ref="AV227:AW227"/>
    <mergeCell ref="F229:G229"/>
    <mergeCell ref="H229:I229"/>
    <mergeCell ref="J229:K229"/>
    <mergeCell ref="L229:M229"/>
    <mergeCell ref="N229:O229"/>
    <mergeCell ref="P229:Q229"/>
    <mergeCell ref="R229:S229"/>
    <mergeCell ref="AL229:AM229"/>
    <mergeCell ref="AN229:AO229"/>
    <mergeCell ref="AP229:AQ229"/>
    <mergeCell ref="AR229:AS229"/>
    <mergeCell ref="AT229:AU229"/>
    <mergeCell ref="AV229:AW229"/>
    <mergeCell ref="AL227:AM227"/>
    <mergeCell ref="AL228:AM228"/>
    <mergeCell ref="AN228:AO228"/>
    <mergeCell ref="AP228:AQ228"/>
    <mergeCell ref="AR228:AS228"/>
    <mergeCell ref="AH226:AI226"/>
    <mergeCell ref="AJ226:AK226"/>
    <mergeCell ref="AL226:AM226"/>
    <mergeCell ref="AN226:AO226"/>
    <mergeCell ref="AP226:AQ226"/>
    <mergeCell ref="AR226:AS226"/>
    <mergeCell ref="AT226:AU226"/>
    <mergeCell ref="AV226:AW226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AH228:AI228"/>
    <mergeCell ref="AJ228:AK228"/>
    <mergeCell ref="T228:U228"/>
    <mergeCell ref="V228:W228"/>
    <mergeCell ref="X228:Y228"/>
    <mergeCell ref="Z228:AA228"/>
    <mergeCell ref="AB228:AC228"/>
    <mergeCell ref="AD228:AE228"/>
    <mergeCell ref="AF228:AG228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AH225:AI225"/>
    <mergeCell ref="AJ225:AK225"/>
    <mergeCell ref="AL225:AM225"/>
    <mergeCell ref="AN225:AO225"/>
    <mergeCell ref="AP225:AQ225"/>
    <mergeCell ref="AR225:AS225"/>
    <mergeCell ref="AT225:AU225"/>
    <mergeCell ref="AV225:AW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4:AI224"/>
    <mergeCell ref="AJ224:AK224"/>
    <mergeCell ref="AL224:AM224"/>
    <mergeCell ref="AN224:AO224"/>
    <mergeCell ref="AP224:AQ224"/>
    <mergeCell ref="AR224:AS224"/>
    <mergeCell ref="AT224:AU224"/>
    <mergeCell ref="AV224:AW224"/>
    <mergeCell ref="T224:U224"/>
    <mergeCell ref="V224:W224"/>
    <mergeCell ref="X224:Y224"/>
    <mergeCell ref="Z224:AA224"/>
    <mergeCell ref="AB224:AC224"/>
    <mergeCell ref="AD224:AE224"/>
    <mergeCell ref="AF224:AG224"/>
    <mergeCell ref="F224:G224"/>
    <mergeCell ref="H224:I224"/>
    <mergeCell ref="J224:K224"/>
    <mergeCell ref="L224:M224"/>
    <mergeCell ref="N224:O224"/>
    <mergeCell ref="P224:Q224"/>
    <mergeCell ref="R224:S224"/>
    <mergeCell ref="AN223:AO223"/>
    <mergeCell ref="AP223:AQ223"/>
    <mergeCell ref="AR223:AS223"/>
    <mergeCell ref="AT223:AU223"/>
    <mergeCell ref="AV223:AW223"/>
    <mergeCell ref="AH222:AI222"/>
    <mergeCell ref="AJ222:AK222"/>
    <mergeCell ref="AN222:AO222"/>
    <mergeCell ref="AP222:AQ222"/>
    <mergeCell ref="AR222:AS222"/>
    <mergeCell ref="AT222:AU222"/>
    <mergeCell ref="AV222:AW222"/>
    <mergeCell ref="F223:G223"/>
    <mergeCell ref="H223:I223"/>
    <mergeCell ref="J223:K223"/>
    <mergeCell ref="L223:M223"/>
    <mergeCell ref="N223:O223"/>
    <mergeCell ref="P223:Q223"/>
    <mergeCell ref="R223:S223"/>
    <mergeCell ref="F218:G218"/>
    <mergeCell ref="H218:I218"/>
    <mergeCell ref="J218:K218"/>
    <mergeCell ref="L218:M218"/>
    <mergeCell ref="N218:O218"/>
    <mergeCell ref="P218:Q218"/>
    <mergeCell ref="R218:S218"/>
    <mergeCell ref="F219:G219"/>
    <mergeCell ref="H219:I219"/>
    <mergeCell ref="J219:K219"/>
    <mergeCell ref="L219:M219"/>
    <mergeCell ref="N219:O219"/>
    <mergeCell ref="P219:Q219"/>
    <mergeCell ref="R219:S219"/>
    <mergeCell ref="AH221:AI221"/>
    <mergeCell ref="AJ221:AK221"/>
    <mergeCell ref="AL221:AM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T219:AU219"/>
    <mergeCell ref="AV219:AW219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N221:AO221"/>
    <mergeCell ref="AP221:AQ221"/>
    <mergeCell ref="AR221:AS221"/>
    <mergeCell ref="AT221:AU221"/>
    <mergeCell ref="AV221:AW221"/>
    <mergeCell ref="AL222:AM222"/>
    <mergeCell ref="AL223:AM223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AJ218:AK218"/>
    <mergeCell ref="AN218:AO218"/>
    <mergeCell ref="AP218:AQ218"/>
    <mergeCell ref="AR218:AS218"/>
    <mergeCell ref="AT218:AU218"/>
    <mergeCell ref="AV218:AW218"/>
    <mergeCell ref="F220:G220"/>
    <mergeCell ref="H220:I220"/>
    <mergeCell ref="J220:K220"/>
    <mergeCell ref="L220:M220"/>
    <mergeCell ref="N220:O220"/>
    <mergeCell ref="P220:Q220"/>
    <mergeCell ref="R220:S220"/>
    <mergeCell ref="AL220:AM220"/>
    <mergeCell ref="AN220:AO220"/>
    <mergeCell ref="AP220:AQ220"/>
    <mergeCell ref="AR220:AS220"/>
    <mergeCell ref="AT220:AU220"/>
    <mergeCell ref="AV220:AW220"/>
    <mergeCell ref="AL218:AM218"/>
    <mergeCell ref="AL219:AM219"/>
    <mergeCell ref="AN219:AO219"/>
    <mergeCell ref="AP219:AQ219"/>
    <mergeCell ref="AR219:AS219"/>
    <mergeCell ref="AL217:AM217"/>
    <mergeCell ref="AN217:AO217"/>
    <mergeCell ref="AP217:AQ217"/>
    <mergeCell ref="AR217:AS217"/>
    <mergeCell ref="AT217:AU217"/>
    <mergeCell ref="AV217:AW217"/>
    <mergeCell ref="T217:U217"/>
    <mergeCell ref="Z217:AA217"/>
    <mergeCell ref="AB217:AC217"/>
    <mergeCell ref="AD217:AE217"/>
    <mergeCell ref="AF217:AG217"/>
    <mergeCell ref="AH217:AI217"/>
    <mergeCell ref="AJ217:AK217"/>
    <mergeCell ref="F217:G217"/>
    <mergeCell ref="H217:I217"/>
    <mergeCell ref="J217:K217"/>
    <mergeCell ref="L217:M217"/>
    <mergeCell ref="N217:O217"/>
    <mergeCell ref="P217:Q217"/>
    <mergeCell ref="R217:S217"/>
    <mergeCell ref="AH219:AI219"/>
    <mergeCell ref="AJ219:AK219"/>
    <mergeCell ref="T219:U219"/>
    <mergeCell ref="V219:W219"/>
    <mergeCell ref="X219:Y219"/>
    <mergeCell ref="Z219:AA219"/>
    <mergeCell ref="AB219:AC219"/>
    <mergeCell ref="AD219:AE219"/>
    <mergeCell ref="AF219:AG219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AJ216:AK216"/>
    <mergeCell ref="AL216:AM216"/>
    <mergeCell ref="AN216:AO216"/>
    <mergeCell ref="AP216:AQ216"/>
    <mergeCell ref="AR216:AS216"/>
    <mergeCell ref="AT216:AU216"/>
    <mergeCell ref="AV216:AW216"/>
    <mergeCell ref="T216:U216"/>
    <mergeCell ref="V216:W216"/>
    <mergeCell ref="Z216:AA216"/>
    <mergeCell ref="AB216:AC216"/>
    <mergeCell ref="AD216:AE216"/>
    <mergeCell ref="AF216:AG216"/>
    <mergeCell ref="AH216:AI216"/>
    <mergeCell ref="F216:G216"/>
    <mergeCell ref="H216:I216"/>
    <mergeCell ref="J216:K216"/>
    <mergeCell ref="L216:M216"/>
    <mergeCell ref="N216:O216"/>
    <mergeCell ref="P216:Q216"/>
    <mergeCell ref="R216:S216"/>
    <mergeCell ref="AL215:AM215"/>
    <mergeCell ref="AN215:AO215"/>
    <mergeCell ref="AP215:AQ215"/>
    <mergeCell ref="AR215:AS215"/>
    <mergeCell ref="AT215:AU215"/>
    <mergeCell ref="AV215:AW215"/>
    <mergeCell ref="T215:U215"/>
    <mergeCell ref="Z215:AA215"/>
    <mergeCell ref="AB215:AC215"/>
    <mergeCell ref="AD215:AE215"/>
    <mergeCell ref="AF215:AG215"/>
    <mergeCell ref="AH215:AI215"/>
    <mergeCell ref="AJ215:AK215"/>
    <mergeCell ref="F215:G215"/>
    <mergeCell ref="H215:I215"/>
    <mergeCell ref="J215:K215"/>
    <mergeCell ref="L215:M215"/>
    <mergeCell ref="N215:O215"/>
    <mergeCell ref="P215:Q215"/>
    <mergeCell ref="R215:S215"/>
    <mergeCell ref="AN214:AO214"/>
    <mergeCell ref="AP214:AQ214"/>
    <mergeCell ref="AR214:AS214"/>
    <mergeCell ref="AT214:AU214"/>
    <mergeCell ref="AV214:AW214"/>
    <mergeCell ref="AH213:AI213"/>
    <mergeCell ref="AJ213:AK213"/>
    <mergeCell ref="AN213:AO213"/>
    <mergeCell ref="AP213:AQ213"/>
    <mergeCell ref="AR213:AS213"/>
    <mergeCell ref="AT213:AU213"/>
    <mergeCell ref="AV213:AW213"/>
    <mergeCell ref="F214:G214"/>
    <mergeCell ref="H214:I214"/>
    <mergeCell ref="J214:K214"/>
    <mergeCell ref="L214:M214"/>
    <mergeCell ref="N214:O214"/>
    <mergeCell ref="P214:Q214"/>
    <mergeCell ref="R214:S214"/>
    <mergeCell ref="F209:G209"/>
    <mergeCell ref="H209:I209"/>
    <mergeCell ref="J209:K209"/>
    <mergeCell ref="L209:M209"/>
    <mergeCell ref="N209:O209"/>
    <mergeCell ref="P209:Q209"/>
    <mergeCell ref="R209:S209"/>
    <mergeCell ref="F210:G210"/>
    <mergeCell ref="H210:I210"/>
    <mergeCell ref="J210:K210"/>
    <mergeCell ref="L210:M210"/>
    <mergeCell ref="N210:O210"/>
    <mergeCell ref="P210:Q210"/>
    <mergeCell ref="R210:S210"/>
    <mergeCell ref="AH212:AI212"/>
    <mergeCell ref="AJ212:AK212"/>
    <mergeCell ref="AL212:AM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T210:AU210"/>
    <mergeCell ref="AV210:AW210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N212:AO212"/>
    <mergeCell ref="AP212:AQ212"/>
    <mergeCell ref="AR212:AS212"/>
    <mergeCell ref="AT212:AU212"/>
    <mergeCell ref="AV212:AW212"/>
    <mergeCell ref="AL213:AM213"/>
    <mergeCell ref="AL214:AM214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AJ209:AK209"/>
    <mergeCell ref="AN209:AO209"/>
    <mergeCell ref="AP209:AQ209"/>
    <mergeCell ref="AR209:AS209"/>
    <mergeCell ref="AT209:AU209"/>
    <mergeCell ref="AV209:AW209"/>
    <mergeCell ref="F211:G211"/>
    <mergeCell ref="H211:I211"/>
    <mergeCell ref="J211:K211"/>
    <mergeCell ref="L211:M211"/>
    <mergeCell ref="N211:O211"/>
    <mergeCell ref="P211:Q211"/>
    <mergeCell ref="R211:S211"/>
    <mergeCell ref="AL211:AM211"/>
    <mergeCell ref="AN211:AO211"/>
    <mergeCell ref="AP211:AQ211"/>
    <mergeCell ref="AR211:AS211"/>
    <mergeCell ref="AT211:AU211"/>
    <mergeCell ref="AV211:AW211"/>
    <mergeCell ref="AL209:AM209"/>
    <mergeCell ref="AL210:AM210"/>
    <mergeCell ref="AN210:AO210"/>
    <mergeCell ref="AP210:AQ210"/>
    <mergeCell ref="AR210:AS210"/>
    <mergeCell ref="AH208:AI208"/>
    <mergeCell ref="AJ208:AK208"/>
    <mergeCell ref="AL208:AM208"/>
    <mergeCell ref="AN208:AO208"/>
    <mergeCell ref="AP208:AQ208"/>
    <mergeCell ref="AR208:AS208"/>
    <mergeCell ref="AT208:AU208"/>
    <mergeCell ref="AV208:AW208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AH210:AI210"/>
    <mergeCell ref="AJ210:AK210"/>
    <mergeCell ref="T210:U210"/>
    <mergeCell ref="V210:W210"/>
    <mergeCell ref="X210:Y210"/>
    <mergeCell ref="Z210:AA210"/>
    <mergeCell ref="AB210:AC210"/>
    <mergeCell ref="AD210:AE210"/>
    <mergeCell ref="AF210:AG210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AH207:AI207"/>
    <mergeCell ref="AJ207:AK207"/>
    <mergeCell ref="AL207:AM207"/>
    <mergeCell ref="AN207:AO207"/>
    <mergeCell ref="AP207:AQ207"/>
    <mergeCell ref="AR207:AS207"/>
    <mergeCell ref="AT207:AU207"/>
    <mergeCell ref="AV207:AW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6:AI206"/>
    <mergeCell ref="AJ206:AK206"/>
    <mergeCell ref="AL206:AM206"/>
    <mergeCell ref="AN206:AO206"/>
    <mergeCell ref="AP206:AQ206"/>
    <mergeCell ref="AR206:AS206"/>
    <mergeCell ref="AT206:AU206"/>
    <mergeCell ref="AV206:AW206"/>
    <mergeCell ref="T206:U206"/>
    <mergeCell ref="V206:W206"/>
    <mergeCell ref="X206:Y206"/>
    <mergeCell ref="Z206:AA206"/>
    <mergeCell ref="AB206:AC206"/>
    <mergeCell ref="AD206:AE206"/>
    <mergeCell ref="AF206:AG206"/>
    <mergeCell ref="F206:G206"/>
    <mergeCell ref="H206:I206"/>
    <mergeCell ref="J206:K206"/>
    <mergeCell ref="L206:M206"/>
    <mergeCell ref="N206:O206"/>
    <mergeCell ref="P206:Q206"/>
    <mergeCell ref="R206:S206"/>
    <mergeCell ref="AN205:AO205"/>
    <mergeCell ref="AP205:AQ205"/>
    <mergeCell ref="AR205:AS205"/>
    <mergeCell ref="AT205:AU205"/>
    <mergeCell ref="AV205:AW205"/>
    <mergeCell ref="AH204:AI204"/>
    <mergeCell ref="AJ204:AK204"/>
    <mergeCell ref="AN204:AO204"/>
    <mergeCell ref="AP204:AQ204"/>
    <mergeCell ref="AR204:AS204"/>
    <mergeCell ref="AT204:AU204"/>
    <mergeCell ref="AV204:AW204"/>
    <mergeCell ref="F205:G205"/>
    <mergeCell ref="H205:I205"/>
    <mergeCell ref="J205:K205"/>
    <mergeCell ref="L205:M205"/>
    <mergeCell ref="N205:O205"/>
    <mergeCell ref="P205:Q205"/>
    <mergeCell ref="R205:S205"/>
    <mergeCell ref="F200:G200"/>
    <mergeCell ref="H200:I200"/>
    <mergeCell ref="J200:K200"/>
    <mergeCell ref="L200:M200"/>
    <mergeCell ref="N200:O200"/>
    <mergeCell ref="P200:Q200"/>
    <mergeCell ref="R200:S200"/>
    <mergeCell ref="F201:G201"/>
    <mergeCell ref="H201:I201"/>
    <mergeCell ref="J201:K201"/>
    <mergeCell ref="L201:M201"/>
    <mergeCell ref="N201:O201"/>
    <mergeCell ref="P201:Q201"/>
    <mergeCell ref="R201:S201"/>
    <mergeCell ref="AH203:AI203"/>
    <mergeCell ref="AJ203:AK203"/>
    <mergeCell ref="AL203:AM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T201:AU201"/>
    <mergeCell ref="AV201:AW201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N203:AO203"/>
    <mergeCell ref="AP203:AQ203"/>
    <mergeCell ref="AR203:AS203"/>
    <mergeCell ref="AT203:AU203"/>
    <mergeCell ref="AV203:AW203"/>
    <mergeCell ref="AL204:AM204"/>
    <mergeCell ref="AL205:AM205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AJ200:AK200"/>
    <mergeCell ref="AN200:AO200"/>
    <mergeCell ref="AP200:AQ200"/>
    <mergeCell ref="AR200:AS200"/>
    <mergeCell ref="AT200:AU200"/>
    <mergeCell ref="AV200:AW200"/>
    <mergeCell ref="F202:G202"/>
    <mergeCell ref="H202:I202"/>
    <mergeCell ref="J202:K202"/>
    <mergeCell ref="L202:M202"/>
    <mergeCell ref="N202:O202"/>
    <mergeCell ref="P202:Q202"/>
    <mergeCell ref="R202:S202"/>
    <mergeCell ref="AL202:AM202"/>
    <mergeCell ref="AN202:AO202"/>
    <mergeCell ref="AP202:AQ202"/>
    <mergeCell ref="AR202:AS202"/>
    <mergeCell ref="AT202:AU202"/>
    <mergeCell ref="AV202:AW202"/>
    <mergeCell ref="AL200:AM200"/>
    <mergeCell ref="AL201:AM201"/>
    <mergeCell ref="AN201:AO201"/>
    <mergeCell ref="AP201:AQ201"/>
    <mergeCell ref="AR201:AS201"/>
    <mergeCell ref="AH199:AI199"/>
    <mergeCell ref="AJ199:AK199"/>
    <mergeCell ref="AL199:AM199"/>
    <mergeCell ref="AN199:AO199"/>
    <mergeCell ref="AP199:AQ199"/>
    <mergeCell ref="AR199:AS199"/>
    <mergeCell ref="AT199:AU199"/>
    <mergeCell ref="AV199:AW199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AH201:AI201"/>
    <mergeCell ref="AJ201:AK201"/>
    <mergeCell ref="T201:U201"/>
    <mergeCell ref="V201:W201"/>
    <mergeCell ref="X201:Y201"/>
    <mergeCell ref="Z201:AA201"/>
    <mergeCell ref="AB201:AC201"/>
    <mergeCell ref="AD201:AE201"/>
    <mergeCell ref="AF201:AG201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AH198:AI198"/>
    <mergeCell ref="AJ198:AK198"/>
    <mergeCell ref="AL198:AM198"/>
    <mergeCell ref="AN198:AO198"/>
    <mergeCell ref="AP198:AQ198"/>
    <mergeCell ref="AR198:AS198"/>
    <mergeCell ref="AT198:AU198"/>
    <mergeCell ref="AV198:AW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7:AI197"/>
    <mergeCell ref="AJ197:AK197"/>
    <mergeCell ref="AL197:AM197"/>
    <mergeCell ref="AN197:AO197"/>
    <mergeCell ref="AP197:AQ197"/>
    <mergeCell ref="AR197:AS197"/>
    <mergeCell ref="AT197:AU197"/>
    <mergeCell ref="AV197:AW197"/>
    <mergeCell ref="T197:U197"/>
    <mergeCell ref="V197:W197"/>
    <mergeCell ref="X197:Y197"/>
    <mergeCell ref="Z197:AA197"/>
    <mergeCell ref="AB197:AC197"/>
    <mergeCell ref="AD197:AE197"/>
    <mergeCell ref="AF197:AG197"/>
    <mergeCell ref="F197:G197"/>
    <mergeCell ref="H197:I197"/>
    <mergeCell ref="J197:K197"/>
    <mergeCell ref="L197:M197"/>
    <mergeCell ref="N197:O197"/>
    <mergeCell ref="P197:Q197"/>
    <mergeCell ref="R197:S197"/>
    <mergeCell ref="AN196:AO196"/>
    <mergeCell ref="AP196:AQ196"/>
    <mergeCell ref="AR196:AS196"/>
    <mergeCell ref="AT196:AU196"/>
    <mergeCell ref="AV196:AW196"/>
    <mergeCell ref="AH195:AI195"/>
    <mergeCell ref="AJ195:AK195"/>
    <mergeCell ref="AN195:AO195"/>
    <mergeCell ref="AP195:AQ195"/>
    <mergeCell ref="AR195:AS195"/>
    <mergeCell ref="AT195:AU195"/>
    <mergeCell ref="AV195:AW195"/>
    <mergeCell ref="F196:G196"/>
    <mergeCell ref="H196:I196"/>
    <mergeCell ref="J196:K196"/>
    <mergeCell ref="L196:M196"/>
    <mergeCell ref="N196:O196"/>
    <mergeCell ref="P196:Q196"/>
    <mergeCell ref="R196:S196"/>
    <mergeCell ref="F191:G191"/>
    <mergeCell ref="H191:I191"/>
    <mergeCell ref="J191:K191"/>
    <mergeCell ref="L191:M191"/>
    <mergeCell ref="N191:O191"/>
    <mergeCell ref="P191:Q191"/>
    <mergeCell ref="R191:S191"/>
    <mergeCell ref="F192:G192"/>
    <mergeCell ref="H192:I192"/>
    <mergeCell ref="J192:K192"/>
    <mergeCell ref="L192:M192"/>
    <mergeCell ref="N192:O192"/>
    <mergeCell ref="P192:Q192"/>
    <mergeCell ref="R192:S192"/>
    <mergeCell ref="AH194:AI194"/>
    <mergeCell ref="AJ194:AK194"/>
    <mergeCell ref="AL194:AM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T192:AU192"/>
    <mergeCell ref="AV192:AW192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N194:AO194"/>
    <mergeCell ref="AP194:AQ194"/>
    <mergeCell ref="AR194:AS194"/>
    <mergeCell ref="AT194:AU194"/>
    <mergeCell ref="AV194:AW194"/>
    <mergeCell ref="AL195:AM195"/>
    <mergeCell ref="AL196:AM196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AJ191:AK191"/>
    <mergeCell ref="AN191:AO191"/>
    <mergeCell ref="AP191:AQ191"/>
    <mergeCell ref="AR191:AS191"/>
    <mergeCell ref="AT191:AU191"/>
    <mergeCell ref="AV191:AW191"/>
    <mergeCell ref="F193:G193"/>
    <mergeCell ref="H193:I193"/>
    <mergeCell ref="J193:K193"/>
    <mergeCell ref="L193:M193"/>
    <mergeCell ref="N193:O193"/>
    <mergeCell ref="P193:Q193"/>
    <mergeCell ref="R193:S193"/>
    <mergeCell ref="AL193:AM193"/>
    <mergeCell ref="AN193:AO193"/>
    <mergeCell ref="AP193:AQ193"/>
    <mergeCell ref="AR193:AS193"/>
    <mergeCell ref="AT193:AU193"/>
    <mergeCell ref="AV193:AW193"/>
    <mergeCell ref="AL191:AM191"/>
    <mergeCell ref="AL192:AM192"/>
    <mergeCell ref="AN192:AO192"/>
    <mergeCell ref="AP192:AQ192"/>
    <mergeCell ref="AR192:AS192"/>
    <mergeCell ref="AH190:AI190"/>
    <mergeCell ref="AJ190:AK190"/>
    <mergeCell ref="AL190:AM190"/>
    <mergeCell ref="AN190:AO190"/>
    <mergeCell ref="AP190:AQ190"/>
    <mergeCell ref="AR190:AS190"/>
    <mergeCell ref="AT190:AU190"/>
    <mergeCell ref="AV190:AW190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AH192:AI192"/>
    <mergeCell ref="AJ192:AK192"/>
    <mergeCell ref="T192:U192"/>
    <mergeCell ref="V192:W192"/>
    <mergeCell ref="X192:Y192"/>
    <mergeCell ref="Z192:AA192"/>
    <mergeCell ref="AB192:AC192"/>
    <mergeCell ref="AD192:AE192"/>
    <mergeCell ref="AF192:AG192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AH189:AI189"/>
    <mergeCell ref="AJ189:AK189"/>
    <mergeCell ref="AL189:AM189"/>
    <mergeCell ref="AN189:AO189"/>
    <mergeCell ref="AP189:AQ189"/>
    <mergeCell ref="AR189:AS189"/>
    <mergeCell ref="AT189:AU189"/>
    <mergeCell ref="AV189:AW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88:AI188"/>
    <mergeCell ref="AJ188:AK188"/>
    <mergeCell ref="AL188:AM188"/>
    <mergeCell ref="AN188:AO188"/>
    <mergeCell ref="AP188:AQ188"/>
    <mergeCell ref="AR188:AS188"/>
    <mergeCell ref="AT188:AU188"/>
    <mergeCell ref="AV188:AW188"/>
    <mergeCell ref="T188:U188"/>
    <mergeCell ref="V188:W188"/>
    <mergeCell ref="X188:Y188"/>
    <mergeCell ref="Z188:AA188"/>
    <mergeCell ref="AB188:AC188"/>
    <mergeCell ref="AD188:AE188"/>
    <mergeCell ref="AF188:AG188"/>
    <mergeCell ref="F188:G188"/>
    <mergeCell ref="H188:I188"/>
    <mergeCell ref="J188:K188"/>
    <mergeCell ref="L188:M188"/>
    <mergeCell ref="N188:O188"/>
    <mergeCell ref="P188:Q188"/>
    <mergeCell ref="R188:S188"/>
    <mergeCell ref="AN187:AO187"/>
    <mergeCell ref="AP187:AQ187"/>
    <mergeCell ref="AR187:AS187"/>
    <mergeCell ref="AT187:AU187"/>
    <mergeCell ref="AV187:AW187"/>
    <mergeCell ref="AH186:AI186"/>
    <mergeCell ref="AJ186:AK186"/>
    <mergeCell ref="AN186:AO186"/>
    <mergeCell ref="AP186:AQ186"/>
    <mergeCell ref="AR186:AS186"/>
    <mergeCell ref="AT186:AU186"/>
    <mergeCell ref="AV186:AW186"/>
    <mergeCell ref="F187:G187"/>
    <mergeCell ref="H187:I187"/>
    <mergeCell ref="J187:K187"/>
    <mergeCell ref="L187:M187"/>
    <mergeCell ref="N187:O187"/>
    <mergeCell ref="P187:Q187"/>
    <mergeCell ref="R187:S187"/>
    <mergeCell ref="F182:G182"/>
    <mergeCell ref="H182:I182"/>
    <mergeCell ref="J182:K182"/>
    <mergeCell ref="L182:M182"/>
    <mergeCell ref="N182:O182"/>
    <mergeCell ref="P182:Q182"/>
    <mergeCell ref="R182:S182"/>
    <mergeCell ref="F183:G183"/>
    <mergeCell ref="H183:I183"/>
    <mergeCell ref="J183:K183"/>
    <mergeCell ref="L183:M183"/>
    <mergeCell ref="N183:O183"/>
    <mergeCell ref="P183:Q183"/>
    <mergeCell ref="R183:S183"/>
    <mergeCell ref="AH185:AI185"/>
    <mergeCell ref="AJ185:AK185"/>
    <mergeCell ref="AL185:AM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T183:AU183"/>
    <mergeCell ref="AV183:AW183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N185:AO185"/>
    <mergeCell ref="AP185:AQ185"/>
    <mergeCell ref="AR185:AS185"/>
    <mergeCell ref="AT185:AU185"/>
    <mergeCell ref="AV185:AW185"/>
    <mergeCell ref="AL186:AM186"/>
    <mergeCell ref="AL187:AM187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AJ182:AK182"/>
    <mergeCell ref="AN182:AO182"/>
    <mergeCell ref="AP182:AQ182"/>
    <mergeCell ref="AR182:AS182"/>
    <mergeCell ref="AT182:AU182"/>
    <mergeCell ref="AV182:AW182"/>
    <mergeCell ref="F184:G184"/>
    <mergeCell ref="H184:I184"/>
    <mergeCell ref="J184:K184"/>
    <mergeCell ref="L184:M184"/>
    <mergeCell ref="N184:O184"/>
    <mergeCell ref="P184:Q184"/>
    <mergeCell ref="R184:S184"/>
    <mergeCell ref="AL184:AM184"/>
    <mergeCell ref="AN184:AO184"/>
    <mergeCell ref="AP184:AQ184"/>
    <mergeCell ref="AR184:AS184"/>
    <mergeCell ref="AT184:AU184"/>
    <mergeCell ref="AV184:AW184"/>
    <mergeCell ref="AL182:AM182"/>
    <mergeCell ref="AL183:AM183"/>
    <mergeCell ref="AN183:AO183"/>
    <mergeCell ref="AP183:AQ183"/>
    <mergeCell ref="AR183:AS183"/>
    <mergeCell ref="AH181:AI181"/>
    <mergeCell ref="AJ181:AK181"/>
    <mergeCell ref="AL181:AM181"/>
    <mergeCell ref="AN181:AO181"/>
    <mergeCell ref="AP181:AQ181"/>
    <mergeCell ref="AR181:AS181"/>
    <mergeCell ref="AT181:AU181"/>
    <mergeCell ref="AV181:AW181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AH183:AI183"/>
    <mergeCell ref="AJ183:AK183"/>
    <mergeCell ref="T183:U183"/>
    <mergeCell ref="V183:W183"/>
    <mergeCell ref="X183:Y183"/>
    <mergeCell ref="Z183:AA183"/>
    <mergeCell ref="AB183:AC183"/>
    <mergeCell ref="AD183:AE183"/>
    <mergeCell ref="AF183:AG183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AH180:AI180"/>
    <mergeCell ref="AJ180:AK180"/>
    <mergeCell ref="AL180:AM180"/>
    <mergeCell ref="AN180:AO180"/>
    <mergeCell ref="AP180:AQ180"/>
    <mergeCell ref="AR180:AS180"/>
    <mergeCell ref="AT180:AU180"/>
    <mergeCell ref="AV180:AW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79:AI179"/>
    <mergeCell ref="AJ179:AK179"/>
    <mergeCell ref="AL179:AM179"/>
    <mergeCell ref="AN179:AO179"/>
    <mergeCell ref="AP179:AQ179"/>
    <mergeCell ref="AR179:AS179"/>
    <mergeCell ref="AT179:AU179"/>
    <mergeCell ref="AV179:AW179"/>
    <mergeCell ref="T179:U179"/>
    <mergeCell ref="V179:W179"/>
    <mergeCell ref="X179:Y179"/>
    <mergeCell ref="Z179:AA179"/>
    <mergeCell ref="AB179:AC179"/>
    <mergeCell ref="AD179:AE179"/>
    <mergeCell ref="AF179:AG179"/>
    <mergeCell ref="F179:G179"/>
    <mergeCell ref="H179:I179"/>
    <mergeCell ref="J179:K179"/>
    <mergeCell ref="L179:M179"/>
    <mergeCell ref="N179:O179"/>
    <mergeCell ref="P179:Q179"/>
    <mergeCell ref="R179:S179"/>
    <mergeCell ref="AN178:AO178"/>
    <mergeCell ref="AP178:AQ178"/>
    <mergeCell ref="AR178:AS178"/>
    <mergeCell ref="AT178:AU178"/>
    <mergeCell ref="AV178:AW178"/>
    <mergeCell ref="AH177:AI177"/>
    <mergeCell ref="AJ177:AK177"/>
    <mergeCell ref="AN177:AO177"/>
    <mergeCell ref="AP177:AQ177"/>
    <mergeCell ref="AR177:AS177"/>
    <mergeCell ref="AT177:AU177"/>
    <mergeCell ref="AV177:AW177"/>
    <mergeCell ref="F178:G178"/>
    <mergeCell ref="H178:I178"/>
    <mergeCell ref="J178:K178"/>
    <mergeCell ref="L178:M178"/>
    <mergeCell ref="N178:O178"/>
    <mergeCell ref="P178:Q178"/>
    <mergeCell ref="R178:S178"/>
    <mergeCell ref="F173:G173"/>
    <mergeCell ref="H173:I173"/>
    <mergeCell ref="J173:K173"/>
    <mergeCell ref="L173:M173"/>
    <mergeCell ref="N173:O173"/>
    <mergeCell ref="P173:Q173"/>
    <mergeCell ref="R173:S173"/>
    <mergeCell ref="F174:G174"/>
    <mergeCell ref="H174:I174"/>
    <mergeCell ref="J174:K174"/>
    <mergeCell ref="L174:M174"/>
    <mergeCell ref="N174:O174"/>
    <mergeCell ref="P174:Q174"/>
    <mergeCell ref="R174:S174"/>
    <mergeCell ref="AH176:AI176"/>
    <mergeCell ref="AJ176:AK176"/>
    <mergeCell ref="AL176:AM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T174:AU174"/>
    <mergeCell ref="AV174:AW174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N176:AO176"/>
    <mergeCell ref="AP176:AQ176"/>
    <mergeCell ref="AR176:AS176"/>
    <mergeCell ref="AT176:AU176"/>
    <mergeCell ref="AV176:AW176"/>
    <mergeCell ref="AL177:AM177"/>
    <mergeCell ref="AL178:AM178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AJ173:AK173"/>
    <mergeCell ref="AN173:AO173"/>
    <mergeCell ref="AP173:AQ173"/>
    <mergeCell ref="AR173:AS173"/>
    <mergeCell ref="AT173:AU173"/>
    <mergeCell ref="AV173:AW173"/>
    <mergeCell ref="F175:G175"/>
    <mergeCell ref="H175:I175"/>
    <mergeCell ref="J175:K175"/>
    <mergeCell ref="L175:M175"/>
    <mergeCell ref="N175:O175"/>
    <mergeCell ref="P175:Q175"/>
    <mergeCell ref="R175:S175"/>
    <mergeCell ref="AL175:AM175"/>
    <mergeCell ref="AN175:AO175"/>
    <mergeCell ref="AP175:AQ175"/>
    <mergeCell ref="AR175:AS175"/>
    <mergeCell ref="AT175:AU175"/>
    <mergeCell ref="AV175:AW175"/>
    <mergeCell ref="AL173:AM173"/>
    <mergeCell ref="AL174:AM174"/>
    <mergeCell ref="AN174:AO174"/>
    <mergeCell ref="AP174:AQ174"/>
    <mergeCell ref="AR174:AS174"/>
    <mergeCell ref="AH172:AI172"/>
    <mergeCell ref="AJ172:AK172"/>
    <mergeCell ref="AL172:AM172"/>
    <mergeCell ref="AN172:AO172"/>
    <mergeCell ref="AP172:AQ172"/>
    <mergeCell ref="AR172:AS172"/>
    <mergeCell ref="AT172:AU172"/>
    <mergeCell ref="AV172:AW172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AH174:AI174"/>
    <mergeCell ref="AJ174:AK174"/>
    <mergeCell ref="T174:U174"/>
    <mergeCell ref="V174:W174"/>
    <mergeCell ref="X174:Y174"/>
    <mergeCell ref="Z174:AA174"/>
    <mergeCell ref="AB174:AC174"/>
    <mergeCell ref="AD174:AE174"/>
    <mergeCell ref="AF174:AG174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AH171:AI171"/>
    <mergeCell ref="AJ171:AK171"/>
    <mergeCell ref="AL171:AM171"/>
    <mergeCell ref="AN171:AO171"/>
    <mergeCell ref="AP171:AQ171"/>
    <mergeCell ref="AR171:AS171"/>
    <mergeCell ref="AT171:AU171"/>
    <mergeCell ref="AV171:AW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0:AI170"/>
    <mergeCell ref="AJ170:AK170"/>
    <mergeCell ref="AL170:AM170"/>
    <mergeCell ref="AN170:AO170"/>
    <mergeCell ref="AP170:AQ170"/>
    <mergeCell ref="AR170:AS170"/>
    <mergeCell ref="AT170:AU170"/>
    <mergeCell ref="AV170:AW170"/>
    <mergeCell ref="T170:U170"/>
    <mergeCell ref="V170:W170"/>
    <mergeCell ref="X170:Y170"/>
    <mergeCell ref="Z170:AA170"/>
    <mergeCell ref="AB170:AC170"/>
    <mergeCell ref="AD170:AE170"/>
    <mergeCell ref="AF170:AG170"/>
    <mergeCell ref="F170:G170"/>
    <mergeCell ref="H170:I170"/>
    <mergeCell ref="J170:K170"/>
    <mergeCell ref="L170:M170"/>
    <mergeCell ref="N170:O170"/>
    <mergeCell ref="P170:Q170"/>
    <mergeCell ref="R170:S170"/>
    <mergeCell ref="AN169:AO169"/>
    <mergeCell ref="AP169:AQ169"/>
    <mergeCell ref="AR169:AS169"/>
    <mergeCell ref="AT169:AU169"/>
    <mergeCell ref="AV169:AW169"/>
    <mergeCell ref="AH168:AI168"/>
    <mergeCell ref="AJ168:AK168"/>
    <mergeCell ref="AN168:AO168"/>
    <mergeCell ref="AP168:AQ168"/>
    <mergeCell ref="AR168:AS168"/>
    <mergeCell ref="AT168:AU168"/>
    <mergeCell ref="AV168:AW168"/>
    <mergeCell ref="F169:G169"/>
    <mergeCell ref="H169:I169"/>
    <mergeCell ref="J169:K169"/>
    <mergeCell ref="L169:M169"/>
    <mergeCell ref="N169:O169"/>
    <mergeCell ref="P169:Q169"/>
    <mergeCell ref="R169:S169"/>
    <mergeCell ref="F164:G164"/>
    <mergeCell ref="H164:I164"/>
    <mergeCell ref="J164:K164"/>
    <mergeCell ref="L164:M164"/>
    <mergeCell ref="N164:O164"/>
    <mergeCell ref="P164:Q164"/>
    <mergeCell ref="R164:S164"/>
    <mergeCell ref="F165:G165"/>
    <mergeCell ref="H165:I165"/>
    <mergeCell ref="J165:K165"/>
    <mergeCell ref="L165:M165"/>
    <mergeCell ref="N165:O165"/>
    <mergeCell ref="P165:Q165"/>
    <mergeCell ref="R165:S165"/>
    <mergeCell ref="AH167:AI167"/>
    <mergeCell ref="AJ167:AK167"/>
    <mergeCell ref="AL167:AM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T165:AU165"/>
    <mergeCell ref="AV165:AW165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N167:AO167"/>
    <mergeCell ref="AP167:AQ167"/>
    <mergeCell ref="AR167:AS167"/>
    <mergeCell ref="AT167:AU167"/>
    <mergeCell ref="AV167:AW167"/>
    <mergeCell ref="AL168:AM168"/>
    <mergeCell ref="AL169:AM169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AJ164:AK164"/>
    <mergeCell ref="AN164:AO164"/>
    <mergeCell ref="AP164:AQ164"/>
    <mergeCell ref="AR164:AS164"/>
    <mergeCell ref="AT164:AU164"/>
    <mergeCell ref="AV164:AW164"/>
    <mergeCell ref="F166:G166"/>
    <mergeCell ref="H166:I166"/>
    <mergeCell ref="J166:K166"/>
    <mergeCell ref="L166:M166"/>
    <mergeCell ref="N166:O166"/>
    <mergeCell ref="P166:Q166"/>
    <mergeCell ref="R166:S166"/>
    <mergeCell ref="AL166:AM166"/>
    <mergeCell ref="AN166:AO166"/>
    <mergeCell ref="AP166:AQ166"/>
    <mergeCell ref="AR166:AS166"/>
    <mergeCell ref="AT166:AU166"/>
    <mergeCell ref="AV166:AW166"/>
    <mergeCell ref="AL164:AM164"/>
    <mergeCell ref="AL165:AM165"/>
    <mergeCell ref="AN165:AO165"/>
    <mergeCell ref="AP165:AQ165"/>
    <mergeCell ref="AR165:AS165"/>
    <mergeCell ref="AH163:AI163"/>
    <mergeCell ref="AJ163:AK163"/>
    <mergeCell ref="AL163:AM163"/>
    <mergeCell ref="AN163:AO163"/>
    <mergeCell ref="AP163:AQ163"/>
    <mergeCell ref="AR163:AS163"/>
    <mergeCell ref="AT163:AU163"/>
    <mergeCell ref="AV163:AW163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AH165:AI165"/>
    <mergeCell ref="AJ165:AK165"/>
    <mergeCell ref="T165:U165"/>
    <mergeCell ref="V165:W165"/>
    <mergeCell ref="X165:Y165"/>
    <mergeCell ref="Z165:AA165"/>
    <mergeCell ref="AB165:AC165"/>
    <mergeCell ref="AD165:AE165"/>
    <mergeCell ref="AF165:AG165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AH162:AI162"/>
    <mergeCell ref="AJ162:AK162"/>
    <mergeCell ref="AL162:AM162"/>
    <mergeCell ref="AN162:AO162"/>
    <mergeCell ref="AP162:AQ162"/>
    <mergeCell ref="AR162:AS162"/>
    <mergeCell ref="AT162:AU162"/>
    <mergeCell ref="AV162:AW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1:AI161"/>
    <mergeCell ref="AJ161:AK161"/>
    <mergeCell ref="AL161:AM161"/>
    <mergeCell ref="AN161:AO161"/>
    <mergeCell ref="AP161:AQ161"/>
    <mergeCell ref="AR161:AS161"/>
    <mergeCell ref="AT161:AU161"/>
    <mergeCell ref="AV161:AW161"/>
    <mergeCell ref="T161:U161"/>
    <mergeCell ref="V161:W161"/>
    <mergeCell ref="X161:Y161"/>
    <mergeCell ref="Z161:AA161"/>
    <mergeCell ref="AB161:AC161"/>
    <mergeCell ref="AD161:AE161"/>
    <mergeCell ref="AF161:AG161"/>
    <mergeCell ref="F161:G161"/>
    <mergeCell ref="H161:I161"/>
    <mergeCell ref="J161:K161"/>
    <mergeCell ref="L161:M161"/>
    <mergeCell ref="N161:O161"/>
    <mergeCell ref="P161:Q161"/>
    <mergeCell ref="R161:S161"/>
    <mergeCell ref="AN160:AO160"/>
    <mergeCell ref="AP160:AQ160"/>
    <mergeCell ref="AR160:AS160"/>
    <mergeCell ref="AT160:AU160"/>
    <mergeCell ref="AV160:AW160"/>
    <mergeCell ref="AH159:AI159"/>
    <mergeCell ref="AJ159:AK159"/>
    <mergeCell ref="AN159:AO159"/>
    <mergeCell ref="AP159:AQ159"/>
    <mergeCell ref="AR159:AS159"/>
    <mergeCell ref="AT159:AU159"/>
    <mergeCell ref="AV159:AW159"/>
    <mergeCell ref="F160:G160"/>
    <mergeCell ref="H160:I160"/>
    <mergeCell ref="J160:K160"/>
    <mergeCell ref="L160:M160"/>
    <mergeCell ref="N160:O160"/>
    <mergeCell ref="P160:Q160"/>
    <mergeCell ref="R160:S160"/>
    <mergeCell ref="F155:G155"/>
    <mergeCell ref="H155:I155"/>
    <mergeCell ref="J155:K155"/>
    <mergeCell ref="L155:M155"/>
    <mergeCell ref="N155:O155"/>
    <mergeCell ref="P155:Q155"/>
    <mergeCell ref="R155:S155"/>
    <mergeCell ref="F156:G156"/>
    <mergeCell ref="H156:I156"/>
    <mergeCell ref="J156:K156"/>
    <mergeCell ref="L156:M156"/>
    <mergeCell ref="N156:O156"/>
    <mergeCell ref="P156:Q156"/>
    <mergeCell ref="R156:S156"/>
    <mergeCell ref="AH158:AI158"/>
    <mergeCell ref="AJ158:AK158"/>
    <mergeCell ref="AL158:AM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T156:AU156"/>
    <mergeCell ref="AV156:AW156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N158:AO158"/>
    <mergeCell ref="AP158:AQ158"/>
    <mergeCell ref="AR158:AS158"/>
    <mergeCell ref="AT158:AU158"/>
    <mergeCell ref="AV158:AW158"/>
    <mergeCell ref="AL159:AM159"/>
    <mergeCell ref="AL160:AM160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AJ155:AK155"/>
    <mergeCell ref="AN155:AO155"/>
    <mergeCell ref="AP155:AQ155"/>
    <mergeCell ref="AR155:AS155"/>
    <mergeCell ref="AT155:AU155"/>
    <mergeCell ref="AV155:AW155"/>
    <mergeCell ref="F157:G157"/>
    <mergeCell ref="H157:I157"/>
    <mergeCell ref="J157:K157"/>
    <mergeCell ref="L157:M157"/>
    <mergeCell ref="N157:O157"/>
    <mergeCell ref="P157:Q157"/>
    <mergeCell ref="R157:S157"/>
    <mergeCell ref="AL157:AM157"/>
    <mergeCell ref="AN157:AO157"/>
    <mergeCell ref="AP157:AQ157"/>
    <mergeCell ref="AR157:AS157"/>
    <mergeCell ref="AT157:AU157"/>
    <mergeCell ref="AV157:AW157"/>
    <mergeCell ref="AL155:AM155"/>
    <mergeCell ref="AL156:AM156"/>
    <mergeCell ref="AN156:AO156"/>
    <mergeCell ref="AP156:AQ156"/>
    <mergeCell ref="AR156:AS156"/>
    <mergeCell ref="AH154:AI154"/>
    <mergeCell ref="AJ154:AK154"/>
    <mergeCell ref="AL154:AM154"/>
    <mergeCell ref="AN154:AO154"/>
    <mergeCell ref="AP154:AQ154"/>
    <mergeCell ref="AR154:AS154"/>
    <mergeCell ref="AT154:AU154"/>
    <mergeCell ref="AV154:AW154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AH156:AI156"/>
    <mergeCell ref="AJ156:AK156"/>
    <mergeCell ref="T156:U156"/>
    <mergeCell ref="V156:W156"/>
    <mergeCell ref="X156:Y156"/>
    <mergeCell ref="Z156:AA156"/>
    <mergeCell ref="AB156:AC156"/>
    <mergeCell ref="AD156:AE156"/>
    <mergeCell ref="AF156:AG156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AH153:AI153"/>
    <mergeCell ref="AJ153:AK153"/>
    <mergeCell ref="AL153:AM153"/>
    <mergeCell ref="AN153:AO153"/>
    <mergeCell ref="AP153:AQ153"/>
    <mergeCell ref="AR153:AS153"/>
    <mergeCell ref="AT153:AU153"/>
    <mergeCell ref="AV153:AW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2:AI152"/>
    <mergeCell ref="AJ152:AK152"/>
    <mergeCell ref="AL152:AM152"/>
    <mergeCell ref="AN152:AO152"/>
    <mergeCell ref="AP152:AQ152"/>
    <mergeCell ref="AR152:AS152"/>
    <mergeCell ref="AT152:AU152"/>
    <mergeCell ref="AV152:AW152"/>
    <mergeCell ref="T152:U152"/>
    <mergeCell ref="V152:W152"/>
    <mergeCell ref="X152:Y152"/>
    <mergeCell ref="Z152:AA152"/>
    <mergeCell ref="AB152:AC152"/>
    <mergeCell ref="AD152:AE152"/>
    <mergeCell ref="AF152:AG152"/>
    <mergeCell ref="F152:G152"/>
    <mergeCell ref="H152:I152"/>
    <mergeCell ref="J152:K152"/>
    <mergeCell ref="L152:M152"/>
    <mergeCell ref="N152:O152"/>
    <mergeCell ref="P152:Q152"/>
    <mergeCell ref="R152:S152"/>
    <mergeCell ref="AN151:AO151"/>
    <mergeCell ref="AP151:AQ151"/>
    <mergeCell ref="AR151:AS151"/>
    <mergeCell ref="AT151:AU151"/>
    <mergeCell ref="AV151:AW151"/>
    <mergeCell ref="AH150:AI150"/>
    <mergeCell ref="AJ150:AK150"/>
    <mergeCell ref="AN150:AO150"/>
    <mergeCell ref="AP150:AQ150"/>
    <mergeCell ref="AR150:AS150"/>
    <mergeCell ref="AT150:AU150"/>
    <mergeCell ref="AV150:AW150"/>
    <mergeCell ref="F151:G151"/>
    <mergeCell ref="H151:I151"/>
    <mergeCell ref="J151:K151"/>
    <mergeCell ref="L151:M151"/>
    <mergeCell ref="N151:O151"/>
    <mergeCell ref="P151:Q151"/>
    <mergeCell ref="R151:S151"/>
    <mergeCell ref="F146:G146"/>
    <mergeCell ref="H146:I146"/>
    <mergeCell ref="J146:K146"/>
    <mergeCell ref="L146:M146"/>
    <mergeCell ref="N146:O146"/>
    <mergeCell ref="P146:Q146"/>
    <mergeCell ref="R146:S146"/>
    <mergeCell ref="F147:G147"/>
    <mergeCell ref="H147:I147"/>
    <mergeCell ref="J147:K147"/>
    <mergeCell ref="L147:M147"/>
    <mergeCell ref="N147:O147"/>
    <mergeCell ref="P147:Q147"/>
    <mergeCell ref="R147:S147"/>
    <mergeCell ref="AH149:AI149"/>
    <mergeCell ref="AJ149:AK149"/>
    <mergeCell ref="AL149:AM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T147:AU147"/>
    <mergeCell ref="AV147:AW147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N149:AO149"/>
    <mergeCell ref="AP149:AQ149"/>
    <mergeCell ref="AR149:AS149"/>
    <mergeCell ref="AT149:AU149"/>
    <mergeCell ref="AV149:AW149"/>
    <mergeCell ref="AL150:AM150"/>
    <mergeCell ref="AL151:AM151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AJ146:AK146"/>
    <mergeCell ref="AN146:AO146"/>
    <mergeCell ref="AP146:AQ146"/>
    <mergeCell ref="AR146:AS146"/>
    <mergeCell ref="AT146:AU146"/>
    <mergeCell ref="AV146:AW146"/>
    <mergeCell ref="F148:G148"/>
    <mergeCell ref="H148:I148"/>
    <mergeCell ref="J148:K148"/>
    <mergeCell ref="L148:M148"/>
    <mergeCell ref="N148:O148"/>
    <mergeCell ref="P148:Q148"/>
    <mergeCell ref="R148:S148"/>
    <mergeCell ref="AL148:AM148"/>
    <mergeCell ref="AN148:AO148"/>
    <mergeCell ref="AP148:AQ148"/>
    <mergeCell ref="AR148:AS148"/>
    <mergeCell ref="AT148:AU148"/>
    <mergeCell ref="AV148:AW148"/>
    <mergeCell ref="AL146:AM146"/>
    <mergeCell ref="AL147:AM147"/>
    <mergeCell ref="AN147:AO147"/>
    <mergeCell ref="AP147:AQ147"/>
    <mergeCell ref="AR147:AS147"/>
    <mergeCell ref="AH145:AI145"/>
    <mergeCell ref="AJ145:AK145"/>
    <mergeCell ref="AL145:AM145"/>
    <mergeCell ref="AN145:AO145"/>
    <mergeCell ref="AP145:AQ145"/>
    <mergeCell ref="AR145:AS145"/>
    <mergeCell ref="AT145:AU145"/>
    <mergeCell ref="AV145:AW145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AH147:AI147"/>
    <mergeCell ref="AJ147:AK147"/>
    <mergeCell ref="T147:U147"/>
    <mergeCell ref="V147:W147"/>
    <mergeCell ref="X147:Y147"/>
    <mergeCell ref="Z147:AA147"/>
    <mergeCell ref="AB147:AC147"/>
    <mergeCell ref="AD147:AE147"/>
    <mergeCell ref="AF147:AG147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AH144:AI144"/>
    <mergeCell ref="AJ144:AK144"/>
    <mergeCell ref="AL144:AM144"/>
    <mergeCell ref="AN144:AO144"/>
    <mergeCell ref="AP144:AQ144"/>
    <mergeCell ref="AR144:AS144"/>
    <mergeCell ref="AT144:AU144"/>
    <mergeCell ref="AV144:AW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3:AI143"/>
    <mergeCell ref="AJ143:AK143"/>
    <mergeCell ref="AL143:AM143"/>
    <mergeCell ref="AN143:AO143"/>
    <mergeCell ref="AP143:AQ143"/>
    <mergeCell ref="AR143:AS143"/>
    <mergeCell ref="AT143:AU143"/>
    <mergeCell ref="AV143:AW143"/>
    <mergeCell ref="T143:U143"/>
    <mergeCell ref="V143:W143"/>
    <mergeCell ref="X143:Y143"/>
    <mergeCell ref="Z143:AA143"/>
    <mergeCell ref="AB143:AC143"/>
    <mergeCell ref="AD143:AE143"/>
    <mergeCell ref="AF143:AG143"/>
    <mergeCell ref="F143:G143"/>
    <mergeCell ref="H143:I143"/>
    <mergeCell ref="J143:K143"/>
    <mergeCell ref="L143:M143"/>
    <mergeCell ref="N143:O143"/>
    <mergeCell ref="P143:Q143"/>
    <mergeCell ref="R143:S143"/>
    <mergeCell ref="AN142:AO142"/>
    <mergeCell ref="AP142:AQ142"/>
    <mergeCell ref="AR142:AS142"/>
    <mergeCell ref="AT142:AU142"/>
    <mergeCell ref="AV142:AW142"/>
    <mergeCell ref="AH141:AI141"/>
    <mergeCell ref="AJ141:AK141"/>
    <mergeCell ref="AN141:AO141"/>
    <mergeCell ref="AP141:AQ141"/>
    <mergeCell ref="AR141:AS141"/>
    <mergeCell ref="AT141:AU141"/>
    <mergeCell ref="AV141:AW141"/>
    <mergeCell ref="F142:G142"/>
    <mergeCell ref="H142:I142"/>
    <mergeCell ref="J142:K142"/>
    <mergeCell ref="L142:M142"/>
    <mergeCell ref="N142:O142"/>
    <mergeCell ref="P142:Q142"/>
    <mergeCell ref="R142:S142"/>
    <mergeCell ref="F137:G137"/>
    <mergeCell ref="H137:I137"/>
    <mergeCell ref="J137:K137"/>
    <mergeCell ref="L137:M137"/>
    <mergeCell ref="N137:O137"/>
    <mergeCell ref="P137:Q137"/>
    <mergeCell ref="R137:S137"/>
    <mergeCell ref="F138:G138"/>
    <mergeCell ref="H138:I138"/>
    <mergeCell ref="J138:K138"/>
    <mergeCell ref="L138:M138"/>
    <mergeCell ref="N138:O138"/>
    <mergeCell ref="P138:Q138"/>
    <mergeCell ref="R138:S138"/>
    <mergeCell ref="AH140:AI140"/>
    <mergeCell ref="AJ140:AK140"/>
    <mergeCell ref="AL140:AM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T138:AU138"/>
    <mergeCell ref="AV138:AW138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N140:AO140"/>
    <mergeCell ref="AP140:AQ140"/>
    <mergeCell ref="AR140:AS140"/>
    <mergeCell ref="AT140:AU140"/>
    <mergeCell ref="AV140:AW140"/>
    <mergeCell ref="AL141:AM141"/>
    <mergeCell ref="AL142:AM142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AJ137:AK137"/>
    <mergeCell ref="AN137:AO137"/>
    <mergeCell ref="AP137:AQ137"/>
    <mergeCell ref="AR137:AS137"/>
    <mergeCell ref="AT137:AU137"/>
    <mergeCell ref="AV137:AW137"/>
    <mergeCell ref="F139:G139"/>
    <mergeCell ref="H139:I139"/>
    <mergeCell ref="J139:K139"/>
    <mergeCell ref="L139:M139"/>
    <mergeCell ref="N139:O139"/>
    <mergeCell ref="P139:Q139"/>
    <mergeCell ref="R139:S139"/>
    <mergeCell ref="AL139:AM139"/>
    <mergeCell ref="AN139:AO139"/>
    <mergeCell ref="AP139:AQ139"/>
    <mergeCell ref="AR139:AS139"/>
    <mergeCell ref="AT139:AU139"/>
    <mergeCell ref="AV139:AW139"/>
    <mergeCell ref="AL137:AM137"/>
    <mergeCell ref="AL138:AM138"/>
    <mergeCell ref="AN138:AO138"/>
    <mergeCell ref="AP138:AQ138"/>
    <mergeCell ref="AR138:AS138"/>
    <mergeCell ref="AH136:AI136"/>
    <mergeCell ref="AJ136:AK136"/>
    <mergeCell ref="AL136:AM136"/>
    <mergeCell ref="AN136:AO136"/>
    <mergeCell ref="AP136:AQ136"/>
    <mergeCell ref="AR136:AS136"/>
    <mergeCell ref="AT136:AU136"/>
    <mergeCell ref="AV136:AW136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AH138:AI138"/>
    <mergeCell ref="AJ138:AK138"/>
    <mergeCell ref="T138:U138"/>
    <mergeCell ref="V138:W138"/>
    <mergeCell ref="X138:Y138"/>
    <mergeCell ref="Z138:AA138"/>
    <mergeCell ref="AB138:AC138"/>
    <mergeCell ref="AD138:AE138"/>
    <mergeCell ref="AF138:AG138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AH135:AI135"/>
    <mergeCell ref="AJ135:AK135"/>
    <mergeCell ref="AL135:AM135"/>
    <mergeCell ref="AN135:AO135"/>
    <mergeCell ref="AP135:AQ135"/>
    <mergeCell ref="AR135:AS135"/>
    <mergeCell ref="AT135:AU135"/>
    <mergeCell ref="AV135:AW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4:AI134"/>
    <mergeCell ref="AJ134:AK134"/>
    <mergeCell ref="AL134:AM134"/>
    <mergeCell ref="AN134:AO134"/>
    <mergeCell ref="AP134:AQ134"/>
    <mergeCell ref="AR134:AS134"/>
    <mergeCell ref="AT134:AU134"/>
    <mergeCell ref="AV134:AW134"/>
    <mergeCell ref="T134:U134"/>
    <mergeCell ref="V134:W134"/>
    <mergeCell ref="X134:Y134"/>
    <mergeCell ref="Z134:AA134"/>
    <mergeCell ref="AB134:AC134"/>
    <mergeCell ref="AD134:AE134"/>
    <mergeCell ref="AF134:AG134"/>
    <mergeCell ref="F134:G134"/>
    <mergeCell ref="H134:I134"/>
    <mergeCell ref="J134:K134"/>
    <mergeCell ref="L134:M134"/>
    <mergeCell ref="N134:O134"/>
    <mergeCell ref="P134:Q134"/>
    <mergeCell ref="R134:S134"/>
    <mergeCell ref="AN133:AO133"/>
    <mergeCell ref="AP133:AQ133"/>
    <mergeCell ref="AR133:AS133"/>
    <mergeCell ref="AT133:AU133"/>
    <mergeCell ref="AV133:AW133"/>
    <mergeCell ref="AH132:AI132"/>
    <mergeCell ref="AJ132:AK132"/>
    <mergeCell ref="AN132:AO132"/>
    <mergeCell ref="AP132:AQ132"/>
    <mergeCell ref="AR132:AS132"/>
    <mergeCell ref="AT132:AU132"/>
    <mergeCell ref="AV132:AW132"/>
    <mergeCell ref="F133:G133"/>
    <mergeCell ref="H133:I133"/>
    <mergeCell ref="J133:K133"/>
    <mergeCell ref="L133:M133"/>
    <mergeCell ref="N133:O133"/>
    <mergeCell ref="P133:Q133"/>
    <mergeCell ref="R133:S133"/>
    <mergeCell ref="F128:G128"/>
    <mergeCell ref="H128:I128"/>
    <mergeCell ref="J128:K128"/>
    <mergeCell ref="L128:M128"/>
    <mergeCell ref="N128:O128"/>
    <mergeCell ref="P128:Q128"/>
    <mergeCell ref="R128:S128"/>
    <mergeCell ref="F129:G129"/>
    <mergeCell ref="H129:I129"/>
    <mergeCell ref="J129:K129"/>
    <mergeCell ref="L129:M129"/>
    <mergeCell ref="N129:O129"/>
    <mergeCell ref="P129:Q129"/>
    <mergeCell ref="R129:S129"/>
    <mergeCell ref="AH131:AI131"/>
    <mergeCell ref="AJ131:AK131"/>
    <mergeCell ref="AL131:AM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T129:AU129"/>
    <mergeCell ref="AV129:AW129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N131:AO131"/>
    <mergeCell ref="AP131:AQ131"/>
    <mergeCell ref="AR131:AS131"/>
    <mergeCell ref="AT131:AU131"/>
    <mergeCell ref="AV131:AW131"/>
    <mergeCell ref="AL132:AM132"/>
    <mergeCell ref="AL133:AM133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AJ128:AK128"/>
    <mergeCell ref="AN128:AO128"/>
    <mergeCell ref="AP128:AQ128"/>
    <mergeCell ref="AR128:AS128"/>
    <mergeCell ref="AT128:AU128"/>
    <mergeCell ref="AV128:AW128"/>
    <mergeCell ref="F130:G130"/>
    <mergeCell ref="H130:I130"/>
    <mergeCell ref="J130:K130"/>
    <mergeCell ref="L130:M130"/>
    <mergeCell ref="N130:O130"/>
    <mergeCell ref="P130:Q130"/>
    <mergeCell ref="R130:S130"/>
    <mergeCell ref="AL130:AM130"/>
    <mergeCell ref="AN130:AO130"/>
    <mergeCell ref="AP130:AQ130"/>
    <mergeCell ref="AR130:AS130"/>
    <mergeCell ref="AT130:AU130"/>
    <mergeCell ref="AV130:AW130"/>
    <mergeCell ref="AL128:AM128"/>
    <mergeCell ref="AL129:AM129"/>
    <mergeCell ref="AN129:AO129"/>
    <mergeCell ref="AP129:AQ129"/>
    <mergeCell ref="AR129:AS129"/>
    <mergeCell ref="AH127:AI127"/>
    <mergeCell ref="AJ127:AK127"/>
    <mergeCell ref="AL127:AM127"/>
    <mergeCell ref="AN127:AO127"/>
    <mergeCell ref="AP127:AQ127"/>
    <mergeCell ref="AR127:AS127"/>
    <mergeCell ref="AT127:AU127"/>
    <mergeCell ref="AV127:AW127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AH129:AI129"/>
    <mergeCell ref="AJ129:AK129"/>
    <mergeCell ref="T129:U129"/>
    <mergeCell ref="V129:W129"/>
    <mergeCell ref="X129:Y129"/>
    <mergeCell ref="Z129:AA129"/>
    <mergeCell ref="AB129:AC129"/>
    <mergeCell ref="AD129:AE129"/>
    <mergeCell ref="AF129:AG129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AH126:AI126"/>
    <mergeCell ref="AJ126:AK126"/>
    <mergeCell ref="AL126:AM126"/>
    <mergeCell ref="AN126:AO126"/>
    <mergeCell ref="AP126:AQ126"/>
    <mergeCell ref="AR126:AS126"/>
    <mergeCell ref="AT126:AU126"/>
    <mergeCell ref="AV126:AW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5:AI125"/>
    <mergeCell ref="AJ125:AK125"/>
    <mergeCell ref="AL125:AM125"/>
    <mergeCell ref="AN125:AO125"/>
    <mergeCell ref="AP125:AQ125"/>
    <mergeCell ref="AR125:AS125"/>
    <mergeCell ref="AT125:AU125"/>
    <mergeCell ref="AV125:AW125"/>
    <mergeCell ref="T125:U125"/>
    <mergeCell ref="V125:W125"/>
    <mergeCell ref="X125:Y125"/>
    <mergeCell ref="Z125:AA125"/>
    <mergeCell ref="AB125:AC125"/>
    <mergeCell ref="AD125:AE125"/>
    <mergeCell ref="AF125:AG125"/>
    <mergeCell ref="F125:G125"/>
    <mergeCell ref="H125:I125"/>
    <mergeCell ref="J125:K125"/>
    <mergeCell ref="L125:M125"/>
    <mergeCell ref="N125:O125"/>
    <mergeCell ref="P125:Q125"/>
    <mergeCell ref="R125:S125"/>
    <mergeCell ref="AN124:AO124"/>
    <mergeCell ref="AP124:AQ124"/>
    <mergeCell ref="AR124:AS124"/>
    <mergeCell ref="AT124:AU124"/>
    <mergeCell ref="AV124:AW124"/>
    <mergeCell ref="AH123:AI123"/>
    <mergeCell ref="AJ123:AK123"/>
    <mergeCell ref="AN123:AO123"/>
    <mergeCell ref="AP123:AQ123"/>
    <mergeCell ref="AR123:AS123"/>
    <mergeCell ref="AT123:AU123"/>
    <mergeCell ref="AV123:AW123"/>
    <mergeCell ref="F124:G124"/>
    <mergeCell ref="H124:I124"/>
    <mergeCell ref="J124:K124"/>
    <mergeCell ref="L124:M124"/>
    <mergeCell ref="N124:O124"/>
    <mergeCell ref="P124:Q124"/>
    <mergeCell ref="R124:S124"/>
    <mergeCell ref="F119:G119"/>
    <mergeCell ref="H119:I119"/>
    <mergeCell ref="J119:K119"/>
    <mergeCell ref="L119:M119"/>
    <mergeCell ref="N119:O119"/>
    <mergeCell ref="P119:Q119"/>
    <mergeCell ref="R119:S119"/>
    <mergeCell ref="F120:G120"/>
    <mergeCell ref="H120:I120"/>
    <mergeCell ref="J120:K120"/>
    <mergeCell ref="L120:M120"/>
    <mergeCell ref="N120:O120"/>
    <mergeCell ref="P120:Q120"/>
    <mergeCell ref="R120:S120"/>
    <mergeCell ref="AH122:AI122"/>
    <mergeCell ref="AJ122:AK122"/>
    <mergeCell ref="AL122:AM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T120:AU120"/>
    <mergeCell ref="AV120:AW120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N122:AO122"/>
    <mergeCell ref="AP122:AQ122"/>
    <mergeCell ref="AR122:AS122"/>
    <mergeCell ref="AT122:AU122"/>
    <mergeCell ref="AV122:AW122"/>
    <mergeCell ref="AL123:AM123"/>
    <mergeCell ref="AL124:AM124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AJ119:AK119"/>
    <mergeCell ref="AN119:AO119"/>
    <mergeCell ref="AP119:AQ119"/>
    <mergeCell ref="AR119:AS119"/>
    <mergeCell ref="AT119:AU119"/>
    <mergeCell ref="AV119:AW119"/>
    <mergeCell ref="F121:G121"/>
    <mergeCell ref="H121:I121"/>
    <mergeCell ref="J121:K121"/>
    <mergeCell ref="L121:M121"/>
    <mergeCell ref="N121:O121"/>
    <mergeCell ref="P121:Q121"/>
    <mergeCell ref="R121:S121"/>
    <mergeCell ref="AL121:AM121"/>
    <mergeCell ref="AN121:AO121"/>
    <mergeCell ref="AP121:AQ121"/>
    <mergeCell ref="AR121:AS121"/>
    <mergeCell ref="AT121:AU121"/>
    <mergeCell ref="AV121:AW121"/>
    <mergeCell ref="AL119:AM119"/>
    <mergeCell ref="AL120:AM120"/>
    <mergeCell ref="AN120:AO120"/>
    <mergeCell ref="AP120:AQ120"/>
    <mergeCell ref="AR120:AS120"/>
    <mergeCell ref="AH118:AI118"/>
    <mergeCell ref="AJ118:AK118"/>
    <mergeCell ref="AL118:AM118"/>
    <mergeCell ref="AN118:AO118"/>
    <mergeCell ref="AP118:AQ118"/>
    <mergeCell ref="AR118:AS118"/>
    <mergeCell ref="AT118:AU118"/>
    <mergeCell ref="AV118:AW118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AH120:AI120"/>
    <mergeCell ref="AJ120:AK120"/>
    <mergeCell ref="T120:U120"/>
    <mergeCell ref="V120:W120"/>
    <mergeCell ref="X120:Y120"/>
    <mergeCell ref="Z120:AA120"/>
    <mergeCell ref="AB120:AC120"/>
    <mergeCell ref="AD120:AE120"/>
    <mergeCell ref="AF120:AG120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AH117:AI117"/>
    <mergeCell ref="AJ117:AK117"/>
    <mergeCell ref="AL117:AM117"/>
    <mergeCell ref="AN117:AO117"/>
    <mergeCell ref="AP117:AQ117"/>
    <mergeCell ref="AR117:AS117"/>
    <mergeCell ref="AT117:AU117"/>
    <mergeCell ref="AV117:AW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6:AI116"/>
    <mergeCell ref="AJ116:AK116"/>
    <mergeCell ref="AL116:AM116"/>
    <mergeCell ref="AN116:AO116"/>
    <mergeCell ref="AP116:AQ116"/>
    <mergeCell ref="AR116:AS116"/>
    <mergeCell ref="AT116:AU116"/>
    <mergeCell ref="AV116:AW116"/>
    <mergeCell ref="T116:U116"/>
    <mergeCell ref="V116:W116"/>
    <mergeCell ref="X116:Y116"/>
    <mergeCell ref="Z116:AA116"/>
    <mergeCell ref="AB116:AC116"/>
    <mergeCell ref="AD116:AE116"/>
    <mergeCell ref="AF116:AG116"/>
    <mergeCell ref="F116:G116"/>
    <mergeCell ref="H116:I116"/>
    <mergeCell ref="J116:K116"/>
    <mergeCell ref="L116:M116"/>
    <mergeCell ref="N116:O116"/>
    <mergeCell ref="P116:Q116"/>
    <mergeCell ref="R116:S116"/>
    <mergeCell ref="AN115:AO115"/>
    <mergeCell ref="AP115:AQ115"/>
    <mergeCell ref="AR115:AS115"/>
    <mergeCell ref="AT115:AU115"/>
    <mergeCell ref="AV115:AW115"/>
    <mergeCell ref="AH114:AI114"/>
    <mergeCell ref="AJ114:AK114"/>
    <mergeCell ref="AN114:AO114"/>
    <mergeCell ref="AP114:AQ114"/>
    <mergeCell ref="AR114:AS114"/>
    <mergeCell ref="AT114:AU114"/>
    <mergeCell ref="AV114:AW114"/>
    <mergeCell ref="F115:G115"/>
    <mergeCell ref="H115:I115"/>
    <mergeCell ref="J115:K115"/>
    <mergeCell ref="L115:M115"/>
    <mergeCell ref="N115:O115"/>
    <mergeCell ref="P115:Q115"/>
    <mergeCell ref="R115:S115"/>
    <mergeCell ref="F110:G110"/>
    <mergeCell ref="H110:I110"/>
    <mergeCell ref="J110:K110"/>
    <mergeCell ref="L110:M110"/>
    <mergeCell ref="N110:O110"/>
    <mergeCell ref="P110:Q110"/>
    <mergeCell ref="R110:S110"/>
    <mergeCell ref="F111:G111"/>
    <mergeCell ref="H111:I111"/>
    <mergeCell ref="J111:K111"/>
    <mergeCell ref="L111:M111"/>
    <mergeCell ref="N111:O111"/>
    <mergeCell ref="P111:Q111"/>
    <mergeCell ref="R111:S111"/>
    <mergeCell ref="AH113:AI113"/>
    <mergeCell ref="AJ113:AK113"/>
    <mergeCell ref="AL113:AM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T111:AU111"/>
    <mergeCell ref="AV111:AW111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N113:AO113"/>
    <mergeCell ref="AP113:AQ113"/>
    <mergeCell ref="AR113:AS113"/>
    <mergeCell ref="AT113:AU113"/>
    <mergeCell ref="AV113:AW113"/>
    <mergeCell ref="AL114:AM114"/>
    <mergeCell ref="AL115:AM115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AJ110:AK110"/>
    <mergeCell ref="AN110:AO110"/>
    <mergeCell ref="AP110:AQ110"/>
    <mergeCell ref="AR110:AS110"/>
    <mergeCell ref="AT110:AU110"/>
    <mergeCell ref="AV110:AW110"/>
    <mergeCell ref="F112:G112"/>
    <mergeCell ref="H112:I112"/>
    <mergeCell ref="J112:K112"/>
    <mergeCell ref="L112:M112"/>
    <mergeCell ref="N112:O112"/>
    <mergeCell ref="P112:Q112"/>
    <mergeCell ref="R112:S112"/>
    <mergeCell ref="AL112:AM112"/>
    <mergeCell ref="AN112:AO112"/>
    <mergeCell ref="AP112:AQ112"/>
    <mergeCell ref="AR112:AS112"/>
    <mergeCell ref="AT112:AU112"/>
    <mergeCell ref="AV112:AW112"/>
    <mergeCell ref="AL110:AM110"/>
    <mergeCell ref="AL111:AM111"/>
    <mergeCell ref="AN111:AO111"/>
    <mergeCell ref="AP111:AQ111"/>
    <mergeCell ref="AR111:AS111"/>
    <mergeCell ref="AH109:AI109"/>
    <mergeCell ref="AJ109:AK109"/>
    <mergeCell ref="AL109:AM109"/>
    <mergeCell ref="AN109:AO109"/>
    <mergeCell ref="AP109:AQ109"/>
    <mergeCell ref="AR109:AS109"/>
    <mergeCell ref="AT109:AU109"/>
    <mergeCell ref="AV109:AW109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AH111:AI111"/>
    <mergeCell ref="AJ111:AK111"/>
    <mergeCell ref="T111:U111"/>
    <mergeCell ref="V111:W111"/>
    <mergeCell ref="X111:Y111"/>
    <mergeCell ref="Z111:AA111"/>
    <mergeCell ref="AB111:AC111"/>
    <mergeCell ref="AD111:AE111"/>
    <mergeCell ref="AF111:AG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AH108:AI108"/>
    <mergeCell ref="AJ108:AK108"/>
    <mergeCell ref="AL108:AM108"/>
    <mergeCell ref="AN108:AO108"/>
    <mergeCell ref="AP108:AQ108"/>
    <mergeCell ref="AR108:AS108"/>
    <mergeCell ref="AT108:AU108"/>
    <mergeCell ref="AV108:AW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7:AI107"/>
    <mergeCell ref="AJ107:AK107"/>
    <mergeCell ref="AL107:AM107"/>
    <mergeCell ref="AN107:AO107"/>
    <mergeCell ref="AP107:AQ107"/>
    <mergeCell ref="AR107:AS107"/>
    <mergeCell ref="AT107:AU107"/>
    <mergeCell ref="AV107:AW107"/>
    <mergeCell ref="T107:U107"/>
    <mergeCell ref="V107:W107"/>
    <mergeCell ref="X107:Y107"/>
    <mergeCell ref="Z107:AA107"/>
    <mergeCell ref="AB107:AC107"/>
    <mergeCell ref="AD107:AE107"/>
    <mergeCell ref="AF107:AG107"/>
    <mergeCell ref="F107:G107"/>
    <mergeCell ref="H107:I107"/>
    <mergeCell ref="J107:K107"/>
    <mergeCell ref="L107:M107"/>
    <mergeCell ref="N107:O107"/>
    <mergeCell ref="P107:Q107"/>
    <mergeCell ref="R107:S107"/>
    <mergeCell ref="AN106:AO106"/>
    <mergeCell ref="AP106:AQ106"/>
    <mergeCell ref="AR106:AS106"/>
    <mergeCell ref="AT106:AU106"/>
    <mergeCell ref="AV106:AW106"/>
    <mergeCell ref="AH105:AI105"/>
    <mergeCell ref="AJ105:AK105"/>
    <mergeCell ref="AN105:AO105"/>
    <mergeCell ref="AP105:AQ105"/>
    <mergeCell ref="AR105:AS105"/>
    <mergeCell ref="AT105:AU105"/>
    <mergeCell ref="AV105:AW105"/>
    <mergeCell ref="F106:G106"/>
    <mergeCell ref="H106:I106"/>
    <mergeCell ref="J106:K106"/>
    <mergeCell ref="L106:M106"/>
    <mergeCell ref="N106:O106"/>
    <mergeCell ref="P106:Q106"/>
    <mergeCell ref="R106:S106"/>
    <mergeCell ref="F101:G101"/>
    <mergeCell ref="H101:I101"/>
    <mergeCell ref="J101:K101"/>
    <mergeCell ref="L101:M101"/>
    <mergeCell ref="N101:O101"/>
    <mergeCell ref="P101:Q101"/>
    <mergeCell ref="R101:S101"/>
    <mergeCell ref="F102:G102"/>
    <mergeCell ref="H102:I102"/>
    <mergeCell ref="J102:K102"/>
    <mergeCell ref="L102:M102"/>
    <mergeCell ref="N102:O102"/>
    <mergeCell ref="P102:Q102"/>
    <mergeCell ref="R102:S102"/>
    <mergeCell ref="AH104:AI104"/>
    <mergeCell ref="AJ104:AK104"/>
    <mergeCell ref="AL104:AM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T102:AU102"/>
    <mergeCell ref="AV102:AW102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N104:AO104"/>
    <mergeCell ref="AP104:AQ104"/>
    <mergeCell ref="AR104:AS104"/>
    <mergeCell ref="AT104:AU104"/>
    <mergeCell ref="AV104:AW104"/>
    <mergeCell ref="AL105:AM105"/>
    <mergeCell ref="AL106:AM106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AJ101:AK101"/>
    <mergeCell ref="AN101:AO101"/>
    <mergeCell ref="AP101:AQ101"/>
    <mergeCell ref="AR101:AS101"/>
    <mergeCell ref="AT101:AU101"/>
    <mergeCell ref="AV101:AW101"/>
    <mergeCell ref="F103:G103"/>
    <mergeCell ref="H103:I103"/>
    <mergeCell ref="J103:K103"/>
    <mergeCell ref="L103:M103"/>
    <mergeCell ref="N103:O103"/>
    <mergeCell ref="P103:Q103"/>
    <mergeCell ref="R103:S103"/>
    <mergeCell ref="AL103:AM103"/>
    <mergeCell ref="AN103:AO103"/>
    <mergeCell ref="AP103:AQ103"/>
    <mergeCell ref="AR103:AS103"/>
    <mergeCell ref="AT103:AU103"/>
    <mergeCell ref="AV103:AW103"/>
    <mergeCell ref="AL101:AM101"/>
    <mergeCell ref="AL102:AM102"/>
    <mergeCell ref="AN102:AO102"/>
    <mergeCell ref="AP102:AQ102"/>
    <mergeCell ref="AR102:AS102"/>
    <mergeCell ref="AH100:AI100"/>
    <mergeCell ref="AJ100:AK100"/>
    <mergeCell ref="AL100:AM100"/>
    <mergeCell ref="AN100:AO100"/>
    <mergeCell ref="AP100:AQ100"/>
    <mergeCell ref="AR100:AS100"/>
    <mergeCell ref="AT100:AU100"/>
    <mergeCell ref="AV100:AW100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AH102:AI102"/>
    <mergeCell ref="AJ102:AK102"/>
    <mergeCell ref="T102:U102"/>
    <mergeCell ref="V102:W102"/>
    <mergeCell ref="X102:Y102"/>
    <mergeCell ref="Z102:AA102"/>
    <mergeCell ref="AB102:AC102"/>
    <mergeCell ref="AD102:AE102"/>
    <mergeCell ref="AF102:AG102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AH99:AI99"/>
    <mergeCell ref="AJ99:AK99"/>
    <mergeCell ref="AL99:AM99"/>
    <mergeCell ref="AN99:AO99"/>
    <mergeCell ref="AP99:AQ99"/>
    <mergeCell ref="AR99:AS99"/>
    <mergeCell ref="AT99:AU99"/>
    <mergeCell ref="AV99:AW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98:AI98"/>
    <mergeCell ref="AJ98:AK98"/>
    <mergeCell ref="AL98:AM98"/>
    <mergeCell ref="AN98:AO98"/>
    <mergeCell ref="AP98:AQ98"/>
    <mergeCell ref="AR98:AS98"/>
    <mergeCell ref="AT98:AU98"/>
    <mergeCell ref="AV98:AW98"/>
    <mergeCell ref="T98:U98"/>
    <mergeCell ref="V98:W98"/>
    <mergeCell ref="X98:Y98"/>
    <mergeCell ref="Z98:AA98"/>
    <mergeCell ref="AB98:AC98"/>
    <mergeCell ref="AD98:AE98"/>
    <mergeCell ref="AF98:AG98"/>
    <mergeCell ref="F98:G98"/>
    <mergeCell ref="H98:I98"/>
    <mergeCell ref="J98:K98"/>
    <mergeCell ref="L98:M98"/>
    <mergeCell ref="N98:O98"/>
    <mergeCell ref="P98:Q98"/>
    <mergeCell ref="R98:S98"/>
    <mergeCell ref="AN97:AO97"/>
    <mergeCell ref="AP97:AQ97"/>
    <mergeCell ref="AR97:AS97"/>
    <mergeCell ref="AT97:AU97"/>
    <mergeCell ref="AV97:AW97"/>
    <mergeCell ref="AH96:AI96"/>
    <mergeCell ref="AJ96:AK96"/>
    <mergeCell ref="AN96:AO96"/>
    <mergeCell ref="AP96:AQ96"/>
    <mergeCell ref="AR96:AS96"/>
    <mergeCell ref="AT96:AU96"/>
    <mergeCell ref="AV96:AW96"/>
    <mergeCell ref="F97:G97"/>
    <mergeCell ref="H97:I97"/>
    <mergeCell ref="J97:K97"/>
    <mergeCell ref="L97:M97"/>
    <mergeCell ref="N97:O97"/>
    <mergeCell ref="P97:Q97"/>
    <mergeCell ref="R97:S97"/>
    <mergeCell ref="F92:G92"/>
    <mergeCell ref="H92:I92"/>
    <mergeCell ref="J92:K92"/>
    <mergeCell ref="L92:M92"/>
    <mergeCell ref="N92:O92"/>
    <mergeCell ref="P92:Q92"/>
    <mergeCell ref="R92:S92"/>
    <mergeCell ref="F93:G93"/>
    <mergeCell ref="H93:I93"/>
    <mergeCell ref="J93:K93"/>
    <mergeCell ref="L93:M93"/>
    <mergeCell ref="N93:O93"/>
    <mergeCell ref="P93:Q93"/>
    <mergeCell ref="R93:S93"/>
    <mergeCell ref="AH95:AI95"/>
    <mergeCell ref="AJ95:AK95"/>
    <mergeCell ref="AL95:AM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T93:AU93"/>
    <mergeCell ref="AV93:AW93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N95:AO95"/>
    <mergeCell ref="AP95:AQ95"/>
    <mergeCell ref="AR95:AS95"/>
    <mergeCell ref="AT95:AU95"/>
    <mergeCell ref="AV95:AW95"/>
    <mergeCell ref="AL96:AM96"/>
    <mergeCell ref="AL97:AM97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AJ92:AK92"/>
    <mergeCell ref="AN92:AO92"/>
    <mergeCell ref="AP92:AQ92"/>
    <mergeCell ref="AR92:AS92"/>
    <mergeCell ref="AT92:AU92"/>
    <mergeCell ref="AV92:AW92"/>
    <mergeCell ref="F94:G94"/>
    <mergeCell ref="H94:I94"/>
    <mergeCell ref="J94:K94"/>
    <mergeCell ref="L94:M94"/>
    <mergeCell ref="N94:O94"/>
    <mergeCell ref="P94:Q94"/>
    <mergeCell ref="R94:S94"/>
    <mergeCell ref="AL94:AM94"/>
    <mergeCell ref="AN94:AO94"/>
    <mergeCell ref="AP94:AQ94"/>
    <mergeCell ref="AR94:AS94"/>
    <mergeCell ref="AT94:AU94"/>
    <mergeCell ref="AV94:AW94"/>
    <mergeCell ref="AL92:AM92"/>
    <mergeCell ref="AL93:AM93"/>
    <mergeCell ref="AN93:AO93"/>
    <mergeCell ref="AP93:AQ93"/>
    <mergeCell ref="AR93:AS93"/>
    <mergeCell ref="AH91:AI91"/>
    <mergeCell ref="AJ91:AK91"/>
    <mergeCell ref="AL91:AM91"/>
    <mergeCell ref="AN91:AO91"/>
    <mergeCell ref="AP91:AQ91"/>
    <mergeCell ref="AR91:AS91"/>
    <mergeCell ref="AT91:AU91"/>
    <mergeCell ref="AV91:AW91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AH93:AI93"/>
    <mergeCell ref="AJ93:AK93"/>
    <mergeCell ref="T93:U93"/>
    <mergeCell ref="V93:W93"/>
    <mergeCell ref="X93:Y93"/>
    <mergeCell ref="Z93:AA93"/>
    <mergeCell ref="AB93:AC93"/>
    <mergeCell ref="AD93:AE93"/>
    <mergeCell ref="AF93:AG93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AH90:AI90"/>
    <mergeCell ref="AJ90:AK90"/>
    <mergeCell ref="AL90:AM90"/>
    <mergeCell ref="AN90:AO90"/>
    <mergeCell ref="AP90:AQ90"/>
    <mergeCell ref="AR90:AS90"/>
    <mergeCell ref="AT90:AU90"/>
    <mergeCell ref="AV90:AW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89:AI89"/>
    <mergeCell ref="AJ89:AK89"/>
    <mergeCell ref="AL89:AM89"/>
    <mergeCell ref="AN89:AO89"/>
    <mergeCell ref="AP89:AQ89"/>
    <mergeCell ref="AR89:AS89"/>
    <mergeCell ref="AT89:AU89"/>
    <mergeCell ref="AV89:AW89"/>
    <mergeCell ref="T89:U89"/>
    <mergeCell ref="V89:W89"/>
    <mergeCell ref="X89:Y89"/>
    <mergeCell ref="Z89:AA89"/>
    <mergeCell ref="AB89:AC89"/>
    <mergeCell ref="AD89:AE89"/>
    <mergeCell ref="AF89:AG89"/>
    <mergeCell ref="F89:G89"/>
    <mergeCell ref="H89:I89"/>
    <mergeCell ref="J89:K89"/>
    <mergeCell ref="L89:M89"/>
    <mergeCell ref="N89:O89"/>
    <mergeCell ref="P89:Q89"/>
    <mergeCell ref="R89:S89"/>
    <mergeCell ref="AN88:AO88"/>
    <mergeCell ref="AP88:AQ88"/>
    <mergeCell ref="AR88:AS88"/>
    <mergeCell ref="AT88:AU88"/>
    <mergeCell ref="AV88:AW88"/>
    <mergeCell ref="AH87:AI87"/>
    <mergeCell ref="AJ87:AK87"/>
    <mergeCell ref="AN87:AO87"/>
    <mergeCell ref="AP87:AQ87"/>
    <mergeCell ref="AR87:AS87"/>
    <mergeCell ref="AT87:AU87"/>
    <mergeCell ref="AV87:AW87"/>
    <mergeCell ref="F88:G88"/>
    <mergeCell ref="H88:I88"/>
    <mergeCell ref="J88:K88"/>
    <mergeCell ref="L88:M88"/>
    <mergeCell ref="N88:O88"/>
    <mergeCell ref="P88:Q88"/>
    <mergeCell ref="R88:S88"/>
    <mergeCell ref="F83:G83"/>
    <mergeCell ref="H83:I83"/>
    <mergeCell ref="J83:K83"/>
    <mergeCell ref="L83:M83"/>
    <mergeCell ref="N83:O83"/>
    <mergeCell ref="P83:Q83"/>
    <mergeCell ref="R83:S83"/>
    <mergeCell ref="F84:G84"/>
    <mergeCell ref="H84:I84"/>
    <mergeCell ref="J84:K84"/>
    <mergeCell ref="L84:M84"/>
    <mergeCell ref="N84:O84"/>
    <mergeCell ref="P84:Q84"/>
    <mergeCell ref="R84:S84"/>
    <mergeCell ref="AH86:AI86"/>
    <mergeCell ref="AJ86:AK86"/>
    <mergeCell ref="AL86:AM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T84:AU84"/>
    <mergeCell ref="AV84:AW84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N86:AO86"/>
    <mergeCell ref="AP86:AQ86"/>
    <mergeCell ref="AR86:AS86"/>
    <mergeCell ref="AT86:AU86"/>
    <mergeCell ref="AV86:AW86"/>
    <mergeCell ref="AL87:AM87"/>
    <mergeCell ref="AL88:AM88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AJ83:AK83"/>
    <mergeCell ref="AN83:AO83"/>
    <mergeCell ref="AP83:AQ83"/>
    <mergeCell ref="AR83:AS83"/>
    <mergeCell ref="AT83:AU83"/>
    <mergeCell ref="AV83:AW83"/>
    <mergeCell ref="F85:G85"/>
    <mergeCell ref="H85:I85"/>
    <mergeCell ref="J85:K85"/>
    <mergeCell ref="L85:M85"/>
    <mergeCell ref="N85:O85"/>
    <mergeCell ref="P85:Q85"/>
    <mergeCell ref="R85:S85"/>
    <mergeCell ref="AL85:AM85"/>
    <mergeCell ref="AN85:AO85"/>
    <mergeCell ref="AP85:AQ85"/>
    <mergeCell ref="AR85:AS85"/>
    <mergeCell ref="AT85:AU85"/>
    <mergeCell ref="AV85:AW85"/>
    <mergeCell ref="AL83:AM83"/>
    <mergeCell ref="AL84:AM84"/>
    <mergeCell ref="AN84:AO84"/>
    <mergeCell ref="AP84:AQ84"/>
    <mergeCell ref="AR84:AS84"/>
    <mergeCell ref="AH82:AI82"/>
    <mergeCell ref="AJ82:AK82"/>
    <mergeCell ref="AL82:AM82"/>
    <mergeCell ref="AN82:AO82"/>
    <mergeCell ref="AP82:AQ82"/>
    <mergeCell ref="AR82:AS82"/>
    <mergeCell ref="AT82:AU82"/>
    <mergeCell ref="AV82:AW82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AH84:AI84"/>
    <mergeCell ref="AJ84:AK84"/>
    <mergeCell ref="T84:U84"/>
    <mergeCell ref="V84:W84"/>
    <mergeCell ref="X84:Y84"/>
    <mergeCell ref="Z84:AA84"/>
    <mergeCell ref="AB84:AC84"/>
    <mergeCell ref="AD84:AE84"/>
    <mergeCell ref="AF84:AG84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AH81:AI81"/>
    <mergeCell ref="AJ81:AK81"/>
    <mergeCell ref="AL81:AM81"/>
    <mergeCell ref="AN81:AO81"/>
    <mergeCell ref="AP81:AQ81"/>
    <mergeCell ref="AR81:AS81"/>
    <mergeCell ref="AT81:AU81"/>
    <mergeCell ref="AV81:AW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0:AI80"/>
    <mergeCell ref="AJ80:AK80"/>
    <mergeCell ref="AL80:AM80"/>
    <mergeCell ref="AN80:AO80"/>
    <mergeCell ref="AP80:AQ80"/>
    <mergeCell ref="AR80:AS80"/>
    <mergeCell ref="AT80:AU80"/>
    <mergeCell ref="AV80:AW80"/>
    <mergeCell ref="T80:U80"/>
    <mergeCell ref="V80:W80"/>
    <mergeCell ref="X80:Y80"/>
    <mergeCell ref="Z80:AA80"/>
    <mergeCell ref="AB80:AC80"/>
    <mergeCell ref="AD80:AE80"/>
    <mergeCell ref="AF80:AG80"/>
    <mergeCell ref="F80:G80"/>
    <mergeCell ref="H80:I80"/>
    <mergeCell ref="J80:K80"/>
    <mergeCell ref="L80:M80"/>
    <mergeCell ref="N80:O80"/>
    <mergeCell ref="P80:Q80"/>
    <mergeCell ref="R80:S80"/>
    <mergeCell ref="AN79:AO79"/>
    <mergeCell ref="AP79:AQ79"/>
    <mergeCell ref="AR79:AS79"/>
    <mergeCell ref="AT79:AU79"/>
    <mergeCell ref="AV79:AW79"/>
    <mergeCell ref="AH78:AI78"/>
    <mergeCell ref="AJ78:AK78"/>
    <mergeCell ref="AN78:AO78"/>
    <mergeCell ref="AP78:AQ78"/>
    <mergeCell ref="AR78:AS78"/>
    <mergeCell ref="AT78:AU78"/>
    <mergeCell ref="AV78:AW78"/>
    <mergeCell ref="F79:G79"/>
    <mergeCell ref="H79:I79"/>
    <mergeCell ref="J79:K79"/>
    <mergeCell ref="L79:M79"/>
    <mergeCell ref="N79:O79"/>
    <mergeCell ref="P79:Q79"/>
    <mergeCell ref="R79:S79"/>
    <mergeCell ref="F74:G74"/>
    <mergeCell ref="H74:I74"/>
    <mergeCell ref="J74:K74"/>
    <mergeCell ref="L74:M74"/>
    <mergeCell ref="N74:O74"/>
    <mergeCell ref="P74:Q74"/>
    <mergeCell ref="R74:S74"/>
    <mergeCell ref="F75:G75"/>
    <mergeCell ref="H75:I75"/>
    <mergeCell ref="J75:K75"/>
    <mergeCell ref="L75:M75"/>
    <mergeCell ref="N75:O75"/>
    <mergeCell ref="P75:Q75"/>
    <mergeCell ref="R75:S75"/>
    <mergeCell ref="AH77:AI77"/>
    <mergeCell ref="AJ77:AK77"/>
    <mergeCell ref="AL77:AM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T75:AU75"/>
    <mergeCell ref="AV75:AW75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N77:AO77"/>
    <mergeCell ref="AP77:AQ77"/>
    <mergeCell ref="AR77:AS77"/>
    <mergeCell ref="AT77:AU77"/>
    <mergeCell ref="AV77:AW77"/>
    <mergeCell ref="AL78:AM78"/>
    <mergeCell ref="AL79:AM79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AJ74:AK74"/>
    <mergeCell ref="AN74:AO74"/>
    <mergeCell ref="AP74:AQ74"/>
    <mergeCell ref="AR74:AS74"/>
    <mergeCell ref="AT74:AU74"/>
    <mergeCell ref="AV74:AW74"/>
    <mergeCell ref="F76:G76"/>
    <mergeCell ref="H76:I76"/>
    <mergeCell ref="J76:K76"/>
    <mergeCell ref="L76:M76"/>
    <mergeCell ref="N76:O76"/>
    <mergeCell ref="P76:Q76"/>
    <mergeCell ref="R76:S76"/>
    <mergeCell ref="AL76:AM76"/>
    <mergeCell ref="AN76:AO76"/>
    <mergeCell ref="AP76:AQ76"/>
    <mergeCell ref="AR76:AS76"/>
    <mergeCell ref="AT76:AU76"/>
    <mergeCell ref="AV76:AW76"/>
    <mergeCell ref="AL74:AM74"/>
    <mergeCell ref="AL75:AM75"/>
    <mergeCell ref="AN75:AO75"/>
    <mergeCell ref="AP75:AQ75"/>
    <mergeCell ref="AR75:AS75"/>
    <mergeCell ref="AH73:AI73"/>
    <mergeCell ref="AJ73:AK73"/>
    <mergeCell ref="AL73:AM73"/>
    <mergeCell ref="AN73:AO73"/>
    <mergeCell ref="AP73:AQ73"/>
    <mergeCell ref="AR73:AS73"/>
    <mergeCell ref="AT73:AU73"/>
    <mergeCell ref="AV73:AW73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AH75:AI75"/>
    <mergeCell ref="AJ75:AK75"/>
    <mergeCell ref="T75:U75"/>
    <mergeCell ref="V75:W75"/>
    <mergeCell ref="X75:Y75"/>
    <mergeCell ref="Z75:AA75"/>
    <mergeCell ref="AB75:AC75"/>
    <mergeCell ref="AD75:AE75"/>
    <mergeCell ref="AF75:AG75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1:AI71"/>
    <mergeCell ref="AJ71:AK71"/>
    <mergeCell ref="AL71:AM71"/>
    <mergeCell ref="AN71:AO71"/>
    <mergeCell ref="AP71:AQ71"/>
    <mergeCell ref="AR71:AS71"/>
    <mergeCell ref="AT71:AU71"/>
    <mergeCell ref="AV71:AW71"/>
    <mergeCell ref="T71:U71"/>
    <mergeCell ref="V71:W71"/>
    <mergeCell ref="X71:Y71"/>
    <mergeCell ref="Z71:AA71"/>
    <mergeCell ref="AB71:AC71"/>
    <mergeCell ref="AD71:AE71"/>
    <mergeCell ref="AF71:AG71"/>
    <mergeCell ref="F71:G71"/>
    <mergeCell ref="H71:I71"/>
    <mergeCell ref="J71:K71"/>
    <mergeCell ref="L71:M71"/>
    <mergeCell ref="N71:O71"/>
    <mergeCell ref="P71:Q71"/>
    <mergeCell ref="R71:S71"/>
    <mergeCell ref="AN70:AO70"/>
    <mergeCell ref="AP70:AQ70"/>
    <mergeCell ref="AR70:AS70"/>
    <mergeCell ref="AT70:AU70"/>
    <mergeCell ref="AV70:AW70"/>
    <mergeCell ref="AH69:AI69"/>
    <mergeCell ref="AJ69:AK69"/>
    <mergeCell ref="AN69:AO69"/>
    <mergeCell ref="AP69:AQ69"/>
    <mergeCell ref="AR69:AS69"/>
    <mergeCell ref="AT69:AU69"/>
    <mergeCell ref="AV69:AW69"/>
    <mergeCell ref="F70:G70"/>
    <mergeCell ref="H70:I70"/>
    <mergeCell ref="J70:K70"/>
    <mergeCell ref="L70:M70"/>
    <mergeCell ref="N70:O70"/>
    <mergeCell ref="P70:Q70"/>
    <mergeCell ref="R70:S70"/>
    <mergeCell ref="F65:G65"/>
    <mergeCell ref="H65:I65"/>
    <mergeCell ref="J65:K65"/>
    <mergeCell ref="L65:M65"/>
    <mergeCell ref="N65:O65"/>
    <mergeCell ref="P65:Q65"/>
    <mergeCell ref="R65:S65"/>
    <mergeCell ref="F66:G66"/>
    <mergeCell ref="H66:I66"/>
    <mergeCell ref="J66:K66"/>
    <mergeCell ref="L66:M66"/>
    <mergeCell ref="N66:O66"/>
    <mergeCell ref="P66:Q66"/>
    <mergeCell ref="R66:S66"/>
    <mergeCell ref="AH68:AI68"/>
    <mergeCell ref="AJ68:AK68"/>
    <mergeCell ref="AL68:AM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T66:AU66"/>
    <mergeCell ref="AV66:AW66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N68:AO68"/>
    <mergeCell ref="AP68:AQ68"/>
    <mergeCell ref="AR68:AS68"/>
    <mergeCell ref="AT68:AU68"/>
    <mergeCell ref="AV68:AW68"/>
    <mergeCell ref="AL69:AM69"/>
    <mergeCell ref="AL70:AM70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AJ65:AK65"/>
    <mergeCell ref="AN65:AO65"/>
    <mergeCell ref="AP65:AQ65"/>
    <mergeCell ref="AR65:AS65"/>
    <mergeCell ref="AT65:AU65"/>
    <mergeCell ref="AV65:AW65"/>
    <mergeCell ref="F67:G67"/>
    <mergeCell ref="H67:I67"/>
    <mergeCell ref="J67:K67"/>
    <mergeCell ref="L67:M67"/>
    <mergeCell ref="N67:O67"/>
    <mergeCell ref="P67:Q67"/>
    <mergeCell ref="R67:S67"/>
    <mergeCell ref="AL67:AM67"/>
    <mergeCell ref="AN67:AO67"/>
    <mergeCell ref="AP67:AQ67"/>
    <mergeCell ref="AR67:AS67"/>
    <mergeCell ref="AT67:AU67"/>
    <mergeCell ref="AV67:AW67"/>
    <mergeCell ref="AL65:AM65"/>
    <mergeCell ref="AL66:AM66"/>
    <mergeCell ref="AN66:AO66"/>
    <mergeCell ref="AP66:AQ66"/>
    <mergeCell ref="AR66:AS66"/>
    <mergeCell ref="AH64:AI64"/>
    <mergeCell ref="AJ64:AK64"/>
    <mergeCell ref="AL64:AM64"/>
    <mergeCell ref="AN64:AO64"/>
    <mergeCell ref="AP64:AQ64"/>
    <mergeCell ref="AR64:AS64"/>
    <mergeCell ref="AT64:AU64"/>
    <mergeCell ref="AV64:AW64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AH66:AI66"/>
    <mergeCell ref="AJ66:AK66"/>
    <mergeCell ref="T66:U66"/>
    <mergeCell ref="V66:W66"/>
    <mergeCell ref="X66:Y66"/>
    <mergeCell ref="Z66:AA66"/>
    <mergeCell ref="AB66:AC66"/>
    <mergeCell ref="AD66:AE66"/>
    <mergeCell ref="AF66:AG66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T62:U62"/>
    <mergeCell ref="V62:W62"/>
    <mergeCell ref="X62:Y62"/>
    <mergeCell ref="Z62:AA62"/>
    <mergeCell ref="AB62:AC62"/>
    <mergeCell ref="AD62:AE62"/>
    <mergeCell ref="AF62:AG62"/>
    <mergeCell ref="F62:G62"/>
    <mergeCell ref="H62:I62"/>
    <mergeCell ref="J62:K62"/>
    <mergeCell ref="L62:M62"/>
    <mergeCell ref="N62:O62"/>
    <mergeCell ref="P62:Q62"/>
    <mergeCell ref="R62:S62"/>
    <mergeCell ref="AN61:AO61"/>
    <mergeCell ref="AP61:AQ61"/>
    <mergeCell ref="AR61:AS61"/>
    <mergeCell ref="AT61:AU61"/>
    <mergeCell ref="AV61:AW61"/>
    <mergeCell ref="AH60:AI60"/>
    <mergeCell ref="AJ60:AK60"/>
    <mergeCell ref="AN60:AO60"/>
    <mergeCell ref="AP60:AQ60"/>
    <mergeCell ref="AR60:AS60"/>
    <mergeCell ref="AT60:AU60"/>
    <mergeCell ref="AV60:AW60"/>
    <mergeCell ref="F61:G61"/>
    <mergeCell ref="H61:I61"/>
    <mergeCell ref="J61:K61"/>
    <mergeCell ref="L61:M61"/>
    <mergeCell ref="N61:O61"/>
    <mergeCell ref="P61:Q61"/>
    <mergeCell ref="R61:S61"/>
    <mergeCell ref="F56:G56"/>
    <mergeCell ref="H56:I56"/>
    <mergeCell ref="J56:K56"/>
    <mergeCell ref="L56:M56"/>
    <mergeCell ref="N56:O56"/>
    <mergeCell ref="P56:Q56"/>
    <mergeCell ref="R56:S56"/>
    <mergeCell ref="F57:G57"/>
    <mergeCell ref="H57:I57"/>
    <mergeCell ref="J57:K57"/>
    <mergeCell ref="L57:M57"/>
    <mergeCell ref="N57:O57"/>
    <mergeCell ref="P57:Q57"/>
    <mergeCell ref="R57:S57"/>
    <mergeCell ref="AH59:AI59"/>
    <mergeCell ref="AJ59:AK59"/>
    <mergeCell ref="AL59:AM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T57:AU57"/>
    <mergeCell ref="AV57:AW57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N59:AO59"/>
    <mergeCell ref="AP59:AQ59"/>
    <mergeCell ref="AR59:AS59"/>
    <mergeCell ref="AT59:AU59"/>
    <mergeCell ref="AV59:AW59"/>
    <mergeCell ref="AL60:AM60"/>
    <mergeCell ref="AL61:AM61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N56:AO56"/>
    <mergeCell ref="AP56:AQ56"/>
    <mergeCell ref="AR56:AS56"/>
    <mergeCell ref="AT56:AU56"/>
    <mergeCell ref="AV56:AW56"/>
    <mergeCell ref="F58:G58"/>
    <mergeCell ref="H58:I58"/>
    <mergeCell ref="J58:K58"/>
    <mergeCell ref="L58:M58"/>
    <mergeCell ref="N58:O58"/>
    <mergeCell ref="P58:Q58"/>
    <mergeCell ref="R58:S58"/>
    <mergeCell ref="AL58:AM58"/>
    <mergeCell ref="AN58:AO58"/>
    <mergeCell ref="AP58:AQ58"/>
    <mergeCell ref="AR58:AS58"/>
    <mergeCell ref="AT58:AU58"/>
    <mergeCell ref="AV58:AW58"/>
    <mergeCell ref="AL56:AM56"/>
    <mergeCell ref="AL57:AM57"/>
    <mergeCell ref="AN57:AO57"/>
    <mergeCell ref="AP57:AQ57"/>
    <mergeCell ref="AR57:AS57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AH58:AI58"/>
    <mergeCell ref="AJ58:AK58"/>
    <mergeCell ref="T58:U58"/>
    <mergeCell ref="V58:W58"/>
    <mergeCell ref="X58:Y58"/>
    <mergeCell ref="Z58:AA58"/>
    <mergeCell ref="AB58:AC58"/>
    <mergeCell ref="AD58:AE58"/>
    <mergeCell ref="AF58:AG58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N52:AO52"/>
    <mergeCell ref="AP52:AQ52"/>
    <mergeCell ref="AR52:AS52"/>
    <mergeCell ref="AT52:AU52"/>
    <mergeCell ref="AV52:AW52"/>
    <mergeCell ref="AH51:AI51"/>
    <mergeCell ref="AJ51:AK51"/>
    <mergeCell ref="AN51:AO51"/>
    <mergeCell ref="AP51:AQ51"/>
    <mergeCell ref="AR51:AS51"/>
    <mergeCell ref="AT51:AU51"/>
    <mergeCell ref="AV51:AW51"/>
    <mergeCell ref="F52:G52"/>
    <mergeCell ref="H52:I52"/>
    <mergeCell ref="J52:K52"/>
    <mergeCell ref="L52:M52"/>
    <mergeCell ref="N52:O52"/>
    <mergeCell ref="P52:Q52"/>
    <mergeCell ref="R52:S52"/>
    <mergeCell ref="F47:G47"/>
    <mergeCell ref="H47:I47"/>
    <mergeCell ref="J47:K47"/>
    <mergeCell ref="L47:M47"/>
    <mergeCell ref="N47:O47"/>
    <mergeCell ref="P47:Q47"/>
    <mergeCell ref="R47:S47"/>
    <mergeCell ref="F48:G48"/>
    <mergeCell ref="H48:I48"/>
    <mergeCell ref="J48:K48"/>
    <mergeCell ref="L48:M48"/>
    <mergeCell ref="N48:O48"/>
    <mergeCell ref="P48:Q48"/>
    <mergeCell ref="R48:S48"/>
    <mergeCell ref="AH50:AI50"/>
    <mergeCell ref="AJ50:AK50"/>
    <mergeCell ref="AL50:AM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T48:AU48"/>
    <mergeCell ref="AV48:AW48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N50:AO50"/>
    <mergeCell ref="AP50:AQ50"/>
    <mergeCell ref="AR50:AS50"/>
    <mergeCell ref="AT50:AU50"/>
    <mergeCell ref="AV50:AW50"/>
    <mergeCell ref="AL51:AM51"/>
    <mergeCell ref="AL52:AM52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N47:AO47"/>
    <mergeCell ref="AP47:AQ47"/>
    <mergeCell ref="AR47:AS47"/>
    <mergeCell ref="AT47:AU47"/>
    <mergeCell ref="AV47:AW47"/>
    <mergeCell ref="F49:G49"/>
    <mergeCell ref="H49:I49"/>
    <mergeCell ref="J49:K49"/>
    <mergeCell ref="L49:M49"/>
    <mergeCell ref="N49:O49"/>
    <mergeCell ref="P49:Q49"/>
    <mergeCell ref="R49:S49"/>
    <mergeCell ref="AL49:AM49"/>
    <mergeCell ref="AN49:AO49"/>
    <mergeCell ref="AP49:AQ49"/>
    <mergeCell ref="AR49:AS49"/>
    <mergeCell ref="AT49:AU49"/>
    <mergeCell ref="AV49:AW49"/>
    <mergeCell ref="AL47:AM47"/>
    <mergeCell ref="AL48:AM48"/>
    <mergeCell ref="AN48:AO48"/>
    <mergeCell ref="AP48:AQ48"/>
    <mergeCell ref="AR48:AS48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AH49:AI49"/>
    <mergeCell ref="AJ49:AK49"/>
    <mergeCell ref="T49:U49"/>
    <mergeCell ref="V49:W49"/>
    <mergeCell ref="X49:Y49"/>
    <mergeCell ref="Z49:AA49"/>
    <mergeCell ref="AB49:AC49"/>
    <mergeCell ref="AD49:AE49"/>
    <mergeCell ref="AF49:AG49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N43:AO43"/>
    <mergeCell ref="AP43:AQ43"/>
    <mergeCell ref="AR43:AS43"/>
    <mergeCell ref="AT43:AU43"/>
    <mergeCell ref="AV43:AW43"/>
    <mergeCell ref="AH42:AI42"/>
    <mergeCell ref="AJ42:AK42"/>
    <mergeCell ref="AN42:AO42"/>
    <mergeCell ref="AP42:AQ42"/>
    <mergeCell ref="AR42:AS42"/>
    <mergeCell ref="AT42:AU42"/>
    <mergeCell ref="AV42:AW42"/>
    <mergeCell ref="F43:G43"/>
    <mergeCell ref="H43:I43"/>
    <mergeCell ref="J43:K43"/>
    <mergeCell ref="L43:M43"/>
    <mergeCell ref="N43:O43"/>
    <mergeCell ref="P43:Q43"/>
    <mergeCell ref="R43:S43"/>
    <mergeCell ref="F38:G38"/>
    <mergeCell ref="H38:I38"/>
    <mergeCell ref="J38:K38"/>
    <mergeCell ref="L38:M38"/>
    <mergeCell ref="N38:O38"/>
    <mergeCell ref="P38:Q38"/>
    <mergeCell ref="R38:S38"/>
    <mergeCell ref="F39:G39"/>
    <mergeCell ref="H39:I39"/>
    <mergeCell ref="J39:K39"/>
    <mergeCell ref="L39:M39"/>
    <mergeCell ref="N39:O39"/>
    <mergeCell ref="P39:Q39"/>
    <mergeCell ref="R39:S39"/>
    <mergeCell ref="AH41:AI41"/>
    <mergeCell ref="AJ41:AK41"/>
    <mergeCell ref="AL41:AM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T39:AU39"/>
    <mergeCell ref="AV39:AW39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N41:AO41"/>
    <mergeCell ref="AP41:AQ41"/>
    <mergeCell ref="AR41:AS41"/>
    <mergeCell ref="AT41:AU41"/>
    <mergeCell ref="AV41:AW41"/>
    <mergeCell ref="AL42:AM42"/>
    <mergeCell ref="AL43:AM43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N38:AO38"/>
    <mergeCell ref="AP38:AQ38"/>
    <mergeCell ref="AR38:AS38"/>
    <mergeCell ref="AT38:AU38"/>
    <mergeCell ref="AV38:AW38"/>
    <mergeCell ref="F40:G40"/>
    <mergeCell ref="H40:I40"/>
    <mergeCell ref="J40:K40"/>
    <mergeCell ref="L40:M40"/>
    <mergeCell ref="N40:O40"/>
    <mergeCell ref="P40:Q40"/>
    <mergeCell ref="R40:S40"/>
    <mergeCell ref="AL40:AM40"/>
    <mergeCell ref="AN40:AO40"/>
    <mergeCell ref="AP40:AQ40"/>
    <mergeCell ref="AR40:AS40"/>
    <mergeCell ref="AT40:AU40"/>
    <mergeCell ref="AV40:AW40"/>
    <mergeCell ref="AL38:AM38"/>
    <mergeCell ref="AL39:AM39"/>
    <mergeCell ref="AN39:AO39"/>
    <mergeCell ref="AP39:AQ39"/>
    <mergeCell ref="AR39:AS39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9:AI39"/>
    <mergeCell ref="AJ39:AK39"/>
    <mergeCell ref="T39:U39"/>
    <mergeCell ref="V39:W39"/>
    <mergeCell ref="X39:Y39"/>
    <mergeCell ref="Z39:AA39"/>
    <mergeCell ref="AB39:AC39"/>
    <mergeCell ref="AD39:AE39"/>
    <mergeCell ref="AF39:AG39"/>
    <mergeCell ref="AH40:AI40"/>
    <mergeCell ref="AJ40:AK40"/>
    <mergeCell ref="T40:U40"/>
    <mergeCell ref="V40:W40"/>
    <mergeCell ref="X40:Y40"/>
    <mergeCell ref="Z40:AA40"/>
    <mergeCell ref="AB40:AC40"/>
    <mergeCell ref="AD40:AE40"/>
    <mergeCell ref="AF40:AG40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N34:AO34"/>
    <mergeCell ref="AP34:AQ34"/>
    <mergeCell ref="AR34:AS34"/>
    <mergeCell ref="AT34:AU34"/>
    <mergeCell ref="AV34:AW34"/>
    <mergeCell ref="AH33:AI33"/>
    <mergeCell ref="AJ33:AK33"/>
    <mergeCell ref="AN33:AO33"/>
    <mergeCell ref="AP33:AQ33"/>
    <mergeCell ref="AR33:AS33"/>
    <mergeCell ref="AT33:AU33"/>
    <mergeCell ref="AV33:AW33"/>
    <mergeCell ref="F34:G34"/>
    <mergeCell ref="H34:I34"/>
    <mergeCell ref="J34:K34"/>
    <mergeCell ref="L34:M34"/>
    <mergeCell ref="N34:O34"/>
    <mergeCell ref="P34:Q34"/>
    <mergeCell ref="R34:S34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AH32:AI32"/>
    <mergeCell ref="AJ32:AK32"/>
    <mergeCell ref="AL32:AM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T30:AU30"/>
    <mergeCell ref="AV30:AW30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N32:AO32"/>
    <mergeCell ref="AP32:AQ32"/>
    <mergeCell ref="AR32:AS32"/>
    <mergeCell ref="AT32:AU32"/>
    <mergeCell ref="AV32:AW32"/>
    <mergeCell ref="AL33:AM33"/>
    <mergeCell ref="AL34:AM34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N29:AO29"/>
    <mergeCell ref="AP29:AQ29"/>
    <mergeCell ref="AR29:AS29"/>
    <mergeCell ref="AT29:AU29"/>
    <mergeCell ref="AV29:AW29"/>
    <mergeCell ref="F31:G31"/>
    <mergeCell ref="H31:I31"/>
    <mergeCell ref="J31:K31"/>
    <mergeCell ref="L31:M31"/>
    <mergeCell ref="N31:O31"/>
    <mergeCell ref="P31:Q31"/>
    <mergeCell ref="R31:S31"/>
    <mergeCell ref="AL31:AM31"/>
    <mergeCell ref="AN31:AO31"/>
    <mergeCell ref="AP31:AQ31"/>
    <mergeCell ref="AR31:AS31"/>
    <mergeCell ref="AT31:AU31"/>
    <mergeCell ref="AV31:AW31"/>
    <mergeCell ref="AL29:AM29"/>
    <mergeCell ref="AL30:AM30"/>
    <mergeCell ref="AN30:AO30"/>
    <mergeCell ref="AP30:AQ30"/>
    <mergeCell ref="AR30:AS30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AH31:AI31"/>
    <mergeCell ref="AJ31:AK31"/>
    <mergeCell ref="T31:U31"/>
    <mergeCell ref="V31:W31"/>
    <mergeCell ref="X31:Y31"/>
    <mergeCell ref="Z31:AA31"/>
    <mergeCell ref="AB31:AC31"/>
    <mergeCell ref="AD31:AE31"/>
    <mergeCell ref="AF31:AG31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N25:AO25"/>
    <mergeCell ref="AP25:AQ25"/>
    <mergeCell ref="AR25:AS25"/>
    <mergeCell ref="AT25:AU25"/>
    <mergeCell ref="AV25:AW25"/>
    <mergeCell ref="AH24:AI24"/>
    <mergeCell ref="AJ24:AK24"/>
    <mergeCell ref="AN24:AO24"/>
    <mergeCell ref="AP24:AQ24"/>
    <mergeCell ref="AR24:AS24"/>
    <mergeCell ref="AT24:AU24"/>
    <mergeCell ref="AV24:AW24"/>
    <mergeCell ref="F25:G25"/>
    <mergeCell ref="H25:I25"/>
    <mergeCell ref="J25:K25"/>
    <mergeCell ref="L25:M25"/>
    <mergeCell ref="N25:O25"/>
    <mergeCell ref="P25:Q25"/>
    <mergeCell ref="R25:S25"/>
    <mergeCell ref="F20:G20"/>
    <mergeCell ref="H20:I20"/>
    <mergeCell ref="J20:K20"/>
    <mergeCell ref="L20:M20"/>
    <mergeCell ref="N20:O20"/>
    <mergeCell ref="P20:Q20"/>
    <mergeCell ref="R20:S20"/>
    <mergeCell ref="F21:G21"/>
    <mergeCell ref="H21:I21"/>
    <mergeCell ref="J21:K21"/>
    <mergeCell ref="L21:M21"/>
    <mergeCell ref="N21:O21"/>
    <mergeCell ref="P21:Q21"/>
    <mergeCell ref="R21:S21"/>
    <mergeCell ref="AH23:AI23"/>
    <mergeCell ref="AJ23:AK23"/>
    <mergeCell ref="AL23:AM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T21:AU21"/>
    <mergeCell ref="AV21:AW21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N23:AO23"/>
    <mergeCell ref="AP23:AQ23"/>
    <mergeCell ref="AR23:AS23"/>
    <mergeCell ref="AT23:AU23"/>
    <mergeCell ref="AV23:AW23"/>
    <mergeCell ref="AL24:AM24"/>
    <mergeCell ref="AL25:AM25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N20:AO20"/>
    <mergeCell ref="AP20:AQ20"/>
    <mergeCell ref="AR20:AS20"/>
    <mergeCell ref="AT20:AU20"/>
    <mergeCell ref="AV20:AW20"/>
    <mergeCell ref="F22:G22"/>
    <mergeCell ref="H22:I22"/>
    <mergeCell ref="J22:K22"/>
    <mergeCell ref="L22:M22"/>
    <mergeCell ref="N22:O22"/>
    <mergeCell ref="P22:Q22"/>
    <mergeCell ref="R22:S22"/>
    <mergeCell ref="AL22:AM22"/>
    <mergeCell ref="AN22:AO22"/>
    <mergeCell ref="AP22:AQ22"/>
    <mergeCell ref="AR22:AS22"/>
    <mergeCell ref="AT22:AU22"/>
    <mergeCell ref="AV22:AW22"/>
    <mergeCell ref="AL20:AM20"/>
    <mergeCell ref="AL21:AM21"/>
    <mergeCell ref="AN21:AO21"/>
    <mergeCell ref="AP21:AQ21"/>
    <mergeCell ref="AR21:AS21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AH22:AI22"/>
    <mergeCell ref="AJ22:AK22"/>
    <mergeCell ref="T22:U22"/>
    <mergeCell ref="V22:W22"/>
    <mergeCell ref="X22:Y22"/>
    <mergeCell ref="Z22:AA22"/>
    <mergeCell ref="AB22:AC22"/>
    <mergeCell ref="AD22:AE22"/>
    <mergeCell ref="AF22:AG22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T17:U17"/>
    <mergeCell ref="V17:W17"/>
    <mergeCell ref="X17:Y17"/>
    <mergeCell ref="Z17:AA17"/>
    <mergeCell ref="AB17:AC17"/>
    <mergeCell ref="AD17:AE17"/>
    <mergeCell ref="AF17:AG17"/>
    <mergeCell ref="F17:G17"/>
    <mergeCell ref="H17:I17"/>
    <mergeCell ref="J17:K17"/>
    <mergeCell ref="L17:M17"/>
    <mergeCell ref="N17:O17"/>
    <mergeCell ref="P17:Q17"/>
    <mergeCell ref="R17:S17"/>
    <mergeCell ref="AN16:AO16"/>
    <mergeCell ref="AP16:AQ16"/>
    <mergeCell ref="AR16:AS16"/>
    <mergeCell ref="AT16:AU16"/>
    <mergeCell ref="AV16:AW16"/>
    <mergeCell ref="AH15:AI15"/>
    <mergeCell ref="AJ15:AK15"/>
    <mergeCell ref="AN15:AO15"/>
    <mergeCell ref="AP15:AQ15"/>
    <mergeCell ref="AR15:AS15"/>
    <mergeCell ref="AT15:AU15"/>
    <mergeCell ref="AV15:AW15"/>
    <mergeCell ref="F16:G16"/>
    <mergeCell ref="H16:I16"/>
    <mergeCell ref="J16:K16"/>
    <mergeCell ref="L16:M16"/>
    <mergeCell ref="N16:O16"/>
    <mergeCell ref="P16:Q16"/>
    <mergeCell ref="R16:S16"/>
    <mergeCell ref="F11:G11"/>
    <mergeCell ref="H11:I11"/>
    <mergeCell ref="J11:K11"/>
    <mergeCell ref="L11:M11"/>
    <mergeCell ref="N11:O11"/>
    <mergeCell ref="P11:Q11"/>
    <mergeCell ref="R11:S11"/>
    <mergeCell ref="F12:G12"/>
    <mergeCell ref="H12:I12"/>
    <mergeCell ref="J12:K12"/>
    <mergeCell ref="L12:M12"/>
    <mergeCell ref="N12:O12"/>
    <mergeCell ref="P12:Q12"/>
    <mergeCell ref="R12:S12"/>
    <mergeCell ref="AH14:AI14"/>
    <mergeCell ref="AJ14:AK14"/>
    <mergeCell ref="AL14:AM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T12:AU12"/>
    <mergeCell ref="AV12:AW12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N14:AO14"/>
    <mergeCell ref="AP14:AQ14"/>
    <mergeCell ref="AR14:AS14"/>
    <mergeCell ref="AT14:AU14"/>
    <mergeCell ref="AV14:AW14"/>
    <mergeCell ref="AL15:AM15"/>
    <mergeCell ref="AL16:AM16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N11:AO11"/>
    <mergeCell ref="AP11:AQ11"/>
    <mergeCell ref="AR11:AS11"/>
    <mergeCell ref="AT11:AU11"/>
    <mergeCell ref="AV11:AW11"/>
    <mergeCell ref="F13:G13"/>
    <mergeCell ref="H13:I13"/>
    <mergeCell ref="J13:K13"/>
    <mergeCell ref="L13:M13"/>
    <mergeCell ref="N13:O13"/>
    <mergeCell ref="P13:Q13"/>
    <mergeCell ref="R13:S13"/>
    <mergeCell ref="AL13:AM13"/>
    <mergeCell ref="AN13:AO13"/>
    <mergeCell ref="AP13:AQ13"/>
    <mergeCell ref="AR13:AS13"/>
    <mergeCell ref="AT13:AU13"/>
    <mergeCell ref="AV13:AW13"/>
    <mergeCell ref="AL11:AM11"/>
    <mergeCell ref="AL12:AM12"/>
    <mergeCell ref="AN12:AO12"/>
    <mergeCell ref="AP12:AQ12"/>
    <mergeCell ref="AR12:AS12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AH13:AI13"/>
    <mergeCell ref="AJ13:AK13"/>
    <mergeCell ref="T13:U13"/>
    <mergeCell ref="V13:W13"/>
    <mergeCell ref="X13:Y13"/>
    <mergeCell ref="Z13:AA13"/>
    <mergeCell ref="AB13:AC13"/>
    <mergeCell ref="AD13:AE13"/>
    <mergeCell ref="AF13:AG13"/>
    <mergeCell ref="AH9:AI9"/>
    <mergeCell ref="AJ9:AK9"/>
    <mergeCell ref="AL9:AM9"/>
    <mergeCell ref="AN9:AO9"/>
    <mergeCell ref="AP9:AQ9"/>
    <mergeCell ref="AR9:AS9"/>
    <mergeCell ref="AT9:AU9"/>
    <mergeCell ref="AV9:AW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8:AI8"/>
    <mergeCell ref="AJ8:AK8"/>
    <mergeCell ref="AL8:AM8"/>
    <mergeCell ref="AN8:AO8"/>
    <mergeCell ref="AP8:AQ8"/>
    <mergeCell ref="AR8:AS8"/>
    <mergeCell ref="AT8:AU8"/>
    <mergeCell ref="AV8:AW8"/>
    <mergeCell ref="T8:U8"/>
    <mergeCell ref="V8:W8"/>
    <mergeCell ref="X8:Y8"/>
    <mergeCell ref="Z8:AA8"/>
    <mergeCell ref="AB8:AC8"/>
    <mergeCell ref="AD8:AE8"/>
    <mergeCell ref="AF8:AG8"/>
    <mergeCell ref="F8:G8"/>
    <mergeCell ref="H8:I8"/>
    <mergeCell ref="J8:K8"/>
    <mergeCell ref="L8:M8"/>
    <mergeCell ref="N8:O8"/>
    <mergeCell ref="P8:Q8"/>
    <mergeCell ref="R8:S8"/>
    <mergeCell ref="AL6:AM6"/>
    <mergeCell ref="AL7:AM7"/>
    <mergeCell ref="AN7:AO7"/>
    <mergeCell ref="AP7:AQ7"/>
    <mergeCell ref="AR7:AS7"/>
    <mergeCell ref="AT7:AU7"/>
    <mergeCell ref="AV7:AW7"/>
    <mergeCell ref="AH6:AI6"/>
    <mergeCell ref="AJ6:AK6"/>
    <mergeCell ref="AN6:AO6"/>
    <mergeCell ref="AP6:AQ6"/>
    <mergeCell ref="AR6:AS6"/>
    <mergeCell ref="AT6:AU6"/>
    <mergeCell ref="AV6:AW6"/>
    <mergeCell ref="F7:G7"/>
    <mergeCell ref="H7:I7"/>
    <mergeCell ref="J7:K7"/>
    <mergeCell ref="L7:M7"/>
    <mergeCell ref="N7:O7"/>
    <mergeCell ref="P7:Q7"/>
    <mergeCell ref="R7:S7"/>
    <mergeCell ref="AR5:AS5"/>
    <mergeCell ref="AT5:AU5"/>
    <mergeCell ref="AV5:AW5"/>
    <mergeCell ref="T5:U5"/>
    <mergeCell ref="V5:W5"/>
    <mergeCell ref="X5:Y5"/>
    <mergeCell ref="Z5:AA5"/>
    <mergeCell ref="AB5:AC5"/>
    <mergeCell ref="AD5:AE5"/>
    <mergeCell ref="AF5:AG5"/>
    <mergeCell ref="F5:G5"/>
    <mergeCell ref="H5:I5"/>
    <mergeCell ref="J5:K5"/>
    <mergeCell ref="L5:M5"/>
    <mergeCell ref="N5:O5"/>
    <mergeCell ref="P5:Q5"/>
    <mergeCell ref="R5:S5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AD4:AE4"/>
    <mergeCell ref="AF4:AG4"/>
    <mergeCell ref="P4:Q4"/>
    <mergeCell ref="R4:S4"/>
    <mergeCell ref="T4:U4"/>
    <mergeCell ref="V4:W4"/>
    <mergeCell ref="X4:Y4"/>
    <mergeCell ref="Z4:AA4"/>
    <mergeCell ref="AB4:AC4"/>
    <mergeCell ref="AH5:AI5"/>
    <mergeCell ref="AJ5:AK5"/>
    <mergeCell ref="F4:G4"/>
    <mergeCell ref="H4:I4"/>
    <mergeCell ref="J4:K4"/>
    <mergeCell ref="L4:M4"/>
    <mergeCell ref="N4:O4"/>
    <mergeCell ref="AR4:AS4"/>
    <mergeCell ref="AT4:AU4"/>
    <mergeCell ref="AV4:AW4"/>
    <mergeCell ref="AF2:AG2"/>
    <mergeCell ref="AH2:AI2"/>
    <mergeCell ref="AH4:AI4"/>
    <mergeCell ref="AJ4:AK4"/>
    <mergeCell ref="AL4:AM4"/>
    <mergeCell ref="AN4:AO4"/>
    <mergeCell ref="AP4:AQ4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L5:AM5"/>
    <mergeCell ref="AN5:AO5"/>
    <mergeCell ref="AP5:AQ5"/>
    <mergeCell ref="AN2:AO2"/>
    <mergeCell ref="AP2:AQ2"/>
    <mergeCell ref="AR2:AS2"/>
    <mergeCell ref="AT2:AU2"/>
    <mergeCell ref="F1:U1"/>
    <mergeCell ref="V1:AK1"/>
    <mergeCell ref="AL1:AW1"/>
    <mergeCell ref="AX1:BB1"/>
    <mergeCell ref="F2:G2"/>
    <mergeCell ref="H2:I2"/>
    <mergeCell ref="J2:K2"/>
    <mergeCell ref="AV2:AW2"/>
    <mergeCell ref="P2:Q2"/>
    <mergeCell ref="R2:S2"/>
    <mergeCell ref="T2:U2"/>
    <mergeCell ref="V2:W2"/>
    <mergeCell ref="X2:Y2"/>
    <mergeCell ref="Z2:AA2"/>
    <mergeCell ref="AB2:AC2"/>
    <mergeCell ref="AD2:AE2"/>
    <mergeCell ref="AJ2:AK2"/>
    <mergeCell ref="AL2:AM2"/>
    <mergeCell ref="L2:M2"/>
    <mergeCell ref="N2:O2"/>
  </mergeCells>
  <pageMargins left="0.7" right="0.7" top="0.75" bottom="0.75" header="0" footer="0"/>
  <pageSetup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C1004"/>
  <sheetViews>
    <sheetView tabSelected="1" topLeftCell="B1" workbookViewId="0">
      <pane ySplit="2" topLeftCell="A31" activePane="bottomLeft" state="frozen"/>
      <selection pane="bottomLeft" activeCell="AC40" sqref="AC40:AD40"/>
    </sheetView>
  </sheetViews>
  <sheetFormatPr baseColWidth="10" defaultColWidth="12.6640625" defaultRowHeight="15.75" customHeight="1" x14ac:dyDescent="0.15"/>
  <cols>
    <col min="1" max="1" width="7.1640625" customWidth="1"/>
    <col min="2" max="2" width="11.1640625" customWidth="1"/>
    <col min="3" max="4" width="7.1640625" customWidth="1"/>
    <col min="5" max="5" width="11.83203125" customWidth="1"/>
    <col min="6" max="6" width="13.1640625" customWidth="1"/>
    <col min="7" max="38" width="4.1640625" customWidth="1"/>
    <col min="39" max="50" width="4.1640625" hidden="1" customWidth="1"/>
    <col min="51" max="51" width="14.5" customWidth="1"/>
    <col min="52" max="52" width="21.1640625" customWidth="1"/>
    <col min="53" max="53" width="9" customWidth="1"/>
    <col min="54" max="54" width="12.83203125" customWidth="1"/>
    <col min="55" max="55" width="9" customWidth="1"/>
  </cols>
  <sheetData>
    <row r="1" spans="1:55" ht="20" x14ac:dyDescent="0.2">
      <c r="A1" s="354" t="s">
        <v>18</v>
      </c>
      <c r="B1" s="274"/>
      <c r="C1" s="274"/>
      <c r="D1" s="274"/>
      <c r="E1" s="274"/>
      <c r="F1" s="275"/>
      <c r="G1" s="365" t="s">
        <v>40</v>
      </c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5"/>
      <c r="Y1" s="276" t="s">
        <v>41</v>
      </c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5"/>
      <c r="AM1" s="277" t="s">
        <v>21</v>
      </c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5"/>
      <c r="AY1" s="278" t="s">
        <v>42</v>
      </c>
      <c r="AZ1" s="279"/>
      <c r="BA1" s="279"/>
      <c r="BB1" s="279"/>
      <c r="BC1" s="280"/>
    </row>
    <row r="2" spans="1:55" ht="151.5" customHeight="1" x14ac:dyDescent="0.2">
      <c r="A2" s="2" t="s">
        <v>1</v>
      </c>
      <c r="B2" s="3" t="s">
        <v>2</v>
      </c>
      <c r="C2" s="3" t="s">
        <v>3</v>
      </c>
      <c r="D2" s="3"/>
      <c r="E2" s="3" t="s">
        <v>22</v>
      </c>
      <c r="F2" s="3" t="s">
        <v>23</v>
      </c>
      <c r="G2" s="27" t="s">
        <v>24</v>
      </c>
      <c r="H2" s="30">
        <v>35.627309999999994</v>
      </c>
      <c r="I2" s="28" t="s">
        <v>4</v>
      </c>
      <c r="J2" s="30">
        <v>39.481999999999999</v>
      </c>
      <c r="K2" s="28" t="s">
        <v>47</v>
      </c>
      <c r="L2" s="30">
        <v>39.481999999999999</v>
      </c>
      <c r="M2" s="28" t="s">
        <v>92</v>
      </c>
      <c r="N2" s="30">
        <v>39.481999999999999</v>
      </c>
      <c r="O2" s="70" t="s">
        <v>48</v>
      </c>
      <c r="P2" s="30">
        <v>111.83796</v>
      </c>
      <c r="Q2" s="70" t="s">
        <v>49</v>
      </c>
      <c r="R2" s="30">
        <v>162.16712000000001</v>
      </c>
      <c r="S2" s="28" t="s">
        <v>50</v>
      </c>
      <c r="T2" s="30">
        <v>5</v>
      </c>
      <c r="U2" s="28" t="s">
        <v>51</v>
      </c>
      <c r="V2" s="30">
        <v>10</v>
      </c>
      <c r="W2" s="28" t="s">
        <v>52</v>
      </c>
      <c r="X2" s="30">
        <v>15</v>
      </c>
      <c r="Y2" s="29" t="s">
        <v>170</v>
      </c>
      <c r="Z2" s="5">
        <v>17.827500000000001</v>
      </c>
      <c r="AA2" s="29" t="s">
        <v>171</v>
      </c>
      <c r="AB2" s="5">
        <v>21.675000000000001</v>
      </c>
      <c r="AC2" s="29" t="s">
        <v>55</v>
      </c>
      <c r="AD2" s="5">
        <v>15</v>
      </c>
      <c r="AE2" s="29" t="s">
        <v>47</v>
      </c>
      <c r="AF2" s="5">
        <v>27.949099999999998</v>
      </c>
      <c r="AG2" s="28" t="s">
        <v>56</v>
      </c>
      <c r="AH2" s="30">
        <v>27.949099999999998</v>
      </c>
      <c r="AI2" s="70" t="s">
        <v>48</v>
      </c>
      <c r="AJ2" s="30">
        <v>111.83796</v>
      </c>
      <c r="AK2" s="70" t="s">
        <v>49</v>
      </c>
      <c r="AL2" s="30">
        <v>162.16712000000001</v>
      </c>
      <c r="AM2" s="30" t="s">
        <v>29</v>
      </c>
      <c r="AN2" s="30">
        <v>0</v>
      </c>
      <c r="AO2" s="30" t="s">
        <v>29</v>
      </c>
      <c r="AP2" s="30">
        <v>0</v>
      </c>
      <c r="AQ2" s="30" t="s">
        <v>29</v>
      </c>
      <c r="AR2" s="30">
        <v>0</v>
      </c>
      <c r="AS2" s="30" t="s">
        <v>29</v>
      </c>
      <c r="AT2" s="30">
        <v>0</v>
      </c>
      <c r="AU2" s="30" t="s">
        <v>29</v>
      </c>
      <c r="AV2" s="30">
        <v>0</v>
      </c>
      <c r="AW2" s="30" t="s">
        <v>29</v>
      </c>
      <c r="AX2" s="30">
        <v>0</v>
      </c>
      <c r="AY2" s="71" t="s">
        <v>5</v>
      </c>
      <c r="AZ2" s="71" t="s">
        <v>58</v>
      </c>
      <c r="BA2" s="31" t="s">
        <v>59</v>
      </c>
      <c r="BB2" s="71" t="s">
        <v>60</v>
      </c>
      <c r="BC2" s="71" t="s">
        <v>61</v>
      </c>
    </row>
    <row r="3" spans="1:55" ht="13" x14ac:dyDescent="0.15">
      <c r="A3" s="32" t="s">
        <v>7</v>
      </c>
      <c r="B3" s="33">
        <v>46020</v>
      </c>
      <c r="C3" s="34">
        <v>1</v>
      </c>
      <c r="D3" s="34"/>
      <c r="E3" s="34" t="s">
        <v>31</v>
      </c>
      <c r="F3" s="35" t="s">
        <v>32</v>
      </c>
      <c r="G3" s="290">
        <v>0</v>
      </c>
      <c r="H3" s="285"/>
      <c r="I3" s="284">
        <v>0</v>
      </c>
      <c r="J3" s="285"/>
      <c r="K3" s="284">
        <v>0</v>
      </c>
      <c r="L3" s="285"/>
      <c r="M3" s="284">
        <v>0</v>
      </c>
      <c r="N3" s="288"/>
      <c r="O3" s="282">
        <v>0</v>
      </c>
      <c r="P3" s="272"/>
      <c r="Q3" s="282">
        <v>0</v>
      </c>
      <c r="R3" s="272"/>
      <c r="S3" s="282">
        <v>0</v>
      </c>
      <c r="T3" s="272"/>
      <c r="U3" s="282">
        <v>0</v>
      </c>
      <c r="V3" s="272"/>
      <c r="W3" s="282">
        <v>0</v>
      </c>
      <c r="X3" s="272"/>
      <c r="Y3" s="290">
        <v>0</v>
      </c>
      <c r="Z3" s="285"/>
      <c r="AA3" s="284">
        <v>0</v>
      </c>
      <c r="AB3" s="285"/>
      <c r="AC3" s="284"/>
      <c r="AD3" s="285"/>
      <c r="AE3" s="284">
        <v>0</v>
      </c>
      <c r="AF3" s="288"/>
      <c r="AG3" s="282">
        <v>0</v>
      </c>
      <c r="AH3" s="272"/>
      <c r="AI3" s="282">
        <v>0</v>
      </c>
      <c r="AJ3" s="272"/>
      <c r="AK3" s="282">
        <v>0</v>
      </c>
      <c r="AL3" s="283"/>
      <c r="AM3" s="289"/>
      <c r="AN3" s="272"/>
      <c r="AO3" s="271"/>
      <c r="AP3" s="272"/>
      <c r="AQ3" s="271"/>
      <c r="AR3" s="272"/>
      <c r="AS3" s="271"/>
      <c r="AT3" s="272"/>
      <c r="AU3" s="271"/>
      <c r="AV3" s="272"/>
      <c r="AW3" s="271"/>
      <c r="AX3" s="283"/>
      <c r="AY3" s="68">
        <f t="shared" ref="AY3:AY257" si="0">(G3*H$2)+(I3*J$2)+(K3*L$2)+(AE3*AF$2)+(AG3*AH$2)+(AI3*AJ$2)+(AK3*AL$2)+(AM3*AN$2)+(AO3*AP$2)+(AQ3*AR$2)+(AS3*AT$2)+(AU3*AV$2)+(AW3*AX$2) + (M3*$N$2) + (Y3*$Z$2) + (AA3*$AB$2) + (O3*$P$2) + (Q3*$R$2) + (S3*$T$2) + (U3*$V$2) + (W3*$X$2) + (AC3*$AD$2)</f>
        <v>0</v>
      </c>
      <c r="AZ3" s="34">
        <f t="shared" ref="AZ3:AZ257" si="1">SUM(G3,I3,K3,M3,Y3,AA3,AE3,AG3,AC3)</f>
        <v>0</v>
      </c>
      <c r="BA3" s="34">
        <f t="shared" ref="BA3:BA257" si="2">SUM(O3,Q3,S3,U3,W3,AI3,AK3)</f>
        <v>0</v>
      </c>
      <c r="BB3" s="34">
        <f t="shared" ref="BB3:BB257" si="3">SUM(AZ3:BA3)</f>
        <v>0</v>
      </c>
      <c r="BC3" s="69" t="str">
        <f t="shared" ref="BC3:BC257" si="4">IFERROR(AY3/BB3,"")</f>
        <v/>
      </c>
    </row>
    <row r="4" spans="1:55" ht="13" x14ac:dyDescent="0.15">
      <c r="A4" s="40" t="s">
        <v>9</v>
      </c>
      <c r="B4" s="41">
        <f t="shared" ref="B4:B258" si="5">B3+1</f>
        <v>46021</v>
      </c>
      <c r="C4" s="42">
        <v>1</v>
      </c>
      <c r="D4" s="42"/>
      <c r="E4" s="42" t="s">
        <v>31</v>
      </c>
      <c r="F4" s="43" t="s">
        <v>32</v>
      </c>
      <c r="G4" s="281">
        <v>0</v>
      </c>
      <c r="H4" s="272"/>
      <c r="I4" s="282">
        <v>0</v>
      </c>
      <c r="J4" s="272"/>
      <c r="K4" s="282">
        <v>0</v>
      </c>
      <c r="L4" s="272"/>
      <c r="M4" s="282">
        <v>0</v>
      </c>
      <c r="N4" s="283"/>
      <c r="O4" s="282">
        <v>0</v>
      </c>
      <c r="P4" s="272"/>
      <c r="Q4" s="282">
        <v>0</v>
      </c>
      <c r="R4" s="272"/>
      <c r="S4" s="282">
        <v>0</v>
      </c>
      <c r="T4" s="272"/>
      <c r="U4" s="282">
        <v>0</v>
      </c>
      <c r="V4" s="272"/>
      <c r="W4" s="282">
        <v>0</v>
      </c>
      <c r="X4" s="272"/>
      <c r="Y4" s="281">
        <v>0</v>
      </c>
      <c r="Z4" s="272"/>
      <c r="AA4" s="282">
        <v>0</v>
      </c>
      <c r="AB4" s="272"/>
      <c r="AC4" s="282"/>
      <c r="AD4" s="272"/>
      <c r="AE4" s="282">
        <v>0</v>
      </c>
      <c r="AF4" s="283"/>
      <c r="AG4" s="282">
        <v>0</v>
      </c>
      <c r="AH4" s="272"/>
      <c r="AI4" s="282">
        <v>0</v>
      </c>
      <c r="AJ4" s="272"/>
      <c r="AK4" s="282">
        <v>0</v>
      </c>
      <c r="AL4" s="283"/>
      <c r="AM4" s="289"/>
      <c r="AN4" s="272"/>
      <c r="AO4" s="271"/>
      <c r="AP4" s="272"/>
      <c r="AQ4" s="271"/>
      <c r="AR4" s="272"/>
      <c r="AS4" s="271"/>
      <c r="AT4" s="272"/>
      <c r="AU4" s="271"/>
      <c r="AV4" s="272"/>
      <c r="AW4" s="271"/>
      <c r="AX4" s="283"/>
      <c r="AY4" s="13">
        <f t="shared" si="0"/>
        <v>0</v>
      </c>
      <c r="AZ4" s="42">
        <f t="shared" si="1"/>
        <v>0</v>
      </c>
      <c r="BA4" s="42">
        <f t="shared" si="2"/>
        <v>0</v>
      </c>
      <c r="BB4" s="42">
        <f t="shared" si="3"/>
        <v>0</v>
      </c>
      <c r="BC4" s="78" t="str">
        <f t="shared" si="4"/>
        <v/>
      </c>
    </row>
    <row r="5" spans="1:55" ht="13" x14ac:dyDescent="0.15">
      <c r="A5" s="40" t="s">
        <v>10</v>
      </c>
      <c r="B5" s="41">
        <f t="shared" si="5"/>
        <v>46022</v>
      </c>
      <c r="C5" s="42">
        <v>1</v>
      </c>
      <c r="D5" s="42"/>
      <c r="E5" s="42" t="s">
        <v>31</v>
      </c>
      <c r="F5" s="43" t="s">
        <v>32</v>
      </c>
      <c r="G5" s="281">
        <v>0</v>
      </c>
      <c r="H5" s="272"/>
      <c r="I5" s="282">
        <v>0</v>
      </c>
      <c r="J5" s="272"/>
      <c r="K5" s="282">
        <v>0</v>
      </c>
      <c r="L5" s="272"/>
      <c r="M5" s="282">
        <v>0</v>
      </c>
      <c r="N5" s="283"/>
      <c r="O5" s="282">
        <v>0</v>
      </c>
      <c r="P5" s="272"/>
      <c r="Q5" s="282">
        <v>0</v>
      </c>
      <c r="R5" s="272"/>
      <c r="S5" s="282">
        <v>0</v>
      </c>
      <c r="T5" s="272"/>
      <c r="U5" s="282">
        <v>0</v>
      </c>
      <c r="V5" s="272"/>
      <c r="W5" s="282">
        <v>0</v>
      </c>
      <c r="X5" s="272"/>
      <c r="Y5" s="281">
        <v>0</v>
      </c>
      <c r="Z5" s="272"/>
      <c r="AA5" s="282">
        <v>0</v>
      </c>
      <c r="AB5" s="272"/>
      <c r="AC5" s="282"/>
      <c r="AD5" s="272"/>
      <c r="AE5" s="282">
        <v>0</v>
      </c>
      <c r="AF5" s="283"/>
      <c r="AG5" s="282">
        <v>0</v>
      </c>
      <c r="AH5" s="272"/>
      <c r="AI5" s="282">
        <v>0</v>
      </c>
      <c r="AJ5" s="272"/>
      <c r="AK5" s="282">
        <v>0</v>
      </c>
      <c r="AL5" s="283"/>
      <c r="AM5" s="289"/>
      <c r="AN5" s="272"/>
      <c r="AO5" s="271"/>
      <c r="AP5" s="272"/>
      <c r="AQ5" s="271"/>
      <c r="AR5" s="272"/>
      <c r="AS5" s="271"/>
      <c r="AT5" s="272"/>
      <c r="AU5" s="271"/>
      <c r="AV5" s="272"/>
      <c r="AW5" s="271"/>
      <c r="AX5" s="283"/>
      <c r="AY5" s="13">
        <f t="shared" si="0"/>
        <v>0</v>
      </c>
      <c r="AZ5" s="42">
        <f t="shared" si="1"/>
        <v>0</v>
      </c>
      <c r="BA5" s="42">
        <f t="shared" si="2"/>
        <v>0</v>
      </c>
      <c r="BB5" s="42">
        <f t="shared" si="3"/>
        <v>0</v>
      </c>
      <c r="BC5" s="78" t="str">
        <f t="shared" si="4"/>
        <v/>
      </c>
    </row>
    <row r="6" spans="1:55" ht="13" x14ac:dyDescent="0.15">
      <c r="A6" s="40" t="s">
        <v>11</v>
      </c>
      <c r="B6" s="41">
        <f t="shared" si="5"/>
        <v>46023</v>
      </c>
      <c r="C6" s="42">
        <v>1</v>
      </c>
      <c r="D6" s="42"/>
      <c r="E6" s="42" t="s">
        <v>31</v>
      </c>
      <c r="F6" s="43" t="s">
        <v>32</v>
      </c>
      <c r="G6" s="281">
        <v>0</v>
      </c>
      <c r="H6" s="272"/>
      <c r="I6" s="282">
        <v>0</v>
      </c>
      <c r="J6" s="272"/>
      <c r="K6" s="282">
        <v>0</v>
      </c>
      <c r="L6" s="272"/>
      <c r="M6" s="282">
        <v>0</v>
      </c>
      <c r="N6" s="283"/>
      <c r="O6" s="282">
        <v>0</v>
      </c>
      <c r="P6" s="272"/>
      <c r="Q6" s="282">
        <v>0</v>
      </c>
      <c r="R6" s="272"/>
      <c r="S6" s="282">
        <v>0</v>
      </c>
      <c r="T6" s="272"/>
      <c r="U6" s="282">
        <v>0</v>
      </c>
      <c r="V6" s="272"/>
      <c r="W6" s="282">
        <v>0</v>
      </c>
      <c r="X6" s="272"/>
      <c r="Y6" s="281">
        <v>0</v>
      </c>
      <c r="Z6" s="272"/>
      <c r="AA6" s="282">
        <v>0</v>
      </c>
      <c r="AB6" s="272"/>
      <c r="AC6" s="282"/>
      <c r="AD6" s="272"/>
      <c r="AE6" s="282">
        <v>0</v>
      </c>
      <c r="AF6" s="283"/>
      <c r="AG6" s="282">
        <v>0</v>
      </c>
      <c r="AH6" s="272"/>
      <c r="AI6" s="282">
        <v>0</v>
      </c>
      <c r="AJ6" s="272"/>
      <c r="AK6" s="282">
        <v>0</v>
      </c>
      <c r="AL6" s="283"/>
      <c r="AM6" s="289"/>
      <c r="AN6" s="272"/>
      <c r="AO6" s="271"/>
      <c r="AP6" s="272"/>
      <c r="AQ6" s="271"/>
      <c r="AR6" s="272"/>
      <c r="AS6" s="271"/>
      <c r="AT6" s="272"/>
      <c r="AU6" s="271"/>
      <c r="AV6" s="272"/>
      <c r="AW6" s="271"/>
      <c r="AX6" s="283"/>
      <c r="AY6" s="13">
        <f t="shared" si="0"/>
        <v>0</v>
      </c>
      <c r="AZ6" s="42">
        <f t="shared" si="1"/>
        <v>0</v>
      </c>
      <c r="BA6" s="42">
        <f t="shared" si="2"/>
        <v>0</v>
      </c>
      <c r="BB6" s="42">
        <f t="shared" si="3"/>
        <v>0</v>
      </c>
      <c r="BC6" s="78" t="str">
        <f t="shared" si="4"/>
        <v/>
      </c>
    </row>
    <row r="7" spans="1:55" ht="13" x14ac:dyDescent="0.15">
      <c r="A7" s="40" t="s">
        <v>12</v>
      </c>
      <c r="B7" s="41">
        <f t="shared" si="5"/>
        <v>46024</v>
      </c>
      <c r="C7" s="42">
        <v>1</v>
      </c>
      <c r="D7" s="42"/>
      <c r="E7" s="42" t="s">
        <v>31</v>
      </c>
      <c r="F7" s="43" t="s">
        <v>32</v>
      </c>
      <c r="G7" s="281">
        <v>0</v>
      </c>
      <c r="H7" s="272"/>
      <c r="I7" s="282">
        <v>0</v>
      </c>
      <c r="J7" s="272"/>
      <c r="K7" s="282">
        <v>0</v>
      </c>
      <c r="L7" s="272"/>
      <c r="M7" s="282">
        <v>0</v>
      </c>
      <c r="N7" s="283"/>
      <c r="O7" s="282">
        <v>0</v>
      </c>
      <c r="P7" s="272"/>
      <c r="Q7" s="282">
        <v>0</v>
      </c>
      <c r="R7" s="272"/>
      <c r="S7" s="282">
        <v>0</v>
      </c>
      <c r="T7" s="272"/>
      <c r="U7" s="282">
        <v>0</v>
      </c>
      <c r="V7" s="272"/>
      <c r="W7" s="282">
        <v>0</v>
      </c>
      <c r="X7" s="272"/>
      <c r="Y7" s="281">
        <v>0</v>
      </c>
      <c r="Z7" s="272"/>
      <c r="AA7" s="282">
        <v>0</v>
      </c>
      <c r="AB7" s="272"/>
      <c r="AC7" s="282"/>
      <c r="AD7" s="272"/>
      <c r="AE7" s="282">
        <v>0</v>
      </c>
      <c r="AF7" s="283"/>
      <c r="AG7" s="282">
        <v>0</v>
      </c>
      <c r="AH7" s="272"/>
      <c r="AI7" s="282">
        <v>0</v>
      </c>
      <c r="AJ7" s="272"/>
      <c r="AK7" s="282">
        <v>0</v>
      </c>
      <c r="AL7" s="283"/>
      <c r="AM7" s="289"/>
      <c r="AN7" s="272"/>
      <c r="AO7" s="271"/>
      <c r="AP7" s="272"/>
      <c r="AQ7" s="271"/>
      <c r="AR7" s="272"/>
      <c r="AS7" s="271"/>
      <c r="AT7" s="272"/>
      <c r="AU7" s="271"/>
      <c r="AV7" s="272"/>
      <c r="AW7" s="271"/>
      <c r="AX7" s="283"/>
      <c r="AY7" s="13">
        <f t="shared" si="0"/>
        <v>0</v>
      </c>
      <c r="AZ7" s="42">
        <f t="shared" si="1"/>
        <v>0</v>
      </c>
      <c r="BA7" s="42">
        <f t="shared" si="2"/>
        <v>0</v>
      </c>
      <c r="BB7" s="42">
        <f t="shared" si="3"/>
        <v>0</v>
      </c>
      <c r="BC7" s="78" t="str">
        <f t="shared" si="4"/>
        <v/>
      </c>
    </row>
    <row r="8" spans="1:55" ht="13" x14ac:dyDescent="0.15">
      <c r="A8" s="40" t="s">
        <v>13</v>
      </c>
      <c r="B8" s="41">
        <f t="shared" si="5"/>
        <v>46025</v>
      </c>
      <c r="C8" s="42">
        <v>1</v>
      </c>
      <c r="D8" s="42"/>
      <c r="E8" s="42" t="s">
        <v>31</v>
      </c>
      <c r="F8" s="43" t="s">
        <v>32</v>
      </c>
      <c r="G8" s="281">
        <v>0</v>
      </c>
      <c r="H8" s="272"/>
      <c r="I8" s="282">
        <v>0</v>
      </c>
      <c r="J8" s="272"/>
      <c r="K8" s="282">
        <v>0</v>
      </c>
      <c r="L8" s="272"/>
      <c r="M8" s="282">
        <v>0</v>
      </c>
      <c r="N8" s="283"/>
      <c r="O8" s="282">
        <v>0</v>
      </c>
      <c r="P8" s="272"/>
      <c r="Q8" s="282">
        <v>0</v>
      </c>
      <c r="R8" s="272"/>
      <c r="S8" s="282">
        <v>0</v>
      </c>
      <c r="T8" s="272"/>
      <c r="U8" s="282">
        <v>0</v>
      </c>
      <c r="V8" s="272"/>
      <c r="W8" s="282">
        <v>0</v>
      </c>
      <c r="X8" s="272"/>
      <c r="Y8" s="281">
        <v>0</v>
      </c>
      <c r="Z8" s="272"/>
      <c r="AA8" s="282">
        <v>0</v>
      </c>
      <c r="AB8" s="272"/>
      <c r="AC8" s="282"/>
      <c r="AD8" s="272"/>
      <c r="AE8" s="282">
        <v>0</v>
      </c>
      <c r="AF8" s="283"/>
      <c r="AG8" s="282">
        <v>0</v>
      </c>
      <c r="AH8" s="272"/>
      <c r="AI8" s="282">
        <v>0</v>
      </c>
      <c r="AJ8" s="272"/>
      <c r="AK8" s="282">
        <v>0</v>
      </c>
      <c r="AL8" s="283"/>
      <c r="AM8" s="289"/>
      <c r="AN8" s="272"/>
      <c r="AO8" s="271"/>
      <c r="AP8" s="272"/>
      <c r="AQ8" s="271"/>
      <c r="AR8" s="272"/>
      <c r="AS8" s="271"/>
      <c r="AT8" s="272"/>
      <c r="AU8" s="271"/>
      <c r="AV8" s="272"/>
      <c r="AW8" s="271"/>
      <c r="AX8" s="283"/>
      <c r="AY8" s="13">
        <f t="shared" si="0"/>
        <v>0</v>
      </c>
      <c r="AZ8" s="42">
        <f t="shared" si="1"/>
        <v>0</v>
      </c>
      <c r="BA8" s="42">
        <f t="shared" si="2"/>
        <v>0</v>
      </c>
      <c r="BB8" s="42">
        <f t="shared" si="3"/>
        <v>0</v>
      </c>
      <c r="BC8" s="78" t="str">
        <f t="shared" si="4"/>
        <v/>
      </c>
    </row>
    <row r="9" spans="1:55" ht="13" x14ac:dyDescent="0.15">
      <c r="A9" s="45" t="s">
        <v>14</v>
      </c>
      <c r="B9" s="46">
        <f t="shared" si="5"/>
        <v>46026</v>
      </c>
      <c r="C9" s="47">
        <v>1</v>
      </c>
      <c r="D9" s="47"/>
      <c r="E9" s="47" t="s">
        <v>31</v>
      </c>
      <c r="F9" s="48" t="s">
        <v>32</v>
      </c>
      <c r="G9" s="281">
        <v>0</v>
      </c>
      <c r="H9" s="272"/>
      <c r="I9" s="282">
        <v>0</v>
      </c>
      <c r="J9" s="272"/>
      <c r="K9" s="282">
        <v>0</v>
      </c>
      <c r="L9" s="272"/>
      <c r="M9" s="282">
        <v>0</v>
      </c>
      <c r="N9" s="283"/>
      <c r="O9" s="282">
        <v>0</v>
      </c>
      <c r="P9" s="272"/>
      <c r="Q9" s="282">
        <v>0</v>
      </c>
      <c r="R9" s="272"/>
      <c r="S9" s="282">
        <v>0</v>
      </c>
      <c r="T9" s="272"/>
      <c r="U9" s="282">
        <v>0</v>
      </c>
      <c r="V9" s="272"/>
      <c r="W9" s="282">
        <v>0</v>
      </c>
      <c r="X9" s="272"/>
      <c r="Y9" s="296">
        <v>0</v>
      </c>
      <c r="Z9" s="292"/>
      <c r="AA9" s="291">
        <v>0</v>
      </c>
      <c r="AB9" s="292"/>
      <c r="AC9" s="291"/>
      <c r="AD9" s="292"/>
      <c r="AE9" s="291">
        <v>0</v>
      </c>
      <c r="AF9" s="293"/>
      <c r="AG9" s="291">
        <v>0</v>
      </c>
      <c r="AH9" s="292"/>
      <c r="AI9" s="291">
        <v>0</v>
      </c>
      <c r="AJ9" s="292"/>
      <c r="AK9" s="291">
        <v>0</v>
      </c>
      <c r="AL9" s="293"/>
      <c r="AM9" s="294"/>
      <c r="AN9" s="292"/>
      <c r="AO9" s="295"/>
      <c r="AP9" s="292"/>
      <c r="AQ9" s="295"/>
      <c r="AR9" s="292"/>
      <c r="AS9" s="295"/>
      <c r="AT9" s="292"/>
      <c r="AU9" s="295"/>
      <c r="AV9" s="292"/>
      <c r="AW9" s="295"/>
      <c r="AX9" s="293"/>
      <c r="AY9" s="79">
        <f t="shared" si="0"/>
        <v>0</v>
      </c>
      <c r="AZ9" s="47">
        <f t="shared" si="1"/>
        <v>0</v>
      </c>
      <c r="BA9" s="47">
        <f t="shared" si="2"/>
        <v>0</v>
      </c>
      <c r="BB9" s="47">
        <f t="shared" si="3"/>
        <v>0</v>
      </c>
      <c r="BC9" s="80" t="str">
        <f t="shared" si="4"/>
        <v/>
      </c>
    </row>
    <row r="10" spans="1:55" ht="13" x14ac:dyDescent="0.15">
      <c r="A10" s="32" t="s">
        <v>7</v>
      </c>
      <c r="B10" s="33">
        <f t="shared" si="5"/>
        <v>46027</v>
      </c>
      <c r="C10" s="34">
        <v>1</v>
      </c>
      <c r="D10" s="34"/>
      <c r="E10" s="34" t="s">
        <v>34</v>
      </c>
      <c r="F10" s="35" t="s">
        <v>37</v>
      </c>
      <c r="G10" s="290">
        <v>0</v>
      </c>
      <c r="H10" s="285"/>
      <c r="I10" s="284">
        <v>0</v>
      </c>
      <c r="J10" s="285"/>
      <c r="K10" s="284">
        <v>0</v>
      </c>
      <c r="L10" s="285"/>
      <c r="M10" s="284">
        <v>0</v>
      </c>
      <c r="N10" s="288"/>
      <c r="O10" s="284">
        <v>0</v>
      </c>
      <c r="P10" s="285"/>
      <c r="Q10" s="284">
        <v>0</v>
      </c>
      <c r="R10" s="285"/>
      <c r="S10" s="284">
        <v>0</v>
      </c>
      <c r="T10" s="285"/>
      <c r="U10" s="284">
        <v>0</v>
      </c>
      <c r="V10" s="285"/>
      <c r="W10" s="284">
        <v>0</v>
      </c>
      <c r="X10" s="285"/>
      <c r="Y10" s="349">
        <v>0</v>
      </c>
      <c r="Z10" s="272"/>
      <c r="AA10" s="364">
        <v>0</v>
      </c>
      <c r="AB10" s="272"/>
      <c r="AC10" s="287"/>
      <c r="AD10" s="285"/>
      <c r="AE10" s="287">
        <v>0</v>
      </c>
      <c r="AF10" s="288"/>
      <c r="AG10" s="271">
        <v>0</v>
      </c>
      <c r="AH10" s="272"/>
      <c r="AI10" s="271">
        <v>0</v>
      </c>
      <c r="AJ10" s="272"/>
      <c r="AK10" s="271"/>
      <c r="AL10" s="283"/>
      <c r="AM10" s="289"/>
      <c r="AN10" s="272"/>
      <c r="AO10" s="271"/>
      <c r="AP10" s="272"/>
      <c r="AQ10" s="271"/>
      <c r="AR10" s="272"/>
      <c r="AS10" s="271"/>
      <c r="AT10" s="272"/>
      <c r="AU10" s="271"/>
      <c r="AV10" s="272"/>
      <c r="AW10" s="271"/>
      <c r="AX10" s="283"/>
      <c r="AY10" s="68">
        <f t="shared" si="0"/>
        <v>0</v>
      </c>
      <c r="AZ10" s="34">
        <f t="shared" si="1"/>
        <v>0</v>
      </c>
      <c r="BA10" s="34">
        <f t="shared" si="2"/>
        <v>0</v>
      </c>
      <c r="BB10" s="34">
        <f t="shared" si="3"/>
        <v>0</v>
      </c>
      <c r="BC10" s="69" t="str">
        <f t="shared" si="4"/>
        <v/>
      </c>
    </row>
    <row r="11" spans="1:55" ht="13" x14ac:dyDescent="0.15">
      <c r="A11" s="40" t="s">
        <v>9</v>
      </c>
      <c r="B11" s="41">
        <f t="shared" si="5"/>
        <v>46028</v>
      </c>
      <c r="C11" s="42">
        <v>1</v>
      </c>
      <c r="D11" s="42"/>
      <c r="E11" s="42" t="s">
        <v>34</v>
      </c>
      <c r="F11" s="43" t="s">
        <v>37</v>
      </c>
      <c r="G11" s="281">
        <v>0</v>
      </c>
      <c r="H11" s="272"/>
      <c r="I11" s="282">
        <v>0</v>
      </c>
      <c r="J11" s="272"/>
      <c r="K11" s="282">
        <v>0</v>
      </c>
      <c r="L11" s="272"/>
      <c r="M11" s="282">
        <v>0</v>
      </c>
      <c r="N11" s="283"/>
      <c r="O11" s="282">
        <v>0</v>
      </c>
      <c r="P11" s="272"/>
      <c r="Q11" s="282">
        <v>0</v>
      </c>
      <c r="R11" s="272"/>
      <c r="S11" s="282">
        <v>0</v>
      </c>
      <c r="T11" s="272"/>
      <c r="U11" s="282">
        <v>0</v>
      </c>
      <c r="V11" s="272"/>
      <c r="W11" s="282">
        <v>0</v>
      </c>
      <c r="X11" s="272"/>
      <c r="Y11" s="349">
        <v>0</v>
      </c>
      <c r="Z11" s="272"/>
      <c r="AA11" s="364">
        <v>0</v>
      </c>
      <c r="AB11" s="272"/>
      <c r="AC11" s="350"/>
      <c r="AD11" s="272"/>
      <c r="AE11" s="350">
        <v>0</v>
      </c>
      <c r="AF11" s="283"/>
      <c r="AG11" s="271"/>
      <c r="AH11" s="272"/>
      <c r="AI11" s="271"/>
      <c r="AJ11" s="272"/>
      <c r="AK11" s="271"/>
      <c r="AL11" s="283"/>
      <c r="AM11" s="289"/>
      <c r="AN11" s="272"/>
      <c r="AO11" s="271"/>
      <c r="AP11" s="272"/>
      <c r="AQ11" s="271"/>
      <c r="AR11" s="272"/>
      <c r="AS11" s="271"/>
      <c r="AT11" s="272"/>
      <c r="AU11" s="271"/>
      <c r="AV11" s="272"/>
      <c r="AW11" s="271"/>
      <c r="AX11" s="283"/>
      <c r="AY11" s="13">
        <f t="shared" si="0"/>
        <v>0</v>
      </c>
      <c r="AZ11" s="42">
        <f t="shared" si="1"/>
        <v>0</v>
      </c>
      <c r="BA11" s="42">
        <f t="shared" si="2"/>
        <v>0</v>
      </c>
      <c r="BB11" s="42">
        <f t="shared" si="3"/>
        <v>0</v>
      </c>
      <c r="BC11" s="78" t="str">
        <f t="shared" si="4"/>
        <v/>
      </c>
    </row>
    <row r="12" spans="1:55" ht="13" x14ac:dyDescent="0.15">
      <c r="A12" s="40" t="s">
        <v>10</v>
      </c>
      <c r="B12" s="41">
        <f t="shared" si="5"/>
        <v>46029</v>
      </c>
      <c r="C12" s="42">
        <v>1</v>
      </c>
      <c r="D12" s="42"/>
      <c r="E12" s="42" t="s">
        <v>34</v>
      </c>
      <c r="F12" s="43" t="s">
        <v>37</v>
      </c>
      <c r="G12" s="281">
        <v>0</v>
      </c>
      <c r="H12" s="272"/>
      <c r="I12" s="282">
        <v>0</v>
      </c>
      <c r="J12" s="272"/>
      <c r="K12" s="282">
        <v>0</v>
      </c>
      <c r="L12" s="272"/>
      <c r="M12" s="282">
        <v>0</v>
      </c>
      <c r="N12" s="283"/>
      <c r="O12" s="282">
        <v>0</v>
      </c>
      <c r="P12" s="272"/>
      <c r="Q12" s="282">
        <v>0</v>
      </c>
      <c r="R12" s="272"/>
      <c r="S12" s="282">
        <v>0</v>
      </c>
      <c r="T12" s="272"/>
      <c r="U12" s="282">
        <v>0</v>
      </c>
      <c r="V12" s="272"/>
      <c r="W12" s="282">
        <v>0</v>
      </c>
      <c r="X12" s="272"/>
      <c r="Y12" s="349">
        <v>0</v>
      </c>
      <c r="Z12" s="272"/>
      <c r="AA12" s="364">
        <v>0</v>
      </c>
      <c r="AB12" s="272"/>
      <c r="AC12" s="350"/>
      <c r="AD12" s="272"/>
      <c r="AE12" s="350">
        <v>0</v>
      </c>
      <c r="AF12" s="283"/>
      <c r="AG12" s="271"/>
      <c r="AH12" s="272"/>
      <c r="AI12" s="271"/>
      <c r="AJ12" s="272"/>
      <c r="AK12" s="271"/>
      <c r="AL12" s="283"/>
      <c r="AM12" s="289"/>
      <c r="AN12" s="272"/>
      <c r="AO12" s="271"/>
      <c r="AP12" s="272"/>
      <c r="AQ12" s="271"/>
      <c r="AR12" s="272"/>
      <c r="AS12" s="271"/>
      <c r="AT12" s="272"/>
      <c r="AU12" s="271"/>
      <c r="AV12" s="272"/>
      <c r="AW12" s="271"/>
      <c r="AX12" s="283"/>
      <c r="AY12" s="13">
        <f t="shared" si="0"/>
        <v>0</v>
      </c>
      <c r="AZ12" s="42">
        <f t="shared" si="1"/>
        <v>0</v>
      </c>
      <c r="BA12" s="42">
        <f t="shared" si="2"/>
        <v>0</v>
      </c>
      <c r="BB12" s="42">
        <f t="shared" si="3"/>
        <v>0</v>
      </c>
      <c r="BC12" s="78" t="str">
        <f t="shared" si="4"/>
        <v/>
      </c>
    </row>
    <row r="13" spans="1:55" ht="13" x14ac:dyDescent="0.15">
      <c r="A13" s="40" t="s">
        <v>11</v>
      </c>
      <c r="B13" s="41">
        <f t="shared" si="5"/>
        <v>46030</v>
      </c>
      <c r="C13" s="42">
        <v>1</v>
      </c>
      <c r="D13" s="42"/>
      <c r="E13" s="42" t="s">
        <v>34</v>
      </c>
      <c r="F13" s="43" t="s">
        <v>37</v>
      </c>
      <c r="G13" s="281">
        <v>0</v>
      </c>
      <c r="H13" s="272"/>
      <c r="I13" s="282">
        <v>0</v>
      </c>
      <c r="J13" s="272"/>
      <c r="K13" s="282">
        <v>0</v>
      </c>
      <c r="L13" s="272"/>
      <c r="M13" s="282">
        <v>0</v>
      </c>
      <c r="N13" s="283"/>
      <c r="O13" s="282">
        <v>0</v>
      </c>
      <c r="P13" s="272"/>
      <c r="Q13" s="282">
        <v>0</v>
      </c>
      <c r="R13" s="272"/>
      <c r="S13" s="282">
        <v>0</v>
      </c>
      <c r="T13" s="272"/>
      <c r="U13" s="282">
        <v>0</v>
      </c>
      <c r="V13" s="272"/>
      <c r="W13" s="282">
        <v>0</v>
      </c>
      <c r="X13" s="272"/>
      <c r="Y13" s="349">
        <v>0</v>
      </c>
      <c r="Z13" s="272"/>
      <c r="AA13" s="350">
        <v>0</v>
      </c>
      <c r="AB13" s="272"/>
      <c r="AC13" s="350"/>
      <c r="AD13" s="272"/>
      <c r="AE13" s="350">
        <v>0</v>
      </c>
      <c r="AF13" s="283"/>
      <c r="AG13" s="271"/>
      <c r="AH13" s="272"/>
      <c r="AI13" s="271"/>
      <c r="AJ13" s="272"/>
      <c r="AK13" s="271"/>
      <c r="AL13" s="283"/>
      <c r="AM13" s="289"/>
      <c r="AN13" s="272"/>
      <c r="AO13" s="271"/>
      <c r="AP13" s="272"/>
      <c r="AQ13" s="271"/>
      <c r="AR13" s="272"/>
      <c r="AS13" s="271"/>
      <c r="AT13" s="272"/>
      <c r="AU13" s="271"/>
      <c r="AV13" s="272"/>
      <c r="AW13" s="271"/>
      <c r="AX13" s="283"/>
      <c r="AY13" s="13">
        <f t="shared" si="0"/>
        <v>0</v>
      </c>
      <c r="AZ13" s="42">
        <f t="shared" si="1"/>
        <v>0</v>
      </c>
      <c r="BA13" s="42">
        <f t="shared" si="2"/>
        <v>0</v>
      </c>
      <c r="BB13" s="42">
        <f t="shared" si="3"/>
        <v>0</v>
      </c>
      <c r="BC13" s="78" t="str">
        <f t="shared" si="4"/>
        <v/>
      </c>
    </row>
    <row r="14" spans="1:55" ht="13" x14ac:dyDescent="0.15">
      <c r="A14" s="40" t="s">
        <v>12</v>
      </c>
      <c r="B14" s="41">
        <f t="shared" si="5"/>
        <v>46031</v>
      </c>
      <c r="C14" s="42">
        <v>1</v>
      </c>
      <c r="D14" s="42"/>
      <c r="E14" s="42" t="s">
        <v>34</v>
      </c>
      <c r="F14" s="43" t="s">
        <v>37</v>
      </c>
      <c r="G14" s="281">
        <v>0</v>
      </c>
      <c r="H14" s="272"/>
      <c r="I14" s="282">
        <v>0</v>
      </c>
      <c r="J14" s="272"/>
      <c r="K14" s="282">
        <v>0</v>
      </c>
      <c r="L14" s="272"/>
      <c r="M14" s="282">
        <v>0</v>
      </c>
      <c r="N14" s="283"/>
      <c r="O14" s="282">
        <v>0</v>
      </c>
      <c r="P14" s="272"/>
      <c r="Q14" s="282">
        <v>0</v>
      </c>
      <c r="R14" s="272"/>
      <c r="S14" s="282">
        <v>0</v>
      </c>
      <c r="T14" s="272"/>
      <c r="U14" s="282">
        <v>0</v>
      </c>
      <c r="V14" s="272"/>
      <c r="W14" s="282">
        <v>0</v>
      </c>
      <c r="X14" s="272"/>
      <c r="Y14" s="349">
        <v>0</v>
      </c>
      <c r="Z14" s="272"/>
      <c r="AA14" s="350">
        <v>0</v>
      </c>
      <c r="AB14" s="272"/>
      <c r="AC14" s="350"/>
      <c r="AD14" s="272"/>
      <c r="AE14" s="350">
        <v>0</v>
      </c>
      <c r="AF14" s="283"/>
      <c r="AG14" s="271"/>
      <c r="AH14" s="272"/>
      <c r="AI14" s="271"/>
      <c r="AJ14" s="272"/>
      <c r="AK14" s="271"/>
      <c r="AL14" s="283"/>
      <c r="AM14" s="289"/>
      <c r="AN14" s="272"/>
      <c r="AO14" s="271"/>
      <c r="AP14" s="272"/>
      <c r="AQ14" s="271"/>
      <c r="AR14" s="272"/>
      <c r="AS14" s="271"/>
      <c r="AT14" s="272"/>
      <c r="AU14" s="271"/>
      <c r="AV14" s="272"/>
      <c r="AW14" s="271"/>
      <c r="AX14" s="283"/>
      <c r="AY14" s="13">
        <f t="shared" si="0"/>
        <v>0</v>
      </c>
      <c r="AZ14" s="42">
        <f t="shared" si="1"/>
        <v>0</v>
      </c>
      <c r="BA14" s="42">
        <f t="shared" si="2"/>
        <v>0</v>
      </c>
      <c r="BB14" s="42">
        <f t="shared" si="3"/>
        <v>0</v>
      </c>
      <c r="BC14" s="78" t="str">
        <f t="shared" si="4"/>
        <v/>
      </c>
    </row>
    <row r="15" spans="1:55" ht="13" x14ac:dyDescent="0.15">
      <c r="A15" s="40" t="s">
        <v>13</v>
      </c>
      <c r="B15" s="41">
        <f t="shared" si="5"/>
        <v>46032</v>
      </c>
      <c r="C15" s="42">
        <v>1</v>
      </c>
      <c r="D15" s="42"/>
      <c r="E15" s="42" t="s">
        <v>34</v>
      </c>
      <c r="F15" s="43" t="s">
        <v>37</v>
      </c>
      <c r="G15" s="281">
        <v>0</v>
      </c>
      <c r="H15" s="272"/>
      <c r="I15" s="282">
        <v>0</v>
      </c>
      <c r="J15" s="272"/>
      <c r="K15" s="282">
        <v>0</v>
      </c>
      <c r="L15" s="272"/>
      <c r="M15" s="282">
        <v>0</v>
      </c>
      <c r="N15" s="283"/>
      <c r="O15" s="282">
        <v>0</v>
      </c>
      <c r="P15" s="272"/>
      <c r="Q15" s="282">
        <v>0</v>
      </c>
      <c r="R15" s="272"/>
      <c r="S15" s="282">
        <v>0</v>
      </c>
      <c r="T15" s="272"/>
      <c r="U15" s="282">
        <v>0</v>
      </c>
      <c r="V15" s="272"/>
      <c r="W15" s="282">
        <v>0</v>
      </c>
      <c r="X15" s="272"/>
      <c r="Y15" s="349">
        <v>0</v>
      </c>
      <c r="Z15" s="272"/>
      <c r="AA15" s="350">
        <v>0</v>
      </c>
      <c r="AB15" s="272"/>
      <c r="AC15" s="350"/>
      <c r="AD15" s="272"/>
      <c r="AE15" s="350">
        <v>0</v>
      </c>
      <c r="AF15" s="283"/>
      <c r="AG15" s="271"/>
      <c r="AH15" s="272"/>
      <c r="AI15" s="271"/>
      <c r="AJ15" s="272"/>
      <c r="AK15" s="271"/>
      <c r="AL15" s="283"/>
      <c r="AM15" s="289"/>
      <c r="AN15" s="272"/>
      <c r="AO15" s="271"/>
      <c r="AP15" s="272"/>
      <c r="AQ15" s="271"/>
      <c r="AR15" s="272"/>
      <c r="AS15" s="271"/>
      <c r="AT15" s="272"/>
      <c r="AU15" s="271"/>
      <c r="AV15" s="272"/>
      <c r="AW15" s="271"/>
      <c r="AX15" s="283"/>
      <c r="AY15" s="13">
        <f t="shared" si="0"/>
        <v>0</v>
      </c>
      <c r="AZ15" s="42">
        <f t="shared" si="1"/>
        <v>0</v>
      </c>
      <c r="BA15" s="42">
        <f t="shared" si="2"/>
        <v>0</v>
      </c>
      <c r="BB15" s="42">
        <f t="shared" si="3"/>
        <v>0</v>
      </c>
      <c r="BC15" s="78" t="str">
        <f t="shared" si="4"/>
        <v/>
      </c>
    </row>
    <row r="16" spans="1:55" ht="13" x14ac:dyDescent="0.15">
      <c r="A16" s="45" t="s">
        <v>14</v>
      </c>
      <c r="B16" s="46">
        <f t="shared" si="5"/>
        <v>46033</v>
      </c>
      <c r="C16" s="47">
        <v>1</v>
      </c>
      <c r="D16" s="47"/>
      <c r="E16" s="47" t="s">
        <v>34</v>
      </c>
      <c r="F16" s="48" t="s">
        <v>37</v>
      </c>
      <c r="G16" s="296">
        <v>0</v>
      </c>
      <c r="H16" s="292"/>
      <c r="I16" s="291">
        <v>0</v>
      </c>
      <c r="J16" s="292"/>
      <c r="K16" s="291">
        <v>0</v>
      </c>
      <c r="L16" s="292"/>
      <c r="M16" s="291">
        <v>0</v>
      </c>
      <c r="N16" s="293"/>
      <c r="O16" s="291">
        <v>0</v>
      </c>
      <c r="P16" s="292"/>
      <c r="Q16" s="291">
        <v>0</v>
      </c>
      <c r="R16" s="292"/>
      <c r="S16" s="291">
        <v>0</v>
      </c>
      <c r="T16" s="292"/>
      <c r="U16" s="291">
        <v>0</v>
      </c>
      <c r="V16" s="292"/>
      <c r="W16" s="291">
        <v>0</v>
      </c>
      <c r="X16" s="292"/>
      <c r="Y16" s="351">
        <v>0</v>
      </c>
      <c r="Z16" s="292"/>
      <c r="AA16" s="352">
        <v>0</v>
      </c>
      <c r="AB16" s="292"/>
      <c r="AC16" s="352"/>
      <c r="AD16" s="292"/>
      <c r="AE16" s="352">
        <v>0</v>
      </c>
      <c r="AF16" s="293"/>
      <c r="AG16" s="295"/>
      <c r="AH16" s="292"/>
      <c r="AI16" s="295"/>
      <c r="AJ16" s="292"/>
      <c r="AK16" s="295"/>
      <c r="AL16" s="293"/>
      <c r="AM16" s="294"/>
      <c r="AN16" s="292"/>
      <c r="AO16" s="295"/>
      <c r="AP16" s="292"/>
      <c r="AQ16" s="295"/>
      <c r="AR16" s="292"/>
      <c r="AS16" s="295"/>
      <c r="AT16" s="292"/>
      <c r="AU16" s="295"/>
      <c r="AV16" s="292"/>
      <c r="AW16" s="295"/>
      <c r="AX16" s="293"/>
      <c r="AY16" s="79">
        <f t="shared" si="0"/>
        <v>0</v>
      </c>
      <c r="AZ16" s="47">
        <f t="shared" si="1"/>
        <v>0</v>
      </c>
      <c r="BA16" s="47">
        <f t="shared" si="2"/>
        <v>0</v>
      </c>
      <c r="BB16" s="47">
        <f t="shared" si="3"/>
        <v>0</v>
      </c>
      <c r="BC16" s="80" t="str">
        <f t="shared" si="4"/>
        <v/>
      </c>
    </row>
    <row r="17" spans="1:55" ht="13" x14ac:dyDescent="0.15">
      <c r="A17" s="32" t="s">
        <v>7</v>
      </c>
      <c r="B17" s="33">
        <f t="shared" si="5"/>
        <v>46034</v>
      </c>
      <c r="C17" s="34">
        <v>1</v>
      </c>
      <c r="D17" s="34"/>
      <c r="E17" s="34" t="s">
        <v>35</v>
      </c>
      <c r="F17" s="35" t="s">
        <v>37</v>
      </c>
      <c r="G17" s="281">
        <v>0</v>
      </c>
      <c r="H17" s="272"/>
      <c r="I17" s="282">
        <v>0</v>
      </c>
      <c r="J17" s="272"/>
      <c r="K17" s="282">
        <v>0</v>
      </c>
      <c r="L17" s="272"/>
      <c r="M17" s="282">
        <v>0</v>
      </c>
      <c r="N17" s="283"/>
      <c r="O17" s="284">
        <v>0</v>
      </c>
      <c r="P17" s="285"/>
      <c r="Q17" s="284">
        <v>0</v>
      </c>
      <c r="R17" s="285"/>
      <c r="S17" s="284">
        <v>0</v>
      </c>
      <c r="T17" s="285"/>
      <c r="U17" s="284">
        <v>0</v>
      </c>
      <c r="V17" s="285"/>
      <c r="W17" s="284">
        <v>0</v>
      </c>
      <c r="X17" s="285"/>
      <c r="Y17" s="349">
        <v>0</v>
      </c>
      <c r="Z17" s="272"/>
      <c r="AA17" s="364">
        <v>0</v>
      </c>
      <c r="AB17" s="272"/>
      <c r="AC17" s="287"/>
      <c r="AD17" s="285"/>
      <c r="AE17" s="287">
        <v>0</v>
      </c>
      <c r="AF17" s="288"/>
      <c r="AG17" s="271"/>
      <c r="AH17" s="272"/>
      <c r="AI17" s="271"/>
      <c r="AJ17" s="272"/>
      <c r="AK17" s="271"/>
      <c r="AL17" s="283"/>
      <c r="AM17" s="289"/>
      <c r="AN17" s="272"/>
      <c r="AO17" s="271"/>
      <c r="AP17" s="272"/>
      <c r="AQ17" s="271"/>
      <c r="AR17" s="272"/>
      <c r="AS17" s="271"/>
      <c r="AT17" s="272"/>
      <c r="AU17" s="271"/>
      <c r="AV17" s="272"/>
      <c r="AW17" s="271"/>
      <c r="AX17" s="283"/>
      <c r="AY17" s="68">
        <f t="shared" si="0"/>
        <v>0</v>
      </c>
      <c r="AZ17" s="34">
        <f t="shared" si="1"/>
        <v>0</v>
      </c>
      <c r="BA17" s="34">
        <f t="shared" si="2"/>
        <v>0</v>
      </c>
      <c r="BB17" s="34">
        <f t="shared" si="3"/>
        <v>0</v>
      </c>
      <c r="BC17" s="69" t="str">
        <f t="shared" si="4"/>
        <v/>
      </c>
    </row>
    <row r="18" spans="1:55" ht="13" x14ac:dyDescent="0.15">
      <c r="A18" s="40" t="s">
        <v>9</v>
      </c>
      <c r="B18" s="41">
        <f t="shared" si="5"/>
        <v>46035</v>
      </c>
      <c r="C18" s="42">
        <v>1</v>
      </c>
      <c r="D18" s="42"/>
      <c r="E18" s="42" t="s">
        <v>35</v>
      </c>
      <c r="F18" s="43" t="s">
        <v>37</v>
      </c>
      <c r="G18" s="281">
        <v>0</v>
      </c>
      <c r="H18" s="272"/>
      <c r="I18" s="282">
        <v>0</v>
      </c>
      <c r="J18" s="272"/>
      <c r="K18" s="282">
        <v>0</v>
      </c>
      <c r="L18" s="272"/>
      <c r="M18" s="282">
        <v>0</v>
      </c>
      <c r="N18" s="283"/>
      <c r="O18" s="282">
        <v>0</v>
      </c>
      <c r="P18" s="272"/>
      <c r="Q18" s="282">
        <v>0</v>
      </c>
      <c r="R18" s="272"/>
      <c r="S18" s="282">
        <v>0</v>
      </c>
      <c r="T18" s="272"/>
      <c r="U18" s="282">
        <v>0</v>
      </c>
      <c r="V18" s="272"/>
      <c r="W18" s="282">
        <v>0</v>
      </c>
      <c r="X18" s="272"/>
      <c r="Y18" s="349">
        <v>0</v>
      </c>
      <c r="Z18" s="272"/>
      <c r="AA18" s="364">
        <v>0</v>
      </c>
      <c r="AB18" s="272"/>
      <c r="AC18" s="350"/>
      <c r="AD18" s="272"/>
      <c r="AE18" s="350">
        <v>0</v>
      </c>
      <c r="AF18" s="283"/>
      <c r="AG18" s="271"/>
      <c r="AH18" s="272"/>
      <c r="AI18" s="271"/>
      <c r="AJ18" s="272"/>
      <c r="AK18" s="271"/>
      <c r="AL18" s="283"/>
      <c r="AM18" s="289"/>
      <c r="AN18" s="272"/>
      <c r="AO18" s="271"/>
      <c r="AP18" s="272"/>
      <c r="AQ18" s="271"/>
      <c r="AR18" s="272"/>
      <c r="AS18" s="271"/>
      <c r="AT18" s="272"/>
      <c r="AU18" s="271"/>
      <c r="AV18" s="272"/>
      <c r="AW18" s="271"/>
      <c r="AX18" s="283"/>
      <c r="AY18" s="13">
        <f t="shared" si="0"/>
        <v>0</v>
      </c>
      <c r="AZ18" s="42">
        <f t="shared" si="1"/>
        <v>0</v>
      </c>
      <c r="BA18" s="42">
        <f t="shared" si="2"/>
        <v>0</v>
      </c>
      <c r="BB18" s="42">
        <f t="shared" si="3"/>
        <v>0</v>
      </c>
      <c r="BC18" s="78" t="str">
        <f t="shared" si="4"/>
        <v/>
      </c>
    </row>
    <row r="19" spans="1:55" ht="13" x14ac:dyDescent="0.15">
      <c r="A19" s="40" t="s">
        <v>10</v>
      </c>
      <c r="B19" s="41">
        <f t="shared" si="5"/>
        <v>46036</v>
      </c>
      <c r="C19" s="42">
        <v>1</v>
      </c>
      <c r="D19" s="42"/>
      <c r="E19" s="42" t="s">
        <v>35</v>
      </c>
      <c r="F19" s="43" t="s">
        <v>37</v>
      </c>
      <c r="G19" s="281">
        <v>0</v>
      </c>
      <c r="H19" s="272"/>
      <c r="I19" s="282">
        <v>0</v>
      </c>
      <c r="J19" s="272"/>
      <c r="K19" s="282">
        <v>0</v>
      </c>
      <c r="L19" s="272"/>
      <c r="M19" s="282">
        <v>0</v>
      </c>
      <c r="N19" s="283"/>
      <c r="O19" s="282">
        <v>0</v>
      </c>
      <c r="P19" s="272"/>
      <c r="Q19" s="282">
        <v>0</v>
      </c>
      <c r="R19" s="272"/>
      <c r="S19" s="282">
        <v>0</v>
      </c>
      <c r="T19" s="272"/>
      <c r="U19" s="282">
        <v>0</v>
      </c>
      <c r="V19" s="272"/>
      <c r="W19" s="282">
        <v>0</v>
      </c>
      <c r="X19" s="272"/>
      <c r="Y19" s="349">
        <v>0</v>
      </c>
      <c r="Z19" s="272"/>
      <c r="AA19" s="364">
        <v>0</v>
      </c>
      <c r="AB19" s="272"/>
      <c r="AC19" s="350"/>
      <c r="AD19" s="272"/>
      <c r="AE19" s="350">
        <v>0</v>
      </c>
      <c r="AF19" s="283"/>
      <c r="AG19" s="271"/>
      <c r="AH19" s="272"/>
      <c r="AI19" s="271"/>
      <c r="AJ19" s="272"/>
      <c r="AK19" s="271"/>
      <c r="AL19" s="283"/>
      <c r="AM19" s="289"/>
      <c r="AN19" s="272"/>
      <c r="AO19" s="271"/>
      <c r="AP19" s="272"/>
      <c r="AQ19" s="271"/>
      <c r="AR19" s="272"/>
      <c r="AS19" s="271"/>
      <c r="AT19" s="272"/>
      <c r="AU19" s="271"/>
      <c r="AV19" s="272"/>
      <c r="AW19" s="271"/>
      <c r="AX19" s="283"/>
      <c r="AY19" s="13">
        <f t="shared" si="0"/>
        <v>0</v>
      </c>
      <c r="AZ19" s="42">
        <f t="shared" si="1"/>
        <v>0</v>
      </c>
      <c r="BA19" s="42">
        <f t="shared" si="2"/>
        <v>0</v>
      </c>
      <c r="BB19" s="42">
        <f t="shared" si="3"/>
        <v>0</v>
      </c>
      <c r="BC19" s="78" t="str">
        <f t="shared" si="4"/>
        <v/>
      </c>
    </row>
    <row r="20" spans="1:55" ht="13" x14ac:dyDescent="0.15">
      <c r="A20" s="40" t="s">
        <v>11</v>
      </c>
      <c r="B20" s="41">
        <f t="shared" si="5"/>
        <v>46037</v>
      </c>
      <c r="C20" s="42">
        <v>1</v>
      </c>
      <c r="D20" s="42"/>
      <c r="E20" s="42" t="s">
        <v>35</v>
      </c>
      <c r="F20" s="43" t="s">
        <v>37</v>
      </c>
      <c r="G20" s="281">
        <v>0</v>
      </c>
      <c r="H20" s="272"/>
      <c r="I20" s="282">
        <v>0</v>
      </c>
      <c r="J20" s="272"/>
      <c r="K20" s="282">
        <v>0</v>
      </c>
      <c r="L20" s="272"/>
      <c r="M20" s="282">
        <v>0</v>
      </c>
      <c r="N20" s="283"/>
      <c r="O20" s="282">
        <v>0</v>
      </c>
      <c r="P20" s="272"/>
      <c r="Q20" s="282">
        <v>0</v>
      </c>
      <c r="R20" s="272"/>
      <c r="S20" s="282">
        <v>0</v>
      </c>
      <c r="T20" s="272"/>
      <c r="U20" s="282">
        <v>0</v>
      </c>
      <c r="V20" s="272"/>
      <c r="W20" s="282">
        <v>0</v>
      </c>
      <c r="X20" s="272"/>
      <c r="Y20" s="349">
        <v>0</v>
      </c>
      <c r="Z20" s="272"/>
      <c r="AA20" s="350">
        <v>0</v>
      </c>
      <c r="AB20" s="272"/>
      <c r="AC20" s="350"/>
      <c r="AD20" s="272"/>
      <c r="AE20" s="350">
        <v>0</v>
      </c>
      <c r="AF20" s="283"/>
      <c r="AG20" s="271"/>
      <c r="AH20" s="272"/>
      <c r="AI20" s="271"/>
      <c r="AJ20" s="272"/>
      <c r="AK20" s="271"/>
      <c r="AL20" s="283"/>
      <c r="AM20" s="289"/>
      <c r="AN20" s="272"/>
      <c r="AO20" s="271"/>
      <c r="AP20" s="272"/>
      <c r="AQ20" s="271"/>
      <c r="AR20" s="272"/>
      <c r="AS20" s="271"/>
      <c r="AT20" s="272"/>
      <c r="AU20" s="271"/>
      <c r="AV20" s="272"/>
      <c r="AW20" s="271"/>
      <c r="AX20" s="283"/>
      <c r="AY20" s="13">
        <f t="shared" si="0"/>
        <v>0</v>
      </c>
      <c r="AZ20" s="42">
        <f t="shared" si="1"/>
        <v>0</v>
      </c>
      <c r="BA20" s="42">
        <f t="shared" si="2"/>
        <v>0</v>
      </c>
      <c r="BB20" s="42">
        <f t="shared" si="3"/>
        <v>0</v>
      </c>
      <c r="BC20" s="78" t="str">
        <f t="shared" si="4"/>
        <v/>
      </c>
    </row>
    <row r="21" spans="1:55" ht="13" x14ac:dyDescent="0.15">
      <c r="A21" s="40" t="s">
        <v>12</v>
      </c>
      <c r="B21" s="41">
        <f t="shared" si="5"/>
        <v>46038</v>
      </c>
      <c r="C21" s="42">
        <v>1</v>
      </c>
      <c r="D21" s="42"/>
      <c r="E21" s="42" t="s">
        <v>35</v>
      </c>
      <c r="F21" s="43" t="s">
        <v>37</v>
      </c>
      <c r="G21" s="281">
        <v>0</v>
      </c>
      <c r="H21" s="272"/>
      <c r="I21" s="282">
        <v>0</v>
      </c>
      <c r="J21" s="272"/>
      <c r="K21" s="282">
        <v>0</v>
      </c>
      <c r="L21" s="272"/>
      <c r="M21" s="282">
        <v>0</v>
      </c>
      <c r="N21" s="283"/>
      <c r="O21" s="282">
        <v>0</v>
      </c>
      <c r="P21" s="272"/>
      <c r="Q21" s="282">
        <v>0</v>
      </c>
      <c r="R21" s="272"/>
      <c r="S21" s="282">
        <v>0</v>
      </c>
      <c r="T21" s="272"/>
      <c r="U21" s="282">
        <v>0</v>
      </c>
      <c r="V21" s="272"/>
      <c r="W21" s="282">
        <v>0</v>
      </c>
      <c r="X21" s="272"/>
      <c r="Y21" s="349">
        <v>0</v>
      </c>
      <c r="Z21" s="272"/>
      <c r="AA21" s="350">
        <v>0</v>
      </c>
      <c r="AB21" s="272"/>
      <c r="AC21" s="350"/>
      <c r="AD21" s="272"/>
      <c r="AE21" s="350">
        <v>0</v>
      </c>
      <c r="AF21" s="283"/>
      <c r="AG21" s="271"/>
      <c r="AH21" s="272"/>
      <c r="AI21" s="271"/>
      <c r="AJ21" s="272"/>
      <c r="AK21" s="271"/>
      <c r="AL21" s="283"/>
      <c r="AM21" s="289"/>
      <c r="AN21" s="272"/>
      <c r="AO21" s="271"/>
      <c r="AP21" s="272"/>
      <c r="AQ21" s="271"/>
      <c r="AR21" s="272"/>
      <c r="AS21" s="271"/>
      <c r="AT21" s="272"/>
      <c r="AU21" s="271"/>
      <c r="AV21" s="272"/>
      <c r="AW21" s="271"/>
      <c r="AX21" s="283"/>
      <c r="AY21" s="13">
        <f t="shared" si="0"/>
        <v>0</v>
      </c>
      <c r="AZ21" s="42">
        <f t="shared" si="1"/>
        <v>0</v>
      </c>
      <c r="BA21" s="42">
        <f t="shared" si="2"/>
        <v>0</v>
      </c>
      <c r="BB21" s="42">
        <f t="shared" si="3"/>
        <v>0</v>
      </c>
      <c r="BC21" s="78" t="str">
        <f t="shared" si="4"/>
        <v/>
      </c>
    </row>
    <row r="22" spans="1:55" ht="13" x14ac:dyDescent="0.15">
      <c r="A22" s="40" t="s">
        <v>13</v>
      </c>
      <c r="B22" s="41">
        <f t="shared" si="5"/>
        <v>46039</v>
      </c>
      <c r="C22" s="42">
        <v>1</v>
      </c>
      <c r="D22" s="42"/>
      <c r="E22" s="42" t="s">
        <v>35</v>
      </c>
      <c r="F22" s="43" t="s">
        <v>37</v>
      </c>
      <c r="G22" s="281">
        <v>0</v>
      </c>
      <c r="H22" s="272"/>
      <c r="I22" s="282">
        <v>0</v>
      </c>
      <c r="J22" s="272"/>
      <c r="K22" s="282">
        <v>0</v>
      </c>
      <c r="L22" s="272"/>
      <c r="M22" s="282">
        <v>0</v>
      </c>
      <c r="N22" s="283"/>
      <c r="O22" s="282">
        <v>0</v>
      </c>
      <c r="P22" s="272"/>
      <c r="Q22" s="282">
        <v>0</v>
      </c>
      <c r="R22" s="272"/>
      <c r="S22" s="282">
        <v>0</v>
      </c>
      <c r="T22" s="272"/>
      <c r="U22" s="282">
        <v>0</v>
      </c>
      <c r="V22" s="272"/>
      <c r="W22" s="282">
        <v>0</v>
      </c>
      <c r="X22" s="272"/>
      <c r="Y22" s="349">
        <v>0</v>
      </c>
      <c r="Z22" s="272"/>
      <c r="AA22" s="350">
        <v>0</v>
      </c>
      <c r="AB22" s="272"/>
      <c r="AC22" s="350"/>
      <c r="AD22" s="272"/>
      <c r="AE22" s="350">
        <v>0</v>
      </c>
      <c r="AF22" s="283"/>
      <c r="AG22" s="271"/>
      <c r="AH22" s="272"/>
      <c r="AI22" s="271"/>
      <c r="AJ22" s="272"/>
      <c r="AK22" s="271"/>
      <c r="AL22" s="283"/>
      <c r="AM22" s="289"/>
      <c r="AN22" s="272"/>
      <c r="AO22" s="271"/>
      <c r="AP22" s="272"/>
      <c r="AQ22" s="271"/>
      <c r="AR22" s="272"/>
      <c r="AS22" s="271"/>
      <c r="AT22" s="272"/>
      <c r="AU22" s="271"/>
      <c r="AV22" s="272"/>
      <c r="AW22" s="271"/>
      <c r="AX22" s="283"/>
      <c r="AY22" s="13">
        <f t="shared" si="0"/>
        <v>0</v>
      </c>
      <c r="AZ22" s="42">
        <f t="shared" si="1"/>
        <v>0</v>
      </c>
      <c r="BA22" s="42">
        <f t="shared" si="2"/>
        <v>0</v>
      </c>
      <c r="BB22" s="42">
        <f t="shared" si="3"/>
        <v>0</v>
      </c>
      <c r="BC22" s="78" t="str">
        <f t="shared" si="4"/>
        <v/>
      </c>
    </row>
    <row r="23" spans="1:55" ht="13" x14ac:dyDescent="0.15">
      <c r="A23" s="45" t="s">
        <v>14</v>
      </c>
      <c r="B23" s="46">
        <f t="shared" si="5"/>
        <v>46040</v>
      </c>
      <c r="C23" s="47">
        <v>1</v>
      </c>
      <c r="D23" s="47"/>
      <c r="E23" s="47" t="s">
        <v>35</v>
      </c>
      <c r="F23" s="48" t="s">
        <v>37</v>
      </c>
      <c r="G23" s="281">
        <v>0</v>
      </c>
      <c r="H23" s="272"/>
      <c r="I23" s="282">
        <v>0</v>
      </c>
      <c r="J23" s="272"/>
      <c r="K23" s="282">
        <v>0</v>
      </c>
      <c r="L23" s="272"/>
      <c r="M23" s="282">
        <v>0</v>
      </c>
      <c r="N23" s="283"/>
      <c r="O23" s="291">
        <v>0</v>
      </c>
      <c r="P23" s="292"/>
      <c r="Q23" s="291">
        <v>0</v>
      </c>
      <c r="R23" s="292"/>
      <c r="S23" s="291">
        <v>0</v>
      </c>
      <c r="T23" s="292"/>
      <c r="U23" s="291">
        <v>0</v>
      </c>
      <c r="V23" s="292"/>
      <c r="W23" s="291">
        <v>0</v>
      </c>
      <c r="X23" s="292"/>
      <c r="Y23" s="351">
        <v>0</v>
      </c>
      <c r="Z23" s="292"/>
      <c r="AA23" s="352">
        <v>0</v>
      </c>
      <c r="AB23" s="292"/>
      <c r="AC23" s="352"/>
      <c r="AD23" s="292"/>
      <c r="AE23" s="352">
        <v>0</v>
      </c>
      <c r="AF23" s="293"/>
      <c r="AG23" s="295"/>
      <c r="AH23" s="292"/>
      <c r="AI23" s="295"/>
      <c r="AJ23" s="292"/>
      <c r="AK23" s="295"/>
      <c r="AL23" s="293"/>
      <c r="AM23" s="294"/>
      <c r="AN23" s="292"/>
      <c r="AO23" s="295"/>
      <c r="AP23" s="292"/>
      <c r="AQ23" s="295"/>
      <c r="AR23" s="292"/>
      <c r="AS23" s="295"/>
      <c r="AT23" s="292"/>
      <c r="AU23" s="295"/>
      <c r="AV23" s="292"/>
      <c r="AW23" s="295"/>
      <c r="AX23" s="293"/>
      <c r="AY23" s="79">
        <f t="shared" si="0"/>
        <v>0</v>
      </c>
      <c r="AZ23" s="47">
        <f t="shared" si="1"/>
        <v>0</v>
      </c>
      <c r="BA23" s="47">
        <f t="shared" si="2"/>
        <v>0</v>
      </c>
      <c r="BB23" s="47">
        <f t="shared" si="3"/>
        <v>0</v>
      </c>
      <c r="BC23" s="80" t="str">
        <f t="shared" si="4"/>
        <v/>
      </c>
    </row>
    <row r="24" spans="1:55" ht="13" x14ac:dyDescent="0.15">
      <c r="A24" s="32" t="s">
        <v>7</v>
      </c>
      <c r="B24" s="33">
        <f t="shared" si="5"/>
        <v>46041</v>
      </c>
      <c r="C24" s="34">
        <v>1</v>
      </c>
      <c r="D24" s="34"/>
      <c r="E24" s="34" t="s">
        <v>36</v>
      </c>
      <c r="F24" s="35" t="s">
        <v>37</v>
      </c>
      <c r="G24" s="290">
        <v>0</v>
      </c>
      <c r="H24" s="285"/>
      <c r="I24" s="284">
        <v>0</v>
      </c>
      <c r="J24" s="285"/>
      <c r="K24" s="284">
        <v>0</v>
      </c>
      <c r="L24" s="285"/>
      <c r="M24" s="284">
        <v>0</v>
      </c>
      <c r="N24" s="288"/>
      <c r="O24" s="284">
        <v>0</v>
      </c>
      <c r="P24" s="285"/>
      <c r="Q24" s="284">
        <v>0</v>
      </c>
      <c r="R24" s="285"/>
      <c r="S24" s="284">
        <v>0</v>
      </c>
      <c r="T24" s="285"/>
      <c r="U24" s="284">
        <v>0</v>
      </c>
      <c r="V24" s="285"/>
      <c r="W24" s="284">
        <v>0</v>
      </c>
      <c r="X24" s="285"/>
      <c r="Y24" s="286">
        <v>35</v>
      </c>
      <c r="Z24" s="285"/>
      <c r="AA24" s="287">
        <v>35</v>
      </c>
      <c r="AB24" s="285"/>
      <c r="AC24" s="287"/>
      <c r="AD24" s="285"/>
      <c r="AE24" s="287">
        <v>0</v>
      </c>
      <c r="AF24" s="288"/>
      <c r="AG24" s="350">
        <v>0</v>
      </c>
      <c r="AH24" s="272"/>
      <c r="AI24" s="350">
        <v>0</v>
      </c>
      <c r="AJ24" s="272"/>
      <c r="AK24" s="350">
        <v>0</v>
      </c>
      <c r="AL24" s="283"/>
      <c r="AM24" s="289"/>
      <c r="AN24" s="272"/>
      <c r="AO24" s="271"/>
      <c r="AP24" s="272"/>
      <c r="AQ24" s="271"/>
      <c r="AR24" s="272"/>
      <c r="AS24" s="271"/>
      <c r="AT24" s="272"/>
      <c r="AU24" s="271"/>
      <c r="AV24" s="272"/>
      <c r="AW24" s="271"/>
      <c r="AX24" s="283"/>
      <c r="AY24" s="68">
        <f t="shared" si="0"/>
        <v>1382.5875000000001</v>
      </c>
      <c r="AZ24" s="34">
        <f t="shared" si="1"/>
        <v>70</v>
      </c>
      <c r="BA24" s="34">
        <f t="shared" si="2"/>
        <v>0</v>
      </c>
      <c r="BB24" s="34">
        <f t="shared" si="3"/>
        <v>70</v>
      </c>
      <c r="BC24" s="69">
        <f t="shared" si="4"/>
        <v>19.751250000000002</v>
      </c>
    </row>
    <row r="25" spans="1:55" ht="13" x14ac:dyDescent="0.15">
      <c r="A25" s="40" t="s">
        <v>9</v>
      </c>
      <c r="B25" s="41">
        <f t="shared" si="5"/>
        <v>46042</v>
      </c>
      <c r="C25" s="42">
        <v>1</v>
      </c>
      <c r="D25" s="42"/>
      <c r="E25" s="42" t="s">
        <v>36</v>
      </c>
      <c r="F25" s="43" t="s">
        <v>37</v>
      </c>
      <c r="G25" s="281">
        <v>0</v>
      </c>
      <c r="H25" s="272"/>
      <c r="I25" s="282">
        <v>0</v>
      </c>
      <c r="J25" s="272"/>
      <c r="K25" s="282">
        <v>0</v>
      </c>
      <c r="L25" s="272"/>
      <c r="M25" s="282">
        <v>0</v>
      </c>
      <c r="N25" s="283"/>
      <c r="O25" s="282">
        <v>0</v>
      </c>
      <c r="P25" s="272"/>
      <c r="Q25" s="282">
        <v>0</v>
      </c>
      <c r="R25" s="272"/>
      <c r="S25" s="282">
        <v>0</v>
      </c>
      <c r="T25" s="272"/>
      <c r="U25" s="282">
        <v>0</v>
      </c>
      <c r="V25" s="272"/>
      <c r="W25" s="282">
        <v>0</v>
      </c>
      <c r="X25" s="272"/>
      <c r="Y25" s="349">
        <v>35</v>
      </c>
      <c r="Z25" s="272"/>
      <c r="AA25" s="350">
        <v>35</v>
      </c>
      <c r="AB25" s="272"/>
      <c r="AC25" s="350"/>
      <c r="AD25" s="272"/>
      <c r="AE25" s="350">
        <v>0</v>
      </c>
      <c r="AF25" s="283"/>
      <c r="AG25" s="350">
        <v>0</v>
      </c>
      <c r="AH25" s="272"/>
      <c r="AI25" s="350">
        <v>0</v>
      </c>
      <c r="AJ25" s="272"/>
      <c r="AK25" s="350">
        <v>0</v>
      </c>
      <c r="AL25" s="283"/>
      <c r="AM25" s="289"/>
      <c r="AN25" s="272"/>
      <c r="AO25" s="271"/>
      <c r="AP25" s="272"/>
      <c r="AQ25" s="271"/>
      <c r="AR25" s="272"/>
      <c r="AS25" s="271"/>
      <c r="AT25" s="272"/>
      <c r="AU25" s="271"/>
      <c r="AV25" s="272"/>
      <c r="AW25" s="271"/>
      <c r="AX25" s="283"/>
      <c r="AY25" s="13">
        <f t="shared" si="0"/>
        <v>1382.5875000000001</v>
      </c>
      <c r="AZ25" s="42">
        <f t="shared" si="1"/>
        <v>70</v>
      </c>
      <c r="BA25" s="42">
        <f t="shared" si="2"/>
        <v>0</v>
      </c>
      <c r="BB25" s="42">
        <f t="shared" si="3"/>
        <v>70</v>
      </c>
      <c r="BC25" s="78">
        <f t="shared" si="4"/>
        <v>19.751250000000002</v>
      </c>
    </row>
    <row r="26" spans="1:55" ht="13" x14ac:dyDescent="0.15">
      <c r="A26" s="40" t="s">
        <v>10</v>
      </c>
      <c r="B26" s="41">
        <f t="shared" si="5"/>
        <v>46043</v>
      </c>
      <c r="C26" s="42">
        <v>1</v>
      </c>
      <c r="D26" s="42"/>
      <c r="E26" s="42" t="s">
        <v>36</v>
      </c>
      <c r="F26" s="43" t="s">
        <v>37</v>
      </c>
      <c r="G26" s="281">
        <v>0</v>
      </c>
      <c r="H26" s="272"/>
      <c r="I26" s="282">
        <v>0</v>
      </c>
      <c r="J26" s="272"/>
      <c r="K26" s="282">
        <v>0</v>
      </c>
      <c r="L26" s="272"/>
      <c r="M26" s="282">
        <v>0</v>
      </c>
      <c r="N26" s="283"/>
      <c r="O26" s="282">
        <v>0</v>
      </c>
      <c r="P26" s="272"/>
      <c r="Q26" s="282">
        <v>0</v>
      </c>
      <c r="R26" s="272"/>
      <c r="S26" s="282">
        <v>0</v>
      </c>
      <c r="T26" s="272"/>
      <c r="U26" s="282">
        <v>0</v>
      </c>
      <c r="V26" s="272"/>
      <c r="W26" s="282">
        <v>0</v>
      </c>
      <c r="X26" s="272"/>
      <c r="Y26" s="366">
        <v>35</v>
      </c>
      <c r="Z26" s="272"/>
      <c r="AA26" s="367">
        <v>35</v>
      </c>
      <c r="AB26" s="272"/>
      <c r="AC26" s="350"/>
      <c r="AD26" s="272"/>
      <c r="AE26" s="350">
        <v>0</v>
      </c>
      <c r="AF26" s="283"/>
      <c r="AG26" s="350">
        <v>0</v>
      </c>
      <c r="AH26" s="272"/>
      <c r="AI26" s="350">
        <v>0</v>
      </c>
      <c r="AJ26" s="272"/>
      <c r="AK26" s="350">
        <v>0</v>
      </c>
      <c r="AL26" s="283"/>
      <c r="AM26" s="289"/>
      <c r="AN26" s="272"/>
      <c r="AO26" s="271"/>
      <c r="AP26" s="272"/>
      <c r="AQ26" s="271"/>
      <c r="AR26" s="272"/>
      <c r="AS26" s="271"/>
      <c r="AT26" s="272"/>
      <c r="AU26" s="271"/>
      <c r="AV26" s="272"/>
      <c r="AW26" s="271"/>
      <c r="AX26" s="283"/>
      <c r="AY26" s="13">
        <f t="shared" si="0"/>
        <v>1382.5875000000001</v>
      </c>
      <c r="AZ26" s="42">
        <f t="shared" si="1"/>
        <v>70</v>
      </c>
      <c r="BA26" s="42">
        <f t="shared" si="2"/>
        <v>0</v>
      </c>
      <c r="BB26" s="42">
        <f t="shared" si="3"/>
        <v>70</v>
      </c>
      <c r="BC26" s="78">
        <f t="shared" si="4"/>
        <v>19.751250000000002</v>
      </c>
    </row>
    <row r="27" spans="1:55" ht="13" x14ac:dyDescent="0.15">
      <c r="A27" s="40" t="s">
        <v>11</v>
      </c>
      <c r="B27" s="41">
        <f t="shared" si="5"/>
        <v>46044</v>
      </c>
      <c r="C27" s="42">
        <v>1</v>
      </c>
      <c r="D27" s="42"/>
      <c r="E27" s="42" t="s">
        <v>36</v>
      </c>
      <c r="F27" s="43" t="s">
        <v>37</v>
      </c>
      <c r="G27" s="281">
        <v>0</v>
      </c>
      <c r="H27" s="272"/>
      <c r="I27" s="282">
        <v>0</v>
      </c>
      <c r="J27" s="272"/>
      <c r="K27" s="282">
        <v>0</v>
      </c>
      <c r="L27" s="272"/>
      <c r="M27" s="282">
        <v>0</v>
      </c>
      <c r="N27" s="283"/>
      <c r="O27" s="282">
        <v>0</v>
      </c>
      <c r="P27" s="272"/>
      <c r="Q27" s="282">
        <v>0</v>
      </c>
      <c r="R27" s="272"/>
      <c r="S27" s="282">
        <v>0</v>
      </c>
      <c r="T27" s="272"/>
      <c r="U27" s="282">
        <v>0</v>
      </c>
      <c r="V27" s="272"/>
      <c r="W27" s="282">
        <v>0</v>
      </c>
      <c r="X27" s="272"/>
      <c r="Y27" s="366">
        <v>35</v>
      </c>
      <c r="Z27" s="272"/>
      <c r="AA27" s="367">
        <v>35</v>
      </c>
      <c r="AB27" s="272"/>
      <c r="AC27" s="350"/>
      <c r="AD27" s="272"/>
      <c r="AE27" s="350">
        <v>0</v>
      </c>
      <c r="AF27" s="283"/>
      <c r="AG27" s="350">
        <v>0</v>
      </c>
      <c r="AH27" s="272"/>
      <c r="AI27" s="350">
        <v>0</v>
      </c>
      <c r="AJ27" s="272"/>
      <c r="AK27" s="350">
        <v>0</v>
      </c>
      <c r="AL27" s="283"/>
      <c r="AM27" s="289"/>
      <c r="AN27" s="272"/>
      <c r="AO27" s="271"/>
      <c r="AP27" s="272"/>
      <c r="AQ27" s="271"/>
      <c r="AR27" s="272"/>
      <c r="AS27" s="271"/>
      <c r="AT27" s="272"/>
      <c r="AU27" s="271"/>
      <c r="AV27" s="272"/>
      <c r="AW27" s="271"/>
      <c r="AX27" s="283"/>
      <c r="AY27" s="13">
        <f t="shared" si="0"/>
        <v>1382.5875000000001</v>
      </c>
      <c r="AZ27" s="42">
        <f t="shared" si="1"/>
        <v>70</v>
      </c>
      <c r="BA27" s="42">
        <f t="shared" si="2"/>
        <v>0</v>
      </c>
      <c r="BB27" s="42">
        <f t="shared" si="3"/>
        <v>70</v>
      </c>
      <c r="BC27" s="78">
        <f t="shared" si="4"/>
        <v>19.751250000000002</v>
      </c>
    </row>
    <row r="28" spans="1:55" ht="13" x14ac:dyDescent="0.15">
      <c r="A28" s="40" t="s">
        <v>12</v>
      </c>
      <c r="B28" s="41">
        <f t="shared" si="5"/>
        <v>46045</v>
      </c>
      <c r="C28" s="42">
        <v>1</v>
      </c>
      <c r="D28" s="42"/>
      <c r="E28" s="42" t="s">
        <v>36</v>
      </c>
      <c r="F28" s="43" t="s">
        <v>37</v>
      </c>
      <c r="G28" s="281">
        <v>0</v>
      </c>
      <c r="H28" s="272"/>
      <c r="I28" s="282">
        <v>0</v>
      </c>
      <c r="J28" s="272"/>
      <c r="K28" s="282">
        <v>0</v>
      </c>
      <c r="L28" s="272"/>
      <c r="M28" s="282">
        <v>0</v>
      </c>
      <c r="N28" s="283"/>
      <c r="O28" s="282">
        <v>0</v>
      </c>
      <c r="P28" s="272"/>
      <c r="Q28" s="282">
        <v>0</v>
      </c>
      <c r="R28" s="272"/>
      <c r="S28" s="282">
        <v>0</v>
      </c>
      <c r="T28" s="272"/>
      <c r="U28" s="282">
        <v>0</v>
      </c>
      <c r="V28" s="272"/>
      <c r="W28" s="282">
        <v>0</v>
      </c>
      <c r="X28" s="272"/>
      <c r="Y28" s="349">
        <v>35</v>
      </c>
      <c r="Z28" s="272"/>
      <c r="AA28" s="350">
        <v>35</v>
      </c>
      <c r="AB28" s="272"/>
      <c r="AC28" s="350"/>
      <c r="AD28" s="272"/>
      <c r="AE28" s="350">
        <v>0</v>
      </c>
      <c r="AF28" s="283"/>
      <c r="AG28" s="350">
        <v>0</v>
      </c>
      <c r="AH28" s="272"/>
      <c r="AI28" s="350">
        <v>0</v>
      </c>
      <c r="AJ28" s="272"/>
      <c r="AK28" s="350">
        <v>0</v>
      </c>
      <c r="AL28" s="283"/>
      <c r="AM28" s="289"/>
      <c r="AN28" s="272"/>
      <c r="AO28" s="271"/>
      <c r="AP28" s="272"/>
      <c r="AQ28" s="271"/>
      <c r="AR28" s="272"/>
      <c r="AS28" s="271"/>
      <c r="AT28" s="272"/>
      <c r="AU28" s="271"/>
      <c r="AV28" s="272"/>
      <c r="AW28" s="271"/>
      <c r="AX28" s="283"/>
      <c r="AY28" s="13">
        <f t="shared" si="0"/>
        <v>1382.5875000000001</v>
      </c>
      <c r="AZ28" s="42">
        <f t="shared" si="1"/>
        <v>70</v>
      </c>
      <c r="BA28" s="42">
        <f t="shared" si="2"/>
        <v>0</v>
      </c>
      <c r="BB28" s="42">
        <f t="shared" si="3"/>
        <v>70</v>
      </c>
      <c r="BC28" s="78">
        <f t="shared" si="4"/>
        <v>19.751250000000002</v>
      </c>
    </row>
    <row r="29" spans="1:55" ht="13" x14ac:dyDescent="0.15">
      <c r="A29" s="40" t="s">
        <v>13</v>
      </c>
      <c r="B29" s="41">
        <f t="shared" si="5"/>
        <v>46046</v>
      </c>
      <c r="C29" s="42">
        <v>1</v>
      </c>
      <c r="D29" s="42"/>
      <c r="E29" s="42" t="s">
        <v>36</v>
      </c>
      <c r="F29" s="43" t="s">
        <v>37</v>
      </c>
      <c r="G29" s="281">
        <v>0</v>
      </c>
      <c r="H29" s="272"/>
      <c r="I29" s="282">
        <v>0</v>
      </c>
      <c r="J29" s="272"/>
      <c r="K29" s="282">
        <v>0</v>
      </c>
      <c r="L29" s="272"/>
      <c r="M29" s="282">
        <v>0</v>
      </c>
      <c r="N29" s="283"/>
      <c r="O29" s="282">
        <v>0</v>
      </c>
      <c r="P29" s="272"/>
      <c r="Q29" s="282">
        <v>0</v>
      </c>
      <c r="R29" s="272"/>
      <c r="S29" s="282">
        <v>0</v>
      </c>
      <c r="T29" s="272"/>
      <c r="U29" s="282">
        <v>0</v>
      </c>
      <c r="V29" s="272"/>
      <c r="W29" s="282">
        <v>0</v>
      </c>
      <c r="X29" s="272"/>
      <c r="Y29" s="349">
        <v>0</v>
      </c>
      <c r="Z29" s="272"/>
      <c r="AA29" s="350">
        <v>0</v>
      </c>
      <c r="AB29" s="272"/>
      <c r="AC29" s="350"/>
      <c r="AD29" s="272"/>
      <c r="AE29" s="350">
        <v>0</v>
      </c>
      <c r="AF29" s="283"/>
      <c r="AG29" s="350">
        <v>0</v>
      </c>
      <c r="AH29" s="272"/>
      <c r="AI29" s="350">
        <v>0</v>
      </c>
      <c r="AJ29" s="272"/>
      <c r="AK29" s="350">
        <v>0</v>
      </c>
      <c r="AL29" s="283"/>
      <c r="AM29" s="289"/>
      <c r="AN29" s="272"/>
      <c r="AO29" s="271"/>
      <c r="AP29" s="272"/>
      <c r="AQ29" s="271"/>
      <c r="AR29" s="272"/>
      <c r="AS29" s="271"/>
      <c r="AT29" s="272"/>
      <c r="AU29" s="271"/>
      <c r="AV29" s="272"/>
      <c r="AW29" s="271"/>
      <c r="AX29" s="283"/>
      <c r="AY29" s="13">
        <f t="shared" si="0"/>
        <v>0</v>
      </c>
      <c r="AZ29" s="42">
        <f t="shared" si="1"/>
        <v>0</v>
      </c>
      <c r="BA29" s="42">
        <f t="shared" si="2"/>
        <v>0</v>
      </c>
      <c r="BB29" s="42">
        <f t="shared" si="3"/>
        <v>0</v>
      </c>
      <c r="BC29" s="78" t="str">
        <f t="shared" si="4"/>
        <v/>
      </c>
    </row>
    <row r="30" spans="1:55" ht="13" x14ac:dyDescent="0.15">
      <c r="A30" s="45" t="s">
        <v>14</v>
      </c>
      <c r="B30" s="46">
        <f t="shared" si="5"/>
        <v>46047</v>
      </c>
      <c r="C30" s="47">
        <v>1</v>
      </c>
      <c r="D30" s="47"/>
      <c r="E30" s="47" t="s">
        <v>36</v>
      </c>
      <c r="F30" s="48" t="s">
        <v>37</v>
      </c>
      <c r="G30" s="296">
        <v>0</v>
      </c>
      <c r="H30" s="292"/>
      <c r="I30" s="291">
        <v>0</v>
      </c>
      <c r="J30" s="292"/>
      <c r="K30" s="291">
        <v>0</v>
      </c>
      <c r="L30" s="292"/>
      <c r="M30" s="291">
        <v>0</v>
      </c>
      <c r="N30" s="293"/>
      <c r="O30" s="291">
        <v>0</v>
      </c>
      <c r="P30" s="292"/>
      <c r="Q30" s="291">
        <v>0</v>
      </c>
      <c r="R30" s="292"/>
      <c r="S30" s="291">
        <v>0</v>
      </c>
      <c r="T30" s="292"/>
      <c r="U30" s="291">
        <v>0</v>
      </c>
      <c r="V30" s="292"/>
      <c r="W30" s="291">
        <v>0</v>
      </c>
      <c r="X30" s="292"/>
      <c r="Y30" s="351">
        <v>0</v>
      </c>
      <c r="Z30" s="292"/>
      <c r="AA30" s="352">
        <v>0</v>
      </c>
      <c r="AB30" s="292"/>
      <c r="AC30" s="352"/>
      <c r="AD30" s="292"/>
      <c r="AE30" s="352">
        <v>0</v>
      </c>
      <c r="AF30" s="293"/>
      <c r="AG30" s="352">
        <v>0</v>
      </c>
      <c r="AH30" s="292"/>
      <c r="AI30" s="352">
        <v>0</v>
      </c>
      <c r="AJ30" s="292"/>
      <c r="AK30" s="352">
        <v>0</v>
      </c>
      <c r="AL30" s="293"/>
      <c r="AM30" s="294"/>
      <c r="AN30" s="292"/>
      <c r="AO30" s="295"/>
      <c r="AP30" s="292"/>
      <c r="AQ30" s="295"/>
      <c r="AR30" s="292"/>
      <c r="AS30" s="295"/>
      <c r="AT30" s="292"/>
      <c r="AU30" s="295"/>
      <c r="AV30" s="292"/>
      <c r="AW30" s="295"/>
      <c r="AX30" s="293"/>
      <c r="AY30" s="79">
        <f t="shared" si="0"/>
        <v>0</v>
      </c>
      <c r="AZ30" s="47">
        <f t="shared" si="1"/>
        <v>0</v>
      </c>
      <c r="BA30" s="47">
        <f t="shared" si="2"/>
        <v>0</v>
      </c>
      <c r="BB30" s="47">
        <f t="shared" si="3"/>
        <v>0</v>
      </c>
      <c r="BC30" s="80" t="str">
        <f t="shared" si="4"/>
        <v/>
      </c>
    </row>
    <row r="31" spans="1:55" ht="13" x14ac:dyDescent="0.15">
      <c r="A31" s="32" t="s">
        <v>7</v>
      </c>
      <c r="B31" s="33">
        <f t="shared" si="5"/>
        <v>46048</v>
      </c>
      <c r="C31" s="34">
        <v>2</v>
      </c>
      <c r="D31" s="34"/>
      <c r="E31" s="34" t="s">
        <v>31</v>
      </c>
      <c r="F31" s="35" t="s">
        <v>37</v>
      </c>
      <c r="G31" s="290">
        <v>0</v>
      </c>
      <c r="H31" s="285"/>
      <c r="I31" s="284">
        <v>0</v>
      </c>
      <c r="J31" s="285"/>
      <c r="K31" s="284">
        <v>0</v>
      </c>
      <c r="L31" s="285"/>
      <c r="M31" s="284">
        <v>0</v>
      </c>
      <c r="N31" s="288"/>
      <c r="O31" s="282">
        <v>0</v>
      </c>
      <c r="P31" s="272"/>
      <c r="Q31" s="282">
        <v>0</v>
      </c>
      <c r="R31" s="272"/>
      <c r="S31" s="282">
        <v>0</v>
      </c>
      <c r="T31" s="272"/>
      <c r="U31" s="282">
        <v>0</v>
      </c>
      <c r="V31" s="272"/>
      <c r="W31" s="282">
        <v>0</v>
      </c>
      <c r="X31" s="272"/>
      <c r="Y31" s="368">
        <v>35</v>
      </c>
      <c r="Z31" s="285"/>
      <c r="AA31" s="369">
        <v>35</v>
      </c>
      <c r="AB31" s="285"/>
      <c r="AC31" s="287"/>
      <c r="AD31" s="285"/>
      <c r="AE31" s="287">
        <v>0</v>
      </c>
      <c r="AF31" s="288"/>
      <c r="AG31" s="350">
        <v>0</v>
      </c>
      <c r="AH31" s="272"/>
      <c r="AI31" s="350">
        <v>0</v>
      </c>
      <c r="AJ31" s="272"/>
      <c r="AK31" s="350">
        <v>0</v>
      </c>
      <c r="AL31" s="283"/>
      <c r="AM31" s="289"/>
      <c r="AN31" s="272"/>
      <c r="AO31" s="271"/>
      <c r="AP31" s="272"/>
      <c r="AQ31" s="271"/>
      <c r="AR31" s="272"/>
      <c r="AS31" s="271"/>
      <c r="AT31" s="272"/>
      <c r="AU31" s="271"/>
      <c r="AV31" s="272"/>
      <c r="AW31" s="271"/>
      <c r="AX31" s="283"/>
      <c r="AY31" s="68">
        <f t="shared" si="0"/>
        <v>1382.5875000000001</v>
      </c>
      <c r="AZ31" s="34">
        <f t="shared" si="1"/>
        <v>70</v>
      </c>
      <c r="BA31" s="34">
        <f t="shared" si="2"/>
        <v>0</v>
      </c>
      <c r="BB31" s="34">
        <f t="shared" si="3"/>
        <v>70</v>
      </c>
      <c r="BC31" s="69">
        <f t="shared" si="4"/>
        <v>19.751250000000002</v>
      </c>
    </row>
    <row r="32" spans="1:55" ht="13" x14ac:dyDescent="0.15">
      <c r="A32" s="40" t="s">
        <v>9</v>
      </c>
      <c r="B32" s="41">
        <f t="shared" si="5"/>
        <v>46049</v>
      </c>
      <c r="C32" s="42">
        <v>2</v>
      </c>
      <c r="D32" s="42"/>
      <c r="E32" s="42" t="s">
        <v>31</v>
      </c>
      <c r="F32" s="43" t="s">
        <v>37</v>
      </c>
      <c r="G32" s="281">
        <v>0</v>
      </c>
      <c r="H32" s="272"/>
      <c r="I32" s="282">
        <v>0</v>
      </c>
      <c r="J32" s="272"/>
      <c r="K32" s="282">
        <v>0</v>
      </c>
      <c r="L32" s="272"/>
      <c r="M32" s="282">
        <v>0</v>
      </c>
      <c r="N32" s="283"/>
      <c r="O32" s="282">
        <v>0</v>
      </c>
      <c r="P32" s="272"/>
      <c r="Q32" s="282">
        <v>0</v>
      </c>
      <c r="R32" s="272"/>
      <c r="S32" s="282">
        <v>0</v>
      </c>
      <c r="T32" s="272"/>
      <c r="U32" s="282">
        <v>0</v>
      </c>
      <c r="V32" s="272"/>
      <c r="W32" s="282">
        <v>0</v>
      </c>
      <c r="X32" s="272"/>
      <c r="Y32" s="366">
        <v>35</v>
      </c>
      <c r="Z32" s="272"/>
      <c r="AA32" s="367">
        <v>35</v>
      </c>
      <c r="AB32" s="272"/>
      <c r="AC32" s="350"/>
      <c r="AD32" s="272"/>
      <c r="AE32" s="350">
        <v>0</v>
      </c>
      <c r="AF32" s="283"/>
      <c r="AG32" s="350">
        <v>0</v>
      </c>
      <c r="AH32" s="272"/>
      <c r="AI32" s="350">
        <v>0</v>
      </c>
      <c r="AJ32" s="272"/>
      <c r="AK32" s="350">
        <v>0</v>
      </c>
      <c r="AL32" s="283"/>
      <c r="AM32" s="289"/>
      <c r="AN32" s="272"/>
      <c r="AO32" s="271"/>
      <c r="AP32" s="272"/>
      <c r="AQ32" s="271"/>
      <c r="AR32" s="272"/>
      <c r="AS32" s="271"/>
      <c r="AT32" s="272"/>
      <c r="AU32" s="271"/>
      <c r="AV32" s="272"/>
      <c r="AW32" s="271"/>
      <c r="AX32" s="283"/>
      <c r="AY32" s="13">
        <f t="shared" si="0"/>
        <v>1382.5875000000001</v>
      </c>
      <c r="AZ32" s="42">
        <f t="shared" si="1"/>
        <v>70</v>
      </c>
      <c r="BA32" s="42">
        <f t="shared" si="2"/>
        <v>0</v>
      </c>
      <c r="BB32" s="42">
        <f t="shared" si="3"/>
        <v>70</v>
      </c>
      <c r="BC32" s="78">
        <f t="shared" si="4"/>
        <v>19.751250000000002</v>
      </c>
    </row>
    <row r="33" spans="1:55" ht="13" x14ac:dyDescent="0.15">
      <c r="A33" s="40" t="s">
        <v>10</v>
      </c>
      <c r="B33" s="41">
        <f t="shared" si="5"/>
        <v>46050</v>
      </c>
      <c r="C33" s="42">
        <v>2</v>
      </c>
      <c r="D33" s="42"/>
      <c r="E33" s="42" t="s">
        <v>31</v>
      </c>
      <c r="F33" s="43" t="s">
        <v>37</v>
      </c>
      <c r="G33" s="281">
        <v>0</v>
      </c>
      <c r="H33" s="272"/>
      <c r="I33" s="282">
        <v>0</v>
      </c>
      <c r="J33" s="272"/>
      <c r="K33" s="282">
        <v>0</v>
      </c>
      <c r="L33" s="272"/>
      <c r="M33" s="282">
        <v>0</v>
      </c>
      <c r="N33" s="283"/>
      <c r="O33" s="282">
        <v>0</v>
      </c>
      <c r="P33" s="272"/>
      <c r="Q33" s="282">
        <v>0</v>
      </c>
      <c r="R33" s="272"/>
      <c r="S33" s="282">
        <v>0</v>
      </c>
      <c r="T33" s="272"/>
      <c r="U33" s="282">
        <v>0</v>
      </c>
      <c r="V33" s="272"/>
      <c r="W33" s="282">
        <v>0</v>
      </c>
      <c r="X33" s="272"/>
      <c r="Y33" s="349">
        <v>35</v>
      </c>
      <c r="Z33" s="272"/>
      <c r="AA33" s="350">
        <v>35</v>
      </c>
      <c r="AB33" s="272"/>
      <c r="AC33" s="350"/>
      <c r="AD33" s="272"/>
      <c r="AE33" s="350">
        <v>0</v>
      </c>
      <c r="AF33" s="283"/>
      <c r="AG33" s="350">
        <v>0</v>
      </c>
      <c r="AH33" s="272"/>
      <c r="AI33" s="350">
        <v>0</v>
      </c>
      <c r="AJ33" s="272"/>
      <c r="AK33" s="350">
        <v>0</v>
      </c>
      <c r="AL33" s="283"/>
      <c r="AM33" s="289"/>
      <c r="AN33" s="272"/>
      <c r="AO33" s="271"/>
      <c r="AP33" s="272"/>
      <c r="AQ33" s="271"/>
      <c r="AR33" s="272"/>
      <c r="AS33" s="271"/>
      <c r="AT33" s="272"/>
      <c r="AU33" s="271"/>
      <c r="AV33" s="272"/>
      <c r="AW33" s="271"/>
      <c r="AX33" s="283"/>
      <c r="AY33" s="13">
        <f t="shared" si="0"/>
        <v>1382.5875000000001</v>
      </c>
      <c r="AZ33" s="42">
        <f t="shared" si="1"/>
        <v>70</v>
      </c>
      <c r="BA33" s="42">
        <f t="shared" si="2"/>
        <v>0</v>
      </c>
      <c r="BB33" s="42">
        <f t="shared" si="3"/>
        <v>70</v>
      </c>
      <c r="BC33" s="78">
        <f t="shared" si="4"/>
        <v>19.751250000000002</v>
      </c>
    </row>
    <row r="34" spans="1:55" ht="13" x14ac:dyDescent="0.15">
      <c r="A34" s="40" t="s">
        <v>11</v>
      </c>
      <c r="B34" s="41">
        <f t="shared" si="5"/>
        <v>46051</v>
      </c>
      <c r="C34" s="42">
        <v>2</v>
      </c>
      <c r="D34" s="42"/>
      <c r="E34" s="42" t="s">
        <v>31</v>
      </c>
      <c r="F34" s="43" t="s">
        <v>37</v>
      </c>
      <c r="G34" s="281">
        <v>0</v>
      </c>
      <c r="H34" s="272"/>
      <c r="I34" s="282">
        <v>0</v>
      </c>
      <c r="J34" s="272"/>
      <c r="K34" s="282">
        <v>0</v>
      </c>
      <c r="L34" s="272"/>
      <c r="M34" s="282">
        <v>0</v>
      </c>
      <c r="N34" s="283"/>
      <c r="O34" s="282">
        <v>0</v>
      </c>
      <c r="P34" s="272"/>
      <c r="Q34" s="282">
        <v>0</v>
      </c>
      <c r="R34" s="272"/>
      <c r="S34" s="282">
        <v>0</v>
      </c>
      <c r="T34" s="272"/>
      <c r="U34" s="282">
        <v>0</v>
      </c>
      <c r="V34" s="272"/>
      <c r="W34" s="282">
        <v>0</v>
      </c>
      <c r="X34" s="272"/>
      <c r="Y34" s="349">
        <v>35</v>
      </c>
      <c r="Z34" s="272"/>
      <c r="AA34" s="350">
        <v>35</v>
      </c>
      <c r="AB34" s="272"/>
      <c r="AC34" s="350"/>
      <c r="AD34" s="272"/>
      <c r="AE34" s="350">
        <v>0</v>
      </c>
      <c r="AF34" s="283"/>
      <c r="AG34" s="350">
        <v>0</v>
      </c>
      <c r="AH34" s="272"/>
      <c r="AI34" s="350">
        <v>0</v>
      </c>
      <c r="AJ34" s="272"/>
      <c r="AK34" s="350">
        <v>0</v>
      </c>
      <c r="AL34" s="283"/>
      <c r="AM34" s="289"/>
      <c r="AN34" s="272"/>
      <c r="AO34" s="271"/>
      <c r="AP34" s="272"/>
      <c r="AQ34" s="271"/>
      <c r="AR34" s="272"/>
      <c r="AS34" s="271"/>
      <c r="AT34" s="272"/>
      <c r="AU34" s="271"/>
      <c r="AV34" s="272"/>
      <c r="AW34" s="271"/>
      <c r="AX34" s="283"/>
      <c r="AY34" s="13">
        <f t="shared" si="0"/>
        <v>1382.5875000000001</v>
      </c>
      <c r="AZ34" s="42">
        <f t="shared" si="1"/>
        <v>70</v>
      </c>
      <c r="BA34" s="42">
        <f t="shared" si="2"/>
        <v>0</v>
      </c>
      <c r="BB34" s="42">
        <f t="shared" si="3"/>
        <v>70</v>
      </c>
      <c r="BC34" s="78">
        <f t="shared" si="4"/>
        <v>19.751250000000002</v>
      </c>
    </row>
    <row r="35" spans="1:55" ht="13" x14ac:dyDescent="0.15">
      <c r="A35" s="40" t="s">
        <v>12</v>
      </c>
      <c r="B35" s="41">
        <f t="shared" si="5"/>
        <v>46052</v>
      </c>
      <c r="C35" s="42">
        <v>2</v>
      </c>
      <c r="D35" s="42"/>
      <c r="E35" s="42" t="s">
        <v>31</v>
      </c>
      <c r="F35" s="43" t="s">
        <v>37</v>
      </c>
      <c r="G35" s="281">
        <v>0</v>
      </c>
      <c r="H35" s="272"/>
      <c r="I35" s="282">
        <v>0</v>
      </c>
      <c r="J35" s="272"/>
      <c r="K35" s="282">
        <v>0</v>
      </c>
      <c r="L35" s="272"/>
      <c r="M35" s="282">
        <v>0</v>
      </c>
      <c r="N35" s="283"/>
      <c r="O35" s="282">
        <v>0</v>
      </c>
      <c r="P35" s="272"/>
      <c r="Q35" s="282">
        <v>0</v>
      </c>
      <c r="R35" s="272"/>
      <c r="S35" s="282">
        <v>0</v>
      </c>
      <c r="T35" s="272"/>
      <c r="U35" s="282">
        <v>0</v>
      </c>
      <c r="V35" s="272"/>
      <c r="W35" s="282">
        <v>0</v>
      </c>
      <c r="X35" s="272"/>
      <c r="Y35" s="349">
        <v>35</v>
      </c>
      <c r="Z35" s="272"/>
      <c r="AA35" s="350">
        <v>35</v>
      </c>
      <c r="AB35" s="272"/>
      <c r="AC35" s="350"/>
      <c r="AD35" s="272"/>
      <c r="AE35" s="350">
        <v>0</v>
      </c>
      <c r="AF35" s="283"/>
      <c r="AG35" s="350">
        <v>0</v>
      </c>
      <c r="AH35" s="272"/>
      <c r="AI35" s="350">
        <v>0</v>
      </c>
      <c r="AJ35" s="272"/>
      <c r="AK35" s="350">
        <v>0</v>
      </c>
      <c r="AL35" s="283"/>
      <c r="AM35" s="289"/>
      <c r="AN35" s="272"/>
      <c r="AO35" s="271"/>
      <c r="AP35" s="272"/>
      <c r="AQ35" s="271"/>
      <c r="AR35" s="272"/>
      <c r="AS35" s="271"/>
      <c r="AT35" s="272"/>
      <c r="AU35" s="271"/>
      <c r="AV35" s="272"/>
      <c r="AW35" s="271"/>
      <c r="AX35" s="283"/>
      <c r="AY35" s="13">
        <f t="shared" si="0"/>
        <v>1382.5875000000001</v>
      </c>
      <c r="AZ35" s="42">
        <f t="shared" si="1"/>
        <v>70</v>
      </c>
      <c r="BA35" s="42">
        <f t="shared" si="2"/>
        <v>0</v>
      </c>
      <c r="BB35" s="42">
        <f t="shared" si="3"/>
        <v>70</v>
      </c>
      <c r="BC35" s="78">
        <f t="shared" si="4"/>
        <v>19.751250000000002</v>
      </c>
    </row>
    <row r="36" spans="1:55" ht="13" x14ac:dyDescent="0.15">
      <c r="A36" s="40" t="s">
        <v>13</v>
      </c>
      <c r="B36" s="41">
        <f t="shared" si="5"/>
        <v>46053</v>
      </c>
      <c r="C36" s="42">
        <v>2</v>
      </c>
      <c r="D36" s="42"/>
      <c r="E36" s="42" t="s">
        <v>31</v>
      </c>
      <c r="F36" s="43" t="s">
        <v>37</v>
      </c>
      <c r="G36" s="281">
        <v>0</v>
      </c>
      <c r="H36" s="272"/>
      <c r="I36" s="282">
        <v>0</v>
      </c>
      <c r="J36" s="272"/>
      <c r="K36" s="282">
        <v>0</v>
      </c>
      <c r="L36" s="272"/>
      <c r="M36" s="282">
        <v>0</v>
      </c>
      <c r="N36" s="283"/>
      <c r="O36" s="282">
        <v>0</v>
      </c>
      <c r="P36" s="272"/>
      <c r="Q36" s="282">
        <v>0</v>
      </c>
      <c r="R36" s="272"/>
      <c r="S36" s="282">
        <v>0</v>
      </c>
      <c r="T36" s="272"/>
      <c r="U36" s="282">
        <v>0</v>
      </c>
      <c r="V36" s="272"/>
      <c r="W36" s="282">
        <v>0</v>
      </c>
      <c r="X36" s="272"/>
      <c r="Y36" s="349">
        <v>0</v>
      </c>
      <c r="Z36" s="272"/>
      <c r="AA36" s="350">
        <v>0</v>
      </c>
      <c r="AB36" s="272"/>
      <c r="AC36" s="350"/>
      <c r="AD36" s="272"/>
      <c r="AE36" s="350">
        <v>0</v>
      </c>
      <c r="AF36" s="283"/>
      <c r="AG36" s="350">
        <v>0</v>
      </c>
      <c r="AH36" s="272"/>
      <c r="AI36" s="350">
        <v>0</v>
      </c>
      <c r="AJ36" s="272"/>
      <c r="AK36" s="350">
        <v>0</v>
      </c>
      <c r="AL36" s="283"/>
      <c r="AM36" s="289"/>
      <c r="AN36" s="272"/>
      <c r="AO36" s="271"/>
      <c r="AP36" s="272"/>
      <c r="AQ36" s="271"/>
      <c r="AR36" s="272"/>
      <c r="AS36" s="271"/>
      <c r="AT36" s="272"/>
      <c r="AU36" s="271"/>
      <c r="AV36" s="272"/>
      <c r="AW36" s="271"/>
      <c r="AX36" s="283"/>
      <c r="AY36" s="13">
        <f t="shared" si="0"/>
        <v>0</v>
      </c>
      <c r="AZ36" s="42">
        <f t="shared" si="1"/>
        <v>0</v>
      </c>
      <c r="BA36" s="42">
        <f t="shared" si="2"/>
        <v>0</v>
      </c>
      <c r="BB36" s="42">
        <f t="shared" si="3"/>
        <v>0</v>
      </c>
      <c r="BC36" s="78" t="str">
        <f t="shared" si="4"/>
        <v/>
      </c>
    </row>
    <row r="37" spans="1:55" ht="13" x14ac:dyDescent="0.15">
      <c r="A37" s="45" t="s">
        <v>14</v>
      </c>
      <c r="B37" s="46">
        <f t="shared" si="5"/>
        <v>46054</v>
      </c>
      <c r="C37" s="47">
        <v>2</v>
      </c>
      <c r="D37" s="47"/>
      <c r="E37" s="47" t="s">
        <v>31</v>
      </c>
      <c r="F37" s="48" t="s">
        <v>37</v>
      </c>
      <c r="G37" s="296">
        <v>0</v>
      </c>
      <c r="H37" s="292"/>
      <c r="I37" s="291">
        <v>0</v>
      </c>
      <c r="J37" s="292"/>
      <c r="K37" s="291">
        <v>0</v>
      </c>
      <c r="L37" s="292"/>
      <c r="M37" s="291">
        <v>0</v>
      </c>
      <c r="N37" s="293"/>
      <c r="O37" s="282">
        <v>0</v>
      </c>
      <c r="P37" s="272"/>
      <c r="Q37" s="282">
        <v>0</v>
      </c>
      <c r="R37" s="272"/>
      <c r="S37" s="282">
        <v>0</v>
      </c>
      <c r="T37" s="272"/>
      <c r="U37" s="282">
        <v>0</v>
      </c>
      <c r="V37" s="272"/>
      <c r="W37" s="282">
        <v>0</v>
      </c>
      <c r="X37" s="272"/>
      <c r="Y37" s="351">
        <v>0</v>
      </c>
      <c r="Z37" s="292"/>
      <c r="AA37" s="352">
        <v>0</v>
      </c>
      <c r="AB37" s="292"/>
      <c r="AC37" s="352"/>
      <c r="AD37" s="292"/>
      <c r="AE37" s="352">
        <v>0</v>
      </c>
      <c r="AF37" s="293"/>
      <c r="AG37" s="352">
        <v>0</v>
      </c>
      <c r="AH37" s="292"/>
      <c r="AI37" s="352">
        <v>0</v>
      </c>
      <c r="AJ37" s="292"/>
      <c r="AK37" s="352">
        <v>0</v>
      </c>
      <c r="AL37" s="293"/>
      <c r="AM37" s="294"/>
      <c r="AN37" s="292"/>
      <c r="AO37" s="295"/>
      <c r="AP37" s="292"/>
      <c r="AQ37" s="295"/>
      <c r="AR37" s="292"/>
      <c r="AS37" s="295"/>
      <c r="AT37" s="292"/>
      <c r="AU37" s="295"/>
      <c r="AV37" s="292"/>
      <c r="AW37" s="295"/>
      <c r="AX37" s="293"/>
      <c r="AY37" s="79">
        <f t="shared" si="0"/>
        <v>0</v>
      </c>
      <c r="AZ37" s="47">
        <f t="shared" si="1"/>
        <v>0</v>
      </c>
      <c r="BA37" s="47">
        <f t="shared" si="2"/>
        <v>0</v>
      </c>
      <c r="BB37" s="47">
        <f t="shared" si="3"/>
        <v>0</v>
      </c>
      <c r="BC37" s="80" t="str">
        <f t="shared" si="4"/>
        <v/>
      </c>
    </row>
    <row r="38" spans="1:55" ht="13" x14ac:dyDescent="0.15">
      <c r="A38" s="32" t="s">
        <v>7</v>
      </c>
      <c r="B38" s="33">
        <f t="shared" si="5"/>
        <v>46055</v>
      </c>
      <c r="C38" s="34">
        <v>2</v>
      </c>
      <c r="D38" s="34"/>
      <c r="E38" s="34" t="s">
        <v>34</v>
      </c>
      <c r="F38" s="35" t="s">
        <v>37</v>
      </c>
      <c r="G38" s="290">
        <v>0</v>
      </c>
      <c r="H38" s="285"/>
      <c r="I38" s="284">
        <v>0</v>
      </c>
      <c r="J38" s="285"/>
      <c r="K38" s="284">
        <v>0</v>
      </c>
      <c r="L38" s="285"/>
      <c r="M38" s="284">
        <v>0</v>
      </c>
      <c r="N38" s="288"/>
      <c r="O38" s="284">
        <v>0</v>
      </c>
      <c r="P38" s="285"/>
      <c r="Q38" s="284">
        <v>0</v>
      </c>
      <c r="R38" s="285"/>
      <c r="S38" s="284">
        <v>0</v>
      </c>
      <c r="T38" s="285"/>
      <c r="U38" s="284">
        <v>0</v>
      </c>
      <c r="V38" s="285"/>
      <c r="W38" s="284">
        <v>0</v>
      </c>
      <c r="X38" s="285"/>
      <c r="Y38" s="286">
        <v>75</v>
      </c>
      <c r="Z38" s="285"/>
      <c r="AA38" s="287">
        <v>75</v>
      </c>
      <c r="AB38" s="285"/>
      <c r="AC38" s="287"/>
      <c r="AD38" s="285"/>
      <c r="AE38" s="287">
        <v>0</v>
      </c>
      <c r="AF38" s="288"/>
      <c r="AG38" s="271"/>
      <c r="AH38" s="272"/>
      <c r="AI38" s="271"/>
      <c r="AJ38" s="272"/>
      <c r="AK38" s="271"/>
      <c r="AL38" s="283"/>
      <c r="AM38" s="289"/>
      <c r="AN38" s="272"/>
      <c r="AO38" s="271"/>
      <c r="AP38" s="272"/>
      <c r="AQ38" s="271"/>
      <c r="AR38" s="272"/>
      <c r="AS38" s="271"/>
      <c r="AT38" s="272"/>
      <c r="AU38" s="271"/>
      <c r="AV38" s="272"/>
      <c r="AW38" s="271"/>
      <c r="AX38" s="283"/>
      <c r="AY38" s="68">
        <f t="shared" si="0"/>
        <v>2962.6875</v>
      </c>
      <c r="AZ38" s="34">
        <f t="shared" si="1"/>
        <v>150</v>
      </c>
      <c r="BA38" s="34">
        <f t="shared" si="2"/>
        <v>0</v>
      </c>
      <c r="BB38" s="34">
        <f t="shared" si="3"/>
        <v>150</v>
      </c>
      <c r="BC38" s="69">
        <f t="shared" si="4"/>
        <v>19.751249999999999</v>
      </c>
    </row>
    <row r="39" spans="1:55" ht="13" x14ac:dyDescent="0.15">
      <c r="A39" s="40" t="s">
        <v>9</v>
      </c>
      <c r="B39" s="41">
        <f t="shared" si="5"/>
        <v>46056</v>
      </c>
      <c r="C39" s="42">
        <v>2</v>
      </c>
      <c r="D39" s="42"/>
      <c r="E39" s="42" t="s">
        <v>34</v>
      </c>
      <c r="F39" s="43" t="s">
        <v>37</v>
      </c>
      <c r="G39" s="281">
        <v>0</v>
      </c>
      <c r="H39" s="272"/>
      <c r="I39" s="282">
        <v>0</v>
      </c>
      <c r="J39" s="272"/>
      <c r="K39" s="282">
        <v>0</v>
      </c>
      <c r="L39" s="272"/>
      <c r="M39" s="282">
        <v>0</v>
      </c>
      <c r="N39" s="283"/>
      <c r="O39" s="282">
        <v>0</v>
      </c>
      <c r="P39" s="272"/>
      <c r="Q39" s="282">
        <v>0</v>
      </c>
      <c r="R39" s="272"/>
      <c r="S39" s="282">
        <v>0</v>
      </c>
      <c r="T39" s="272"/>
      <c r="U39" s="282">
        <v>0</v>
      </c>
      <c r="V39" s="272"/>
      <c r="W39" s="282">
        <v>0</v>
      </c>
      <c r="X39" s="272"/>
      <c r="Y39" s="349">
        <v>75</v>
      </c>
      <c r="Z39" s="272"/>
      <c r="AA39" s="350">
        <v>75</v>
      </c>
      <c r="AB39" s="272"/>
      <c r="AC39" s="350"/>
      <c r="AD39" s="272"/>
      <c r="AE39" s="350">
        <v>0</v>
      </c>
      <c r="AF39" s="283"/>
      <c r="AG39" s="271"/>
      <c r="AH39" s="272"/>
      <c r="AI39" s="271"/>
      <c r="AJ39" s="272"/>
      <c r="AK39" s="271"/>
      <c r="AL39" s="283"/>
      <c r="AM39" s="289"/>
      <c r="AN39" s="272"/>
      <c r="AO39" s="271"/>
      <c r="AP39" s="272"/>
      <c r="AQ39" s="271"/>
      <c r="AR39" s="272"/>
      <c r="AS39" s="271"/>
      <c r="AT39" s="272"/>
      <c r="AU39" s="271"/>
      <c r="AV39" s="272"/>
      <c r="AW39" s="271"/>
      <c r="AX39" s="283"/>
      <c r="AY39" s="13">
        <f t="shared" si="0"/>
        <v>2962.6875</v>
      </c>
      <c r="AZ39" s="42">
        <f t="shared" si="1"/>
        <v>150</v>
      </c>
      <c r="BA39" s="42">
        <f t="shared" si="2"/>
        <v>0</v>
      </c>
      <c r="BB39" s="42">
        <f t="shared" si="3"/>
        <v>150</v>
      </c>
      <c r="BC39" s="78">
        <f t="shared" si="4"/>
        <v>19.751249999999999</v>
      </c>
    </row>
    <row r="40" spans="1:55" ht="13" x14ac:dyDescent="0.15">
      <c r="A40" s="40" t="s">
        <v>10</v>
      </c>
      <c r="B40" s="41">
        <f t="shared" si="5"/>
        <v>46057</v>
      </c>
      <c r="C40" s="42">
        <v>2</v>
      </c>
      <c r="D40" s="42"/>
      <c r="E40" s="42" t="s">
        <v>34</v>
      </c>
      <c r="F40" s="43" t="s">
        <v>37</v>
      </c>
      <c r="G40" s="281">
        <v>0</v>
      </c>
      <c r="H40" s="272"/>
      <c r="I40" s="282">
        <v>0</v>
      </c>
      <c r="J40" s="272"/>
      <c r="K40" s="282">
        <v>0</v>
      </c>
      <c r="L40" s="272"/>
      <c r="M40" s="282">
        <v>0</v>
      </c>
      <c r="N40" s="283"/>
      <c r="O40" s="282">
        <v>0</v>
      </c>
      <c r="P40" s="272"/>
      <c r="Q40" s="282">
        <v>0</v>
      </c>
      <c r="R40" s="272"/>
      <c r="S40" s="282">
        <v>0</v>
      </c>
      <c r="T40" s="272"/>
      <c r="U40" s="282">
        <v>0</v>
      </c>
      <c r="V40" s="272"/>
      <c r="W40" s="282">
        <v>0</v>
      </c>
      <c r="X40" s="272"/>
      <c r="Y40" s="349">
        <v>75</v>
      </c>
      <c r="Z40" s="272"/>
      <c r="AA40" s="350">
        <v>75</v>
      </c>
      <c r="AB40" s="272"/>
      <c r="AC40" s="350"/>
      <c r="AD40" s="272"/>
      <c r="AE40" s="350">
        <v>0</v>
      </c>
      <c r="AF40" s="283"/>
      <c r="AG40" s="271"/>
      <c r="AH40" s="272"/>
      <c r="AI40" s="271"/>
      <c r="AJ40" s="272"/>
      <c r="AK40" s="271"/>
      <c r="AL40" s="283"/>
      <c r="AM40" s="289"/>
      <c r="AN40" s="272"/>
      <c r="AO40" s="271"/>
      <c r="AP40" s="272"/>
      <c r="AQ40" s="271"/>
      <c r="AR40" s="272"/>
      <c r="AS40" s="271"/>
      <c r="AT40" s="272"/>
      <c r="AU40" s="271"/>
      <c r="AV40" s="272"/>
      <c r="AW40" s="271"/>
      <c r="AX40" s="283"/>
      <c r="AY40" s="13">
        <f t="shared" si="0"/>
        <v>2962.6875</v>
      </c>
      <c r="AZ40" s="42">
        <f t="shared" si="1"/>
        <v>150</v>
      </c>
      <c r="BA40" s="42">
        <f t="shared" si="2"/>
        <v>0</v>
      </c>
      <c r="BB40" s="42">
        <f t="shared" si="3"/>
        <v>150</v>
      </c>
      <c r="BC40" s="78">
        <f t="shared" si="4"/>
        <v>19.751249999999999</v>
      </c>
    </row>
    <row r="41" spans="1:55" ht="13" x14ac:dyDescent="0.15">
      <c r="A41" s="40" t="s">
        <v>11</v>
      </c>
      <c r="B41" s="41">
        <f t="shared" si="5"/>
        <v>46058</v>
      </c>
      <c r="C41" s="42">
        <v>2</v>
      </c>
      <c r="D41" s="42"/>
      <c r="E41" s="42" t="s">
        <v>34</v>
      </c>
      <c r="F41" s="43" t="s">
        <v>37</v>
      </c>
      <c r="G41" s="281">
        <v>0</v>
      </c>
      <c r="H41" s="272"/>
      <c r="I41" s="282">
        <v>0</v>
      </c>
      <c r="J41" s="272"/>
      <c r="K41" s="282">
        <v>0</v>
      </c>
      <c r="L41" s="272"/>
      <c r="M41" s="282">
        <v>0</v>
      </c>
      <c r="N41" s="283"/>
      <c r="O41" s="282">
        <v>0</v>
      </c>
      <c r="P41" s="272"/>
      <c r="Q41" s="282">
        <v>0</v>
      </c>
      <c r="R41" s="272"/>
      <c r="S41" s="282">
        <v>0</v>
      </c>
      <c r="T41" s="272"/>
      <c r="U41" s="282">
        <v>0</v>
      </c>
      <c r="V41" s="272"/>
      <c r="W41" s="282">
        <v>0</v>
      </c>
      <c r="X41" s="272"/>
      <c r="Y41" s="349">
        <v>75</v>
      </c>
      <c r="Z41" s="272"/>
      <c r="AA41" s="350">
        <v>75</v>
      </c>
      <c r="AB41" s="272"/>
      <c r="AC41" s="350"/>
      <c r="AD41" s="272"/>
      <c r="AE41" s="350">
        <v>0</v>
      </c>
      <c r="AF41" s="283"/>
      <c r="AG41" s="271"/>
      <c r="AH41" s="272"/>
      <c r="AI41" s="271"/>
      <c r="AJ41" s="272"/>
      <c r="AK41" s="271"/>
      <c r="AL41" s="283"/>
      <c r="AM41" s="289"/>
      <c r="AN41" s="272"/>
      <c r="AO41" s="271"/>
      <c r="AP41" s="272"/>
      <c r="AQ41" s="271"/>
      <c r="AR41" s="272"/>
      <c r="AS41" s="271"/>
      <c r="AT41" s="272"/>
      <c r="AU41" s="271"/>
      <c r="AV41" s="272"/>
      <c r="AW41" s="271"/>
      <c r="AX41" s="283"/>
      <c r="AY41" s="13">
        <f t="shared" si="0"/>
        <v>2962.6875</v>
      </c>
      <c r="AZ41" s="42">
        <f t="shared" si="1"/>
        <v>150</v>
      </c>
      <c r="BA41" s="42">
        <f t="shared" si="2"/>
        <v>0</v>
      </c>
      <c r="BB41" s="42">
        <f t="shared" si="3"/>
        <v>150</v>
      </c>
      <c r="BC41" s="78">
        <f t="shared" si="4"/>
        <v>19.751249999999999</v>
      </c>
    </row>
    <row r="42" spans="1:55" ht="13" x14ac:dyDescent="0.15">
      <c r="A42" s="40" t="s">
        <v>12</v>
      </c>
      <c r="B42" s="41">
        <f t="shared" si="5"/>
        <v>46059</v>
      </c>
      <c r="C42" s="42">
        <v>2</v>
      </c>
      <c r="D42" s="42"/>
      <c r="E42" s="42" t="s">
        <v>34</v>
      </c>
      <c r="F42" s="43" t="s">
        <v>37</v>
      </c>
      <c r="G42" s="281">
        <v>0</v>
      </c>
      <c r="H42" s="272"/>
      <c r="I42" s="282">
        <v>0</v>
      </c>
      <c r="J42" s="272"/>
      <c r="K42" s="282">
        <v>0</v>
      </c>
      <c r="L42" s="272"/>
      <c r="M42" s="282">
        <v>0</v>
      </c>
      <c r="N42" s="283"/>
      <c r="O42" s="282">
        <v>0</v>
      </c>
      <c r="P42" s="272"/>
      <c r="Q42" s="282">
        <v>0</v>
      </c>
      <c r="R42" s="272"/>
      <c r="S42" s="282">
        <v>0</v>
      </c>
      <c r="T42" s="272"/>
      <c r="U42" s="282">
        <v>0</v>
      </c>
      <c r="V42" s="272"/>
      <c r="W42" s="282">
        <v>0</v>
      </c>
      <c r="X42" s="272"/>
      <c r="Y42" s="349">
        <v>75</v>
      </c>
      <c r="Z42" s="272"/>
      <c r="AA42" s="350">
        <v>75</v>
      </c>
      <c r="AB42" s="272"/>
      <c r="AC42" s="350"/>
      <c r="AD42" s="272"/>
      <c r="AE42" s="350">
        <v>0</v>
      </c>
      <c r="AF42" s="283"/>
      <c r="AG42" s="271"/>
      <c r="AH42" s="272"/>
      <c r="AI42" s="271"/>
      <c r="AJ42" s="272"/>
      <c r="AK42" s="271"/>
      <c r="AL42" s="283"/>
      <c r="AM42" s="289"/>
      <c r="AN42" s="272"/>
      <c r="AO42" s="271"/>
      <c r="AP42" s="272"/>
      <c r="AQ42" s="271"/>
      <c r="AR42" s="272"/>
      <c r="AS42" s="271"/>
      <c r="AT42" s="272"/>
      <c r="AU42" s="271"/>
      <c r="AV42" s="272"/>
      <c r="AW42" s="271"/>
      <c r="AX42" s="283"/>
      <c r="AY42" s="13">
        <f t="shared" si="0"/>
        <v>2962.6875</v>
      </c>
      <c r="AZ42" s="42">
        <f t="shared" si="1"/>
        <v>150</v>
      </c>
      <c r="BA42" s="42">
        <f t="shared" si="2"/>
        <v>0</v>
      </c>
      <c r="BB42" s="42">
        <f t="shared" si="3"/>
        <v>150</v>
      </c>
      <c r="BC42" s="78">
        <f t="shared" si="4"/>
        <v>19.751249999999999</v>
      </c>
    </row>
    <row r="43" spans="1:55" ht="13" x14ac:dyDescent="0.15">
      <c r="A43" s="40" t="s">
        <v>13</v>
      </c>
      <c r="B43" s="41">
        <f t="shared" si="5"/>
        <v>46060</v>
      </c>
      <c r="C43" s="42">
        <v>2</v>
      </c>
      <c r="D43" s="42"/>
      <c r="E43" s="42" t="s">
        <v>34</v>
      </c>
      <c r="F43" s="43" t="s">
        <v>37</v>
      </c>
      <c r="G43" s="281">
        <v>0</v>
      </c>
      <c r="H43" s="272"/>
      <c r="I43" s="282">
        <v>0</v>
      </c>
      <c r="J43" s="272"/>
      <c r="K43" s="282">
        <v>0</v>
      </c>
      <c r="L43" s="272"/>
      <c r="M43" s="282">
        <v>0</v>
      </c>
      <c r="N43" s="283"/>
      <c r="O43" s="282">
        <v>0</v>
      </c>
      <c r="P43" s="272"/>
      <c r="Q43" s="282">
        <v>0</v>
      </c>
      <c r="R43" s="272"/>
      <c r="S43" s="282">
        <v>0</v>
      </c>
      <c r="T43" s="272"/>
      <c r="U43" s="282">
        <v>0</v>
      </c>
      <c r="V43" s="272"/>
      <c r="W43" s="282">
        <v>0</v>
      </c>
      <c r="X43" s="272"/>
      <c r="Y43" s="349">
        <v>0</v>
      </c>
      <c r="Z43" s="272"/>
      <c r="AA43" s="350">
        <v>0</v>
      </c>
      <c r="AB43" s="272"/>
      <c r="AC43" s="350"/>
      <c r="AD43" s="272"/>
      <c r="AE43" s="350">
        <v>0</v>
      </c>
      <c r="AF43" s="283"/>
      <c r="AG43" s="271"/>
      <c r="AH43" s="272"/>
      <c r="AI43" s="271"/>
      <c r="AJ43" s="272"/>
      <c r="AK43" s="271"/>
      <c r="AL43" s="283"/>
      <c r="AM43" s="289"/>
      <c r="AN43" s="272"/>
      <c r="AO43" s="271"/>
      <c r="AP43" s="272"/>
      <c r="AQ43" s="271"/>
      <c r="AR43" s="272"/>
      <c r="AS43" s="271"/>
      <c r="AT43" s="272"/>
      <c r="AU43" s="271"/>
      <c r="AV43" s="272"/>
      <c r="AW43" s="271"/>
      <c r="AX43" s="283"/>
      <c r="AY43" s="13">
        <f t="shared" si="0"/>
        <v>0</v>
      </c>
      <c r="AZ43" s="42">
        <f t="shared" si="1"/>
        <v>0</v>
      </c>
      <c r="BA43" s="42">
        <f t="shared" si="2"/>
        <v>0</v>
      </c>
      <c r="BB43" s="42">
        <f t="shared" si="3"/>
        <v>0</v>
      </c>
      <c r="BC43" s="78" t="str">
        <f t="shared" si="4"/>
        <v/>
      </c>
    </row>
    <row r="44" spans="1:55" ht="13" x14ac:dyDescent="0.15">
      <c r="A44" s="45" t="s">
        <v>14</v>
      </c>
      <c r="B44" s="46">
        <f t="shared" si="5"/>
        <v>46061</v>
      </c>
      <c r="C44" s="47">
        <v>2</v>
      </c>
      <c r="D44" s="47"/>
      <c r="E44" s="47" t="s">
        <v>34</v>
      </c>
      <c r="F44" s="48" t="s">
        <v>37</v>
      </c>
      <c r="G44" s="281">
        <v>0</v>
      </c>
      <c r="H44" s="272"/>
      <c r="I44" s="282">
        <v>0</v>
      </c>
      <c r="J44" s="272"/>
      <c r="K44" s="282">
        <v>0</v>
      </c>
      <c r="L44" s="272"/>
      <c r="M44" s="282">
        <v>0</v>
      </c>
      <c r="N44" s="283"/>
      <c r="O44" s="291">
        <v>0</v>
      </c>
      <c r="P44" s="292"/>
      <c r="Q44" s="291">
        <v>0</v>
      </c>
      <c r="R44" s="292"/>
      <c r="S44" s="291">
        <v>0</v>
      </c>
      <c r="T44" s="292"/>
      <c r="U44" s="291">
        <v>0</v>
      </c>
      <c r="V44" s="292"/>
      <c r="W44" s="291">
        <v>0</v>
      </c>
      <c r="X44" s="292"/>
      <c r="Y44" s="351">
        <v>0</v>
      </c>
      <c r="Z44" s="292"/>
      <c r="AA44" s="352">
        <v>0</v>
      </c>
      <c r="AB44" s="292"/>
      <c r="AC44" s="352"/>
      <c r="AD44" s="292"/>
      <c r="AE44" s="352">
        <v>0</v>
      </c>
      <c r="AF44" s="293"/>
      <c r="AG44" s="295"/>
      <c r="AH44" s="292"/>
      <c r="AI44" s="295"/>
      <c r="AJ44" s="292"/>
      <c r="AK44" s="295"/>
      <c r="AL44" s="293"/>
      <c r="AM44" s="294"/>
      <c r="AN44" s="292"/>
      <c r="AO44" s="295"/>
      <c r="AP44" s="292"/>
      <c r="AQ44" s="295"/>
      <c r="AR44" s="292"/>
      <c r="AS44" s="295"/>
      <c r="AT44" s="292"/>
      <c r="AU44" s="295"/>
      <c r="AV44" s="292"/>
      <c r="AW44" s="295"/>
      <c r="AX44" s="293"/>
      <c r="AY44" s="79">
        <f t="shared" si="0"/>
        <v>0</v>
      </c>
      <c r="AZ44" s="47">
        <f t="shared" si="1"/>
        <v>0</v>
      </c>
      <c r="BA44" s="47">
        <f t="shared" si="2"/>
        <v>0</v>
      </c>
      <c r="BB44" s="47">
        <f t="shared" si="3"/>
        <v>0</v>
      </c>
      <c r="BC44" s="80" t="str">
        <f t="shared" si="4"/>
        <v/>
      </c>
    </row>
    <row r="45" spans="1:55" ht="13" x14ac:dyDescent="0.15">
      <c r="A45" s="32" t="s">
        <v>7</v>
      </c>
      <c r="B45" s="33">
        <f t="shared" si="5"/>
        <v>46062</v>
      </c>
      <c r="C45" s="34">
        <v>2</v>
      </c>
      <c r="D45" s="34"/>
      <c r="E45" s="34" t="s">
        <v>35</v>
      </c>
      <c r="F45" s="64" t="s">
        <v>38</v>
      </c>
      <c r="G45" s="371">
        <v>125</v>
      </c>
      <c r="H45" s="285"/>
      <c r="I45" s="370">
        <v>125</v>
      </c>
      <c r="J45" s="285"/>
      <c r="K45" s="370">
        <v>0</v>
      </c>
      <c r="L45" s="285"/>
      <c r="M45" s="370">
        <v>0</v>
      </c>
      <c r="N45" s="288"/>
      <c r="O45" s="370"/>
      <c r="P45" s="285"/>
      <c r="Q45" s="370"/>
      <c r="R45" s="285"/>
      <c r="S45" s="370"/>
      <c r="T45" s="285"/>
      <c r="U45" s="370"/>
      <c r="V45" s="285"/>
      <c r="W45" s="370"/>
      <c r="X45" s="285"/>
      <c r="Y45" s="286">
        <v>120</v>
      </c>
      <c r="Z45" s="285"/>
      <c r="AA45" s="287">
        <v>120</v>
      </c>
      <c r="AB45" s="285"/>
      <c r="AC45" s="287"/>
      <c r="AD45" s="285"/>
      <c r="AE45" s="287">
        <v>0</v>
      </c>
      <c r="AF45" s="288"/>
      <c r="AG45" s="271"/>
      <c r="AH45" s="272"/>
      <c r="AI45" s="271"/>
      <c r="AJ45" s="272"/>
      <c r="AK45" s="271"/>
      <c r="AL45" s="283"/>
      <c r="AM45" s="289"/>
      <c r="AN45" s="272"/>
      <c r="AO45" s="271"/>
      <c r="AP45" s="272"/>
      <c r="AQ45" s="271"/>
      <c r="AR45" s="272"/>
      <c r="AS45" s="271"/>
      <c r="AT45" s="272"/>
      <c r="AU45" s="271"/>
      <c r="AV45" s="272"/>
      <c r="AW45" s="271"/>
      <c r="AX45" s="283"/>
      <c r="AY45" s="68">
        <f t="shared" si="0"/>
        <v>14128.963749999999</v>
      </c>
      <c r="AZ45" s="34">
        <f t="shared" si="1"/>
        <v>490</v>
      </c>
      <c r="BA45" s="34">
        <f t="shared" si="2"/>
        <v>0</v>
      </c>
      <c r="BB45" s="34">
        <f t="shared" si="3"/>
        <v>490</v>
      </c>
      <c r="BC45" s="69">
        <f t="shared" si="4"/>
        <v>28.834619897959183</v>
      </c>
    </row>
    <row r="46" spans="1:55" ht="13" x14ac:dyDescent="0.15">
      <c r="A46" s="40" t="s">
        <v>9</v>
      </c>
      <c r="B46" s="41">
        <f t="shared" si="5"/>
        <v>46063</v>
      </c>
      <c r="C46" s="42">
        <v>2</v>
      </c>
      <c r="D46" s="42"/>
      <c r="E46" s="42" t="s">
        <v>35</v>
      </c>
      <c r="F46" s="39" t="s">
        <v>38</v>
      </c>
      <c r="G46" s="289">
        <v>125</v>
      </c>
      <c r="H46" s="272"/>
      <c r="I46" s="271">
        <v>125</v>
      </c>
      <c r="J46" s="272"/>
      <c r="K46" s="271">
        <v>0</v>
      </c>
      <c r="L46" s="272"/>
      <c r="M46" s="271">
        <v>0</v>
      </c>
      <c r="N46" s="283"/>
      <c r="O46" s="271"/>
      <c r="P46" s="272"/>
      <c r="Q46" s="271"/>
      <c r="R46" s="272"/>
      <c r="S46" s="271"/>
      <c r="T46" s="272"/>
      <c r="U46" s="271"/>
      <c r="V46" s="272"/>
      <c r="W46" s="271"/>
      <c r="X46" s="272"/>
      <c r="Y46" s="349">
        <v>120</v>
      </c>
      <c r="Z46" s="272"/>
      <c r="AA46" s="350">
        <v>120</v>
      </c>
      <c r="AB46" s="272"/>
      <c r="AC46" s="350"/>
      <c r="AD46" s="272"/>
      <c r="AE46" s="350">
        <v>0</v>
      </c>
      <c r="AF46" s="283"/>
      <c r="AG46" s="271"/>
      <c r="AH46" s="272"/>
      <c r="AI46" s="271"/>
      <c r="AJ46" s="272"/>
      <c r="AK46" s="271"/>
      <c r="AL46" s="283"/>
      <c r="AM46" s="289"/>
      <c r="AN46" s="272"/>
      <c r="AO46" s="271"/>
      <c r="AP46" s="272"/>
      <c r="AQ46" s="271"/>
      <c r="AR46" s="272"/>
      <c r="AS46" s="271"/>
      <c r="AT46" s="272"/>
      <c r="AU46" s="271"/>
      <c r="AV46" s="272"/>
      <c r="AW46" s="271"/>
      <c r="AX46" s="283"/>
      <c r="AY46" s="13">
        <f t="shared" si="0"/>
        <v>14128.963749999999</v>
      </c>
      <c r="AZ46" s="42">
        <f t="shared" si="1"/>
        <v>490</v>
      </c>
      <c r="BA46" s="42">
        <f t="shared" si="2"/>
        <v>0</v>
      </c>
      <c r="BB46" s="42">
        <f t="shared" si="3"/>
        <v>490</v>
      </c>
      <c r="BC46" s="78">
        <f t="shared" si="4"/>
        <v>28.834619897959183</v>
      </c>
    </row>
    <row r="47" spans="1:55" ht="13" x14ac:dyDescent="0.15">
      <c r="A47" s="40" t="s">
        <v>10</v>
      </c>
      <c r="B47" s="41">
        <f t="shared" si="5"/>
        <v>46064</v>
      </c>
      <c r="C47" s="42">
        <v>2</v>
      </c>
      <c r="D47" s="42"/>
      <c r="E47" s="42" t="s">
        <v>35</v>
      </c>
      <c r="F47" s="39" t="s">
        <v>38</v>
      </c>
      <c r="G47" s="289">
        <v>125</v>
      </c>
      <c r="H47" s="272"/>
      <c r="I47" s="271">
        <v>125</v>
      </c>
      <c r="J47" s="272"/>
      <c r="K47" s="271">
        <v>0</v>
      </c>
      <c r="L47" s="272"/>
      <c r="M47" s="271">
        <v>0</v>
      </c>
      <c r="N47" s="283"/>
      <c r="O47" s="271"/>
      <c r="P47" s="272"/>
      <c r="Q47" s="271"/>
      <c r="R47" s="272"/>
      <c r="S47" s="271"/>
      <c r="T47" s="272"/>
      <c r="U47" s="271"/>
      <c r="V47" s="272"/>
      <c r="W47" s="271"/>
      <c r="X47" s="272"/>
      <c r="Y47" s="349">
        <v>120</v>
      </c>
      <c r="Z47" s="272"/>
      <c r="AA47" s="350">
        <v>120</v>
      </c>
      <c r="AB47" s="272"/>
      <c r="AC47" s="350"/>
      <c r="AD47" s="272"/>
      <c r="AE47" s="350">
        <v>0</v>
      </c>
      <c r="AF47" s="283"/>
      <c r="AG47" s="271"/>
      <c r="AH47" s="272"/>
      <c r="AI47" s="271"/>
      <c r="AJ47" s="272"/>
      <c r="AK47" s="271"/>
      <c r="AL47" s="283"/>
      <c r="AM47" s="289"/>
      <c r="AN47" s="272"/>
      <c r="AO47" s="271"/>
      <c r="AP47" s="272"/>
      <c r="AQ47" s="271"/>
      <c r="AR47" s="272"/>
      <c r="AS47" s="271"/>
      <c r="AT47" s="272"/>
      <c r="AU47" s="271"/>
      <c r="AV47" s="272"/>
      <c r="AW47" s="271"/>
      <c r="AX47" s="283"/>
      <c r="AY47" s="13">
        <f t="shared" si="0"/>
        <v>14128.963749999999</v>
      </c>
      <c r="AZ47" s="42">
        <f t="shared" si="1"/>
        <v>490</v>
      </c>
      <c r="BA47" s="42">
        <f t="shared" si="2"/>
        <v>0</v>
      </c>
      <c r="BB47" s="42">
        <f t="shared" si="3"/>
        <v>490</v>
      </c>
      <c r="BC47" s="78">
        <f t="shared" si="4"/>
        <v>28.834619897959183</v>
      </c>
    </row>
    <row r="48" spans="1:55" ht="13" x14ac:dyDescent="0.15">
      <c r="A48" s="40" t="s">
        <v>11</v>
      </c>
      <c r="B48" s="41">
        <f t="shared" si="5"/>
        <v>46065</v>
      </c>
      <c r="C48" s="42">
        <v>2</v>
      </c>
      <c r="D48" s="42"/>
      <c r="E48" s="42" t="s">
        <v>35</v>
      </c>
      <c r="F48" s="39" t="s">
        <v>38</v>
      </c>
      <c r="G48" s="289">
        <v>125</v>
      </c>
      <c r="H48" s="272"/>
      <c r="I48" s="271">
        <v>125</v>
      </c>
      <c r="J48" s="272"/>
      <c r="K48" s="271">
        <v>0</v>
      </c>
      <c r="L48" s="272"/>
      <c r="M48" s="271">
        <v>0</v>
      </c>
      <c r="N48" s="283"/>
      <c r="O48" s="271"/>
      <c r="P48" s="272"/>
      <c r="Q48" s="271"/>
      <c r="R48" s="272"/>
      <c r="S48" s="271"/>
      <c r="T48" s="272"/>
      <c r="U48" s="271"/>
      <c r="V48" s="272"/>
      <c r="W48" s="271"/>
      <c r="X48" s="272"/>
      <c r="Y48" s="349">
        <v>120</v>
      </c>
      <c r="Z48" s="272"/>
      <c r="AA48" s="350">
        <v>120</v>
      </c>
      <c r="AB48" s="272"/>
      <c r="AC48" s="350"/>
      <c r="AD48" s="272"/>
      <c r="AE48" s="350">
        <v>0</v>
      </c>
      <c r="AF48" s="283"/>
      <c r="AG48" s="271"/>
      <c r="AH48" s="272"/>
      <c r="AI48" s="271"/>
      <c r="AJ48" s="272"/>
      <c r="AK48" s="271"/>
      <c r="AL48" s="283"/>
      <c r="AM48" s="289"/>
      <c r="AN48" s="272"/>
      <c r="AO48" s="271"/>
      <c r="AP48" s="272"/>
      <c r="AQ48" s="271"/>
      <c r="AR48" s="272"/>
      <c r="AS48" s="271"/>
      <c r="AT48" s="272"/>
      <c r="AU48" s="271"/>
      <c r="AV48" s="272"/>
      <c r="AW48" s="271"/>
      <c r="AX48" s="283"/>
      <c r="AY48" s="13">
        <f t="shared" si="0"/>
        <v>14128.963749999999</v>
      </c>
      <c r="AZ48" s="42">
        <f t="shared" si="1"/>
        <v>490</v>
      </c>
      <c r="BA48" s="42">
        <f t="shared" si="2"/>
        <v>0</v>
      </c>
      <c r="BB48" s="42">
        <f t="shared" si="3"/>
        <v>490</v>
      </c>
      <c r="BC48" s="78">
        <f t="shared" si="4"/>
        <v>28.834619897959183</v>
      </c>
    </row>
    <row r="49" spans="1:55" ht="13" x14ac:dyDescent="0.15">
      <c r="A49" s="40" t="s">
        <v>12</v>
      </c>
      <c r="B49" s="41">
        <f t="shared" si="5"/>
        <v>46066</v>
      </c>
      <c r="C49" s="42">
        <v>2</v>
      </c>
      <c r="D49" s="42"/>
      <c r="E49" s="42" t="s">
        <v>35</v>
      </c>
      <c r="F49" s="39" t="s">
        <v>38</v>
      </c>
      <c r="G49" s="289">
        <v>125</v>
      </c>
      <c r="H49" s="272"/>
      <c r="I49" s="271">
        <v>125</v>
      </c>
      <c r="J49" s="272"/>
      <c r="K49" s="271">
        <v>0</v>
      </c>
      <c r="L49" s="272"/>
      <c r="M49" s="271">
        <v>0</v>
      </c>
      <c r="N49" s="283"/>
      <c r="O49" s="271"/>
      <c r="P49" s="272"/>
      <c r="Q49" s="271"/>
      <c r="R49" s="272"/>
      <c r="S49" s="271"/>
      <c r="T49" s="272"/>
      <c r="U49" s="271"/>
      <c r="V49" s="272"/>
      <c r="W49" s="271"/>
      <c r="X49" s="272"/>
      <c r="Y49" s="349">
        <v>120</v>
      </c>
      <c r="Z49" s="272"/>
      <c r="AA49" s="350">
        <v>120</v>
      </c>
      <c r="AB49" s="272"/>
      <c r="AC49" s="350"/>
      <c r="AD49" s="272"/>
      <c r="AE49" s="350">
        <v>0</v>
      </c>
      <c r="AF49" s="283"/>
      <c r="AG49" s="271"/>
      <c r="AH49" s="272"/>
      <c r="AI49" s="271"/>
      <c r="AJ49" s="272"/>
      <c r="AK49" s="271"/>
      <c r="AL49" s="283"/>
      <c r="AM49" s="289"/>
      <c r="AN49" s="272"/>
      <c r="AO49" s="271"/>
      <c r="AP49" s="272"/>
      <c r="AQ49" s="271"/>
      <c r="AR49" s="272"/>
      <c r="AS49" s="271"/>
      <c r="AT49" s="272"/>
      <c r="AU49" s="271"/>
      <c r="AV49" s="272"/>
      <c r="AW49" s="271"/>
      <c r="AX49" s="283"/>
      <c r="AY49" s="13">
        <f t="shared" si="0"/>
        <v>14128.963749999999</v>
      </c>
      <c r="AZ49" s="42">
        <f t="shared" si="1"/>
        <v>490</v>
      </c>
      <c r="BA49" s="42">
        <f t="shared" si="2"/>
        <v>0</v>
      </c>
      <c r="BB49" s="42">
        <f t="shared" si="3"/>
        <v>490</v>
      </c>
      <c r="BC49" s="78">
        <f t="shared" si="4"/>
        <v>28.834619897959183</v>
      </c>
    </row>
    <row r="50" spans="1:55" ht="13" x14ac:dyDescent="0.15">
      <c r="A50" s="40" t="s">
        <v>13</v>
      </c>
      <c r="B50" s="41">
        <f t="shared" si="5"/>
        <v>46067</v>
      </c>
      <c r="C50" s="42">
        <v>2</v>
      </c>
      <c r="D50" s="42"/>
      <c r="E50" s="42" t="s">
        <v>35</v>
      </c>
      <c r="F50" s="39" t="s">
        <v>38</v>
      </c>
      <c r="G50" s="289">
        <v>125</v>
      </c>
      <c r="H50" s="272"/>
      <c r="I50" s="271">
        <v>125</v>
      </c>
      <c r="J50" s="272"/>
      <c r="K50" s="271">
        <v>0</v>
      </c>
      <c r="L50" s="272"/>
      <c r="M50" s="271">
        <v>0</v>
      </c>
      <c r="N50" s="283"/>
      <c r="O50" s="271"/>
      <c r="P50" s="272"/>
      <c r="Q50" s="271"/>
      <c r="R50" s="272"/>
      <c r="S50" s="271"/>
      <c r="T50" s="272"/>
      <c r="U50" s="271"/>
      <c r="V50" s="272"/>
      <c r="W50" s="271"/>
      <c r="X50" s="272"/>
      <c r="Y50" s="349">
        <v>120</v>
      </c>
      <c r="Z50" s="272"/>
      <c r="AA50" s="350">
        <v>120</v>
      </c>
      <c r="AB50" s="272"/>
      <c r="AC50" s="350"/>
      <c r="AD50" s="272"/>
      <c r="AE50" s="350">
        <v>0</v>
      </c>
      <c r="AF50" s="283"/>
      <c r="AG50" s="271"/>
      <c r="AH50" s="272"/>
      <c r="AI50" s="271"/>
      <c r="AJ50" s="272"/>
      <c r="AK50" s="271"/>
      <c r="AL50" s="283"/>
      <c r="AM50" s="289"/>
      <c r="AN50" s="272"/>
      <c r="AO50" s="271"/>
      <c r="AP50" s="272"/>
      <c r="AQ50" s="271"/>
      <c r="AR50" s="272"/>
      <c r="AS50" s="271"/>
      <c r="AT50" s="272"/>
      <c r="AU50" s="271"/>
      <c r="AV50" s="272"/>
      <c r="AW50" s="271"/>
      <c r="AX50" s="283"/>
      <c r="AY50" s="13">
        <f t="shared" si="0"/>
        <v>14128.963749999999</v>
      </c>
      <c r="AZ50" s="42">
        <f t="shared" si="1"/>
        <v>490</v>
      </c>
      <c r="BA50" s="42">
        <f t="shared" si="2"/>
        <v>0</v>
      </c>
      <c r="BB50" s="42">
        <f t="shared" si="3"/>
        <v>490</v>
      </c>
      <c r="BC50" s="78">
        <f t="shared" si="4"/>
        <v>28.834619897959183</v>
      </c>
    </row>
    <row r="51" spans="1:55" ht="13" x14ac:dyDescent="0.15">
      <c r="A51" s="45" t="s">
        <v>14</v>
      </c>
      <c r="B51" s="46">
        <f t="shared" si="5"/>
        <v>46068</v>
      </c>
      <c r="C51" s="47">
        <v>2</v>
      </c>
      <c r="D51" s="47"/>
      <c r="E51" s="47" t="s">
        <v>35</v>
      </c>
      <c r="F51" s="52" t="s">
        <v>38</v>
      </c>
      <c r="G51" s="289">
        <v>125</v>
      </c>
      <c r="H51" s="272"/>
      <c r="I51" s="271">
        <v>125</v>
      </c>
      <c r="J51" s="272"/>
      <c r="K51" s="271">
        <v>0</v>
      </c>
      <c r="L51" s="272"/>
      <c r="M51" s="271">
        <v>0</v>
      </c>
      <c r="N51" s="283"/>
      <c r="O51" s="295"/>
      <c r="P51" s="292"/>
      <c r="Q51" s="295"/>
      <c r="R51" s="292"/>
      <c r="S51" s="295"/>
      <c r="T51" s="292"/>
      <c r="U51" s="295"/>
      <c r="V51" s="292"/>
      <c r="W51" s="295"/>
      <c r="X51" s="292"/>
      <c r="Y51" s="351">
        <v>120</v>
      </c>
      <c r="Z51" s="292"/>
      <c r="AA51" s="352">
        <v>120</v>
      </c>
      <c r="AB51" s="292"/>
      <c r="AC51" s="352"/>
      <c r="AD51" s="292"/>
      <c r="AE51" s="352">
        <v>0</v>
      </c>
      <c r="AF51" s="293"/>
      <c r="AG51" s="295"/>
      <c r="AH51" s="292"/>
      <c r="AI51" s="295"/>
      <c r="AJ51" s="292"/>
      <c r="AK51" s="295"/>
      <c r="AL51" s="293"/>
      <c r="AM51" s="294"/>
      <c r="AN51" s="292"/>
      <c r="AO51" s="295"/>
      <c r="AP51" s="292"/>
      <c r="AQ51" s="295"/>
      <c r="AR51" s="292"/>
      <c r="AS51" s="295"/>
      <c r="AT51" s="292"/>
      <c r="AU51" s="295"/>
      <c r="AV51" s="292"/>
      <c r="AW51" s="295"/>
      <c r="AX51" s="293"/>
      <c r="AY51" s="79">
        <f t="shared" si="0"/>
        <v>14128.963749999999</v>
      </c>
      <c r="AZ51" s="47">
        <f t="shared" si="1"/>
        <v>490</v>
      </c>
      <c r="BA51" s="47">
        <f t="shared" si="2"/>
        <v>0</v>
      </c>
      <c r="BB51" s="47">
        <f t="shared" si="3"/>
        <v>490</v>
      </c>
      <c r="BC51" s="80">
        <f t="shared" si="4"/>
        <v>28.834619897959183</v>
      </c>
    </row>
    <row r="52" spans="1:55" ht="13" x14ac:dyDescent="0.15">
      <c r="A52" s="32" t="s">
        <v>7</v>
      </c>
      <c r="B52" s="33">
        <f t="shared" si="5"/>
        <v>46069</v>
      </c>
      <c r="C52" s="34">
        <v>2</v>
      </c>
      <c r="D52" s="34"/>
      <c r="E52" s="34" t="s">
        <v>36</v>
      </c>
      <c r="F52" s="64" t="s">
        <v>38</v>
      </c>
      <c r="G52" s="371">
        <v>125</v>
      </c>
      <c r="H52" s="285"/>
      <c r="I52" s="370">
        <v>125</v>
      </c>
      <c r="J52" s="285"/>
      <c r="K52" s="370">
        <v>0</v>
      </c>
      <c r="L52" s="285"/>
      <c r="M52" s="370">
        <v>0</v>
      </c>
      <c r="N52" s="288"/>
      <c r="O52" s="370"/>
      <c r="P52" s="285"/>
      <c r="Q52" s="370"/>
      <c r="R52" s="285"/>
      <c r="S52" s="370"/>
      <c r="T52" s="285"/>
      <c r="U52" s="370"/>
      <c r="V52" s="285"/>
      <c r="W52" s="370"/>
      <c r="X52" s="285"/>
      <c r="Y52" s="286">
        <v>120</v>
      </c>
      <c r="Z52" s="285"/>
      <c r="AA52" s="287">
        <v>120</v>
      </c>
      <c r="AB52" s="285"/>
      <c r="AC52" s="287"/>
      <c r="AD52" s="285"/>
      <c r="AE52" s="287">
        <v>0</v>
      </c>
      <c r="AF52" s="288"/>
      <c r="AG52" s="271"/>
      <c r="AH52" s="272"/>
      <c r="AI52" s="271"/>
      <c r="AJ52" s="272"/>
      <c r="AK52" s="271"/>
      <c r="AL52" s="283"/>
      <c r="AM52" s="289"/>
      <c r="AN52" s="272"/>
      <c r="AO52" s="271"/>
      <c r="AP52" s="272"/>
      <c r="AQ52" s="271"/>
      <c r="AR52" s="272"/>
      <c r="AS52" s="271"/>
      <c r="AT52" s="272"/>
      <c r="AU52" s="271"/>
      <c r="AV52" s="272"/>
      <c r="AW52" s="271"/>
      <c r="AX52" s="283"/>
      <c r="AY52" s="68">
        <f t="shared" si="0"/>
        <v>14128.963749999999</v>
      </c>
      <c r="AZ52" s="34">
        <f t="shared" si="1"/>
        <v>490</v>
      </c>
      <c r="BA52" s="34">
        <f t="shared" si="2"/>
        <v>0</v>
      </c>
      <c r="BB52" s="34">
        <f t="shared" si="3"/>
        <v>490</v>
      </c>
      <c r="BC52" s="69">
        <f t="shared" si="4"/>
        <v>28.834619897959183</v>
      </c>
    </row>
    <row r="53" spans="1:55" ht="13" x14ac:dyDescent="0.15">
      <c r="A53" s="40" t="s">
        <v>9</v>
      </c>
      <c r="B53" s="41">
        <f t="shared" si="5"/>
        <v>46070</v>
      </c>
      <c r="C53" s="42">
        <v>2</v>
      </c>
      <c r="D53" s="42"/>
      <c r="E53" s="42" t="s">
        <v>36</v>
      </c>
      <c r="F53" s="39" t="s">
        <v>38</v>
      </c>
      <c r="G53" s="289">
        <v>125</v>
      </c>
      <c r="H53" s="272"/>
      <c r="I53" s="271">
        <v>125</v>
      </c>
      <c r="J53" s="272"/>
      <c r="K53" s="271">
        <v>0</v>
      </c>
      <c r="L53" s="272"/>
      <c r="M53" s="271">
        <v>0</v>
      </c>
      <c r="N53" s="283"/>
      <c r="O53" s="271"/>
      <c r="P53" s="272"/>
      <c r="Q53" s="271"/>
      <c r="R53" s="272"/>
      <c r="S53" s="271"/>
      <c r="T53" s="272"/>
      <c r="U53" s="271"/>
      <c r="V53" s="272"/>
      <c r="W53" s="271"/>
      <c r="X53" s="272"/>
      <c r="Y53" s="349">
        <v>120</v>
      </c>
      <c r="Z53" s="272"/>
      <c r="AA53" s="350">
        <v>120</v>
      </c>
      <c r="AB53" s="272"/>
      <c r="AC53" s="350"/>
      <c r="AD53" s="272"/>
      <c r="AE53" s="350">
        <v>0</v>
      </c>
      <c r="AF53" s="283"/>
      <c r="AG53" s="271"/>
      <c r="AH53" s="272"/>
      <c r="AI53" s="271"/>
      <c r="AJ53" s="272"/>
      <c r="AK53" s="271"/>
      <c r="AL53" s="283"/>
      <c r="AM53" s="289"/>
      <c r="AN53" s="272"/>
      <c r="AO53" s="271"/>
      <c r="AP53" s="272"/>
      <c r="AQ53" s="271"/>
      <c r="AR53" s="272"/>
      <c r="AS53" s="271"/>
      <c r="AT53" s="272"/>
      <c r="AU53" s="271"/>
      <c r="AV53" s="272"/>
      <c r="AW53" s="271"/>
      <c r="AX53" s="283"/>
      <c r="AY53" s="13">
        <f t="shared" si="0"/>
        <v>14128.963749999999</v>
      </c>
      <c r="AZ53" s="42">
        <f t="shared" si="1"/>
        <v>490</v>
      </c>
      <c r="BA53" s="42">
        <f t="shared" si="2"/>
        <v>0</v>
      </c>
      <c r="BB53" s="42">
        <f t="shared" si="3"/>
        <v>490</v>
      </c>
      <c r="BC53" s="78">
        <f t="shared" si="4"/>
        <v>28.834619897959183</v>
      </c>
    </row>
    <row r="54" spans="1:55" ht="13" x14ac:dyDescent="0.15">
      <c r="A54" s="40" t="s">
        <v>10</v>
      </c>
      <c r="B54" s="41">
        <f t="shared" si="5"/>
        <v>46071</v>
      </c>
      <c r="C54" s="42">
        <v>2</v>
      </c>
      <c r="D54" s="42"/>
      <c r="E54" s="42" t="s">
        <v>36</v>
      </c>
      <c r="F54" s="39" t="s">
        <v>38</v>
      </c>
      <c r="G54" s="289">
        <v>125</v>
      </c>
      <c r="H54" s="272"/>
      <c r="I54" s="271">
        <v>125</v>
      </c>
      <c r="J54" s="272"/>
      <c r="K54" s="271">
        <v>0</v>
      </c>
      <c r="L54" s="272"/>
      <c r="M54" s="271">
        <v>0</v>
      </c>
      <c r="N54" s="283"/>
      <c r="O54" s="271"/>
      <c r="P54" s="272"/>
      <c r="Q54" s="271"/>
      <c r="R54" s="272"/>
      <c r="S54" s="271"/>
      <c r="T54" s="272"/>
      <c r="U54" s="271"/>
      <c r="V54" s="272"/>
      <c r="W54" s="271"/>
      <c r="X54" s="272"/>
      <c r="Y54" s="349">
        <v>120</v>
      </c>
      <c r="Z54" s="272"/>
      <c r="AA54" s="350">
        <v>120</v>
      </c>
      <c r="AB54" s="272"/>
      <c r="AC54" s="350"/>
      <c r="AD54" s="272"/>
      <c r="AE54" s="350">
        <v>0</v>
      </c>
      <c r="AF54" s="283"/>
      <c r="AG54" s="271"/>
      <c r="AH54" s="272"/>
      <c r="AI54" s="271"/>
      <c r="AJ54" s="272"/>
      <c r="AK54" s="271"/>
      <c r="AL54" s="283"/>
      <c r="AM54" s="289"/>
      <c r="AN54" s="272"/>
      <c r="AO54" s="271"/>
      <c r="AP54" s="272"/>
      <c r="AQ54" s="271"/>
      <c r="AR54" s="272"/>
      <c r="AS54" s="271"/>
      <c r="AT54" s="272"/>
      <c r="AU54" s="271"/>
      <c r="AV54" s="272"/>
      <c r="AW54" s="271"/>
      <c r="AX54" s="283"/>
      <c r="AY54" s="13">
        <f t="shared" si="0"/>
        <v>14128.963749999999</v>
      </c>
      <c r="AZ54" s="42">
        <f t="shared" si="1"/>
        <v>490</v>
      </c>
      <c r="BA54" s="42">
        <f t="shared" si="2"/>
        <v>0</v>
      </c>
      <c r="BB54" s="42">
        <f t="shared" si="3"/>
        <v>490</v>
      </c>
      <c r="BC54" s="78">
        <f t="shared" si="4"/>
        <v>28.834619897959183</v>
      </c>
    </row>
    <row r="55" spans="1:55" ht="13" x14ac:dyDescent="0.15">
      <c r="A55" s="40" t="s">
        <v>11</v>
      </c>
      <c r="B55" s="41">
        <f t="shared" si="5"/>
        <v>46072</v>
      </c>
      <c r="C55" s="42">
        <v>2</v>
      </c>
      <c r="D55" s="42"/>
      <c r="E55" s="42" t="s">
        <v>36</v>
      </c>
      <c r="F55" s="39" t="s">
        <v>38</v>
      </c>
      <c r="G55" s="289">
        <v>125</v>
      </c>
      <c r="H55" s="272"/>
      <c r="I55" s="271">
        <v>125</v>
      </c>
      <c r="J55" s="272"/>
      <c r="K55" s="271">
        <v>0</v>
      </c>
      <c r="L55" s="272"/>
      <c r="M55" s="271">
        <v>0</v>
      </c>
      <c r="N55" s="283"/>
      <c r="O55" s="271"/>
      <c r="P55" s="272"/>
      <c r="Q55" s="271"/>
      <c r="R55" s="272"/>
      <c r="S55" s="271"/>
      <c r="T55" s="272"/>
      <c r="U55" s="271"/>
      <c r="V55" s="272"/>
      <c r="W55" s="271"/>
      <c r="X55" s="272"/>
      <c r="Y55" s="349">
        <v>120</v>
      </c>
      <c r="Z55" s="272"/>
      <c r="AA55" s="350">
        <v>120</v>
      </c>
      <c r="AB55" s="272"/>
      <c r="AC55" s="350"/>
      <c r="AD55" s="272"/>
      <c r="AE55" s="350">
        <v>0</v>
      </c>
      <c r="AF55" s="283"/>
      <c r="AG55" s="271"/>
      <c r="AH55" s="272"/>
      <c r="AI55" s="271"/>
      <c r="AJ55" s="272"/>
      <c r="AK55" s="271"/>
      <c r="AL55" s="283"/>
      <c r="AM55" s="289"/>
      <c r="AN55" s="272"/>
      <c r="AO55" s="271"/>
      <c r="AP55" s="272"/>
      <c r="AQ55" s="271"/>
      <c r="AR55" s="272"/>
      <c r="AS55" s="271"/>
      <c r="AT55" s="272"/>
      <c r="AU55" s="271"/>
      <c r="AV55" s="272"/>
      <c r="AW55" s="271"/>
      <c r="AX55" s="283"/>
      <c r="AY55" s="13">
        <f t="shared" si="0"/>
        <v>14128.963749999999</v>
      </c>
      <c r="AZ55" s="42">
        <f t="shared" si="1"/>
        <v>490</v>
      </c>
      <c r="BA55" s="42">
        <f t="shared" si="2"/>
        <v>0</v>
      </c>
      <c r="BB55" s="42">
        <f t="shared" si="3"/>
        <v>490</v>
      </c>
      <c r="BC55" s="78">
        <f t="shared" si="4"/>
        <v>28.834619897959183</v>
      </c>
    </row>
    <row r="56" spans="1:55" ht="13" x14ac:dyDescent="0.15">
      <c r="A56" s="40" t="s">
        <v>12</v>
      </c>
      <c r="B56" s="41">
        <f t="shared" si="5"/>
        <v>46073</v>
      </c>
      <c r="C56" s="42">
        <v>2</v>
      </c>
      <c r="D56" s="42"/>
      <c r="E56" s="42" t="s">
        <v>36</v>
      </c>
      <c r="F56" s="39" t="s">
        <v>38</v>
      </c>
      <c r="G56" s="289">
        <v>125</v>
      </c>
      <c r="H56" s="272"/>
      <c r="I56" s="271">
        <v>125</v>
      </c>
      <c r="J56" s="272"/>
      <c r="K56" s="271">
        <v>0</v>
      </c>
      <c r="L56" s="272"/>
      <c r="M56" s="271">
        <v>0</v>
      </c>
      <c r="N56" s="283"/>
      <c r="O56" s="271"/>
      <c r="P56" s="272"/>
      <c r="Q56" s="271"/>
      <c r="R56" s="272"/>
      <c r="S56" s="271"/>
      <c r="T56" s="272"/>
      <c r="U56" s="271"/>
      <c r="V56" s="272"/>
      <c r="W56" s="271"/>
      <c r="X56" s="272"/>
      <c r="Y56" s="349">
        <v>120</v>
      </c>
      <c r="Z56" s="272"/>
      <c r="AA56" s="350">
        <v>120</v>
      </c>
      <c r="AB56" s="272"/>
      <c r="AC56" s="350"/>
      <c r="AD56" s="272"/>
      <c r="AE56" s="350">
        <v>0</v>
      </c>
      <c r="AF56" s="283"/>
      <c r="AG56" s="271"/>
      <c r="AH56" s="272"/>
      <c r="AI56" s="271"/>
      <c r="AJ56" s="272"/>
      <c r="AK56" s="271"/>
      <c r="AL56" s="283"/>
      <c r="AM56" s="289"/>
      <c r="AN56" s="272"/>
      <c r="AO56" s="271"/>
      <c r="AP56" s="272"/>
      <c r="AQ56" s="271"/>
      <c r="AR56" s="272"/>
      <c r="AS56" s="271"/>
      <c r="AT56" s="272"/>
      <c r="AU56" s="271"/>
      <c r="AV56" s="272"/>
      <c r="AW56" s="271"/>
      <c r="AX56" s="283"/>
      <c r="AY56" s="13">
        <f t="shared" si="0"/>
        <v>14128.963749999999</v>
      </c>
      <c r="AZ56" s="42">
        <f t="shared" si="1"/>
        <v>490</v>
      </c>
      <c r="BA56" s="42">
        <f t="shared" si="2"/>
        <v>0</v>
      </c>
      <c r="BB56" s="42">
        <f t="shared" si="3"/>
        <v>490</v>
      </c>
      <c r="BC56" s="78">
        <f t="shared" si="4"/>
        <v>28.834619897959183</v>
      </c>
    </row>
    <row r="57" spans="1:55" ht="13" x14ac:dyDescent="0.15">
      <c r="A57" s="40" t="s">
        <v>13</v>
      </c>
      <c r="B57" s="41">
        <f t="shared" si="5"/>
        <v>46074</v>
      </c>
      <c r="C57" s="42">
        <v>2</v>
      </c>
      <c r="D57" s="42"/>
      <c r="E57" s="42" t="s">
        <v>36</v>
      </c>
      <c r="F57" s="39" t="s">
        <v>38</v>
      </c>
      <c r="G57" s="289">
        <v>125</v>
      </c>
      <c r="H57" s="272"/>
      <c r="I57" s="271">
        <v>125</v>
      </c>
      <c r="J57" s="272"/>
      <c r="K57" s="271">
        <v>0</v>
      </c>
      <c r="L57" s="272"/>
      <c r="M57" s="271">
        <v>0</v>
      </c>
      <c r="N57" s="283"/>
      <c r="O57" s="271"/>
      <c r="P57" s="272"/>
      <c r="Q57" s="271"/>
      <c r="R57" s="272"/>
      <c r="S57" s="271"/>
      <c r="T57" s="272"/>
      <c r="U57" s="271"/>
      <c r="V57" s="272"/>
      <c r="W57" s="271"/>
      <c r="X57" s="272"/>
      <c r="Y57" s="349">
        <v>120</v>
      </c>
      <c r="Z57" s="272"/>
      <c r="AA57" s="350">
        <v>120</v>
      </c>
      <c r="AB57" s="272"/>
      <c r="AC57" s="350"/>
      <c r="AD57" s="272"/>
      <c r="AE57" s="350">
        <v>0</v>
      </c>
      <c r="AF57" s="283"/>
      <c r="AG57" s="271"/>
      <c r="AH57" s="272"/>
      <c r="AI57" s="271"/>
      <c r="AJ57" s="272"/>
      <c r="AK57" s="271"/>
      <c r="AL57" s="283"/>
      <c r="AM57" s="289"/>
      <c r="AN57" s="272"/>
      <c r="AO57" s="271"/>
      <c r="AP57" s="272"/>
      <c r="AQ57" s="271"/>
      <c r="AR57" s="272"/>
      <c r="AS57" s="271"/>
      <c r="AT57" s="272"/>
      <c r="AU57" s="271"/>
      <c r="AV57" s="272"/>
      <c r="AW57" s="271"/>
      <c r="AX57" s="283"/>
      <c r="AY57" s="13">
        <f t="shared" si="0"/>
        <v>14128.963749999999</v>
      </c>
      <c r="AZ57" s="42">
        <f t="shared" si="1"/>
        <v>490</v>
      </c>
      <c r="BA57" s="42">
        <f t="shared" si="2"/>
        <v>0</v>
      </c>
      <c r="BB57" s="42">
        <f t="shared" si="3"/>
        <v>490</v>
      </c>
      <c r="BC57" s="78">
        <f t="shared" si="4"/>
        <v>28.834619897959183</v>
      </c>
    </row>
    <row r="58" spans="1:55" ht="13" x14ac:dyDescent="0.15">
      <c r="A58" s="45" t="s">
        <v>14</v>
      </c>
      <c r="B58" s="46">
        <f t="shared" si="5"/>
        <v>46075</v>
      </c>
      <c r="C58" s="47">
        <v>2</v>
      </c>
      <c r="D58" s="47"/>
      <c r="E58" s="47" t="s">
        <v>36</v>
      </c>
      <c r="F58" s="52" t="s">
        <v>38</v>
      </c>
      <c r="G58" s="289">
        <v>125</v>
      </c>
      <c r="H58" s="272"/>
      <c r="I58" s="271">
        <v>125</v>
      </c>
      <c r="J58" s="272"/>
      <c r="K58" s="271">
        <v>0</v>
      </c>
      <c r="L58" s="272"/>
      <c r="M58" s="271">
        <v>0</v>
      </c>
      <c r="N58" s="283"/>
      <c r="O58" s="295"/>
      <c r="P58" s="292"/>
      <c r="Q58" s="295"/>
      <c r="R58" s="292"/>
      <c r="S58" s="295"/>
      <c r="T58" s="292"/>
      <c r="U58" s="295"/>
      <c r="V58" s="292"/>
      <c r="W58" s="295"/>
      <c r="X58" s="292"/>
      <c r="Y58" s="351">
        <v>120</v>
      </c>
      <c r="Z58" s="292"/>
      <c r="AA58" s="352">
        <v>120</v>
      </c>
      <c r="AB58" s="292"/>
      <c r="AC58" s="352"/>
      <c r="AD58" s="292"/>
      <c r="AE58" s="352">
        <v>0</v>
      </c>
      <c r="AF58" s="293"/>
      <c r="AG58" s="295"/>
      <c r="AH58" s="292"/>
      <c r="AI58" s="295"/>
      <c r="AJ58" s="292"/>
      <c r="AK58" s="295"/>
      <c r="AL58" s="293"/>
      <c r="AM58" s="294"/>
      <c r="AN58" s="292"/>
      <c r="AO58" s="295"/>
      <c r="AP58" s="292"/>
      <c r="AQ58" s="295"/>
      <c r="AR58" s="292"/>
      <c r="AS58" s="295"/>
      <c r="AT58" s="292"/>
      <c r="AU58" s="295"/>
      <c r="AV58" s="292"/>
      <c r="AW58" s="295"/>
      <c r="AX58" s="293"/>
      <c r="AY58" s="79">
        <f t="shared" si="0"/>
        <v>14128.963749999999</v>
      </c>
      <c r="AZ58" s="47">
        <f t="shared" si="1"/>
        <v>490</v>
      </c>
      <c r="BA58" s="47">
        <f t="shared" si="2"/>
        <v>0</v>
      </c>
      <c r="BB58" s="47">
        <f t="shared" si="3"/>
        <v>490</v>
      </c>
      <c r="BC58" s="80">
        <f t="shared" si="4"/>
        <v>28.834619897959183</v>
      </c>
    </row>
    <row r="59" spans="1:55" ht="13" x14ac:dyDescent="0.15">
      <c r="A59" s="32" t="s">
        <v>7</v>
      </c>
      <c r="B59" s="33">
        <f t="shared" si="5"/>
        <v>46076</v>
      </c>
      <c r="C59" s="34">
        <v>3</v>
      </c>
      <c r="D59" s="34"/>
      <c r="E59" s="34" t="s">
        <v>31</v>
      </c>
      <c r="F59" s="64" t="s">
        <v>38</v>
      </c>
      <c r="G59" s="371">
        <v>125</v>
      </c>
      <c r="H59" s="285"/>
      <c r="I59" s="370">
        <v>125</v>
      </c>
      <c r="J59" s="285"/>
      <c r="K59" s="370">
        <v>0</v>
      </c>
      <c r="L59" s="285"/>
      <c r="M59" s="370">
        <v>0</v>
      </c>
      <c r="N59" s="288"/>
      <c r="O59" s="271"/>
      <c r="P59" s="272"/>
      <c r="Q59" s="271"/>
      <c r="R59" s="272"/>
      <c r="S59" s="271"/>
      <c r="T59" s="272"/>
      <c r="U59" s="271"/>
      <c r="V59" s="272"/>
      <c r="W59" s="271"/>
      <c r="X59" s="272"/>
      <c r="Y59" s="286">
        <v>260</v>
      </c>
      <c r="Z59" s="285"/>
      <c r="AA59" s="287">
        <v>260</v>
      </c>
      <c r="AB59" s="285"/>
      <c r="AC59" s="287"/>
      <c r="AD59" s="285"/>
      <c r="AE59" s="287">
        <v>0</v>
      </c>
      <c r="AF59" s="288"/>
      <c r="AG59" s="271"/>
      <c r="AH59" s="272"/>
      <c r="AI59" s="271"/>
      <c r="AJ59" s="272"/>
      <c r="AK59" s="271"/>
      <c r="AL59" s="283"/>
      <c r="AM59" s="289"/>
      <c r="AN59" s="272"/>
      <c r="AO59" s="271"/>
      <c r="AP59" s="272"/>
      <c r="AQ59" s="271"/>
      <c r="AR59" s="272"/>
      <c r="AS59" s="271"/>
      <c r="AT59" s="272"/>
      <c r="AU59" s="271"/>
      <c r="AV59" s="272"/>
      <c r="AW59" s="271"/>
      <c r="AX59" s="283"/>
      <c r="AY59" s="68">
        <f t="shared" si="0"/>
        <v>19659.313750000001</v>
      </c>
      <c r="AZ59" s="34">
        <f t="shared" si="1"/>
        <v>770</v>
      </c>
      <c r="BA59" s="34">
        <f t="shared" si="2"/>
        <v>0</v>
      </c>
      <c r="BB59" s="34">
        <f t="shared" si="3"/>
        <v>770</v>
      </c>
      <c r="BC59" s="69">
        <f t="shared" si="4"/>
        <v>25.5315762987013</v>
      </c>
    </row>
    <row r="60" spans="1:55" ht="13" x14ac:dyDescent="0.15">
      <c r="A60" s="40" t="s">
        <v>9</v>
      </c>
      <c r="B60" s="41">
        <f t="shared" si="5"/>
        <v>46077</v>
      </c>
      <c r="C60" s="42">
        <v>3</v>
      </c>
      <c r="D60" s="42"/>
      <c r="E60" s="42" t="s">
        <v>31</v>
      </c>
      <c r="F60" s="39" t="s">
        <v>38</v>
      </c>
      <c r="G60" s="289">
        <v>125</v>
      </c>
      <c r="H60" s="272"/>
      <c r="I60" s="271">
        <v>125</v>
      </c>
      <c r="J60" s="272"/>
      <c r="K60" s="271">
        <v>0</v>
      </c>
      <c r="L60" s="272"/>
      <c r="M60" s="271">
        <v>0</v>
      </c>
      <c r="N60" s="283"/>
      <c r="O60" s="271"/>
      <c r="P60" s="272"/>
      <c r="Q60" s="271"/>
      <c r="R60" s="272"/>
      <c r="S60" s="271"/>
      <c r="T60" s="272"/>
      <c r="U60" s="271"/>
      <c r="V60" s="272"/>
      <c r="W60" s="271"/>
      <c r="X60" s="272"/>
      <c r="Y60" s="349">
        <v>260</v>
      </c>
      <c r="Z60" s="272"/>
      <c r="AA60" s="350">
        <v>260</v>
      </c>
      <c r="AB60" s="272"/>
      <c r="AC60" s="350"/>
      <c r="AD60" s="272"/>
      <c r="AE60" s="350">
        <v>0</v>
      </c>
      <c r="AF60" s="283"/>
      <c r="AG60" s="271"/>
      <c r="AH60" s="272"/>
      <c r="AI60" s="271"/>
      <c r="AJ60" s="272"/>
      <c r="AK60" s="271"/>
      <c r="AL60" s="283"/>
      <c r="AM60" s="289"/>
      <c r="AN60" s="272"/>
      <c r="AO60" s="271"/>
      <c r="AP60" s="272"/>
      <c r="AQ60" s="271"/>
      <c r="AR60" s="272"/>
      <c r="AS60" s="271"/>
      <c r="AT60" s="272"/>
      <c r="AU60" s="271"/>
      <c r="AV60" s="272"/>
      <c r="AW60" s="271"/>
      <c r="AX60" s="283"/>
      <c r="AY60" s="13">
        <f t="shared" si="0"/>
        <v>19659.313750000001</v>
      </c>
      <c r="AZ60" s="42">
        <f t="shared" si="1"/>
        <v>770</v>
      </c>
      <c r="BA60" s="42">
        <f t="shared" si="2"/>
        <v>0</v>
      </c>
      <c r="BB60" s="42">
        <f t="shared" si="3"/>
        <v>770</v>
      </c>
      <c r="BC60" s="78">
        <f t="shared" si="4"/>
        <v>25.5315762987013</v>
      </c>
    </row>
    <row r="61" spans="1:55" ht="13" x14ac:dyDescent="0.15">
      <c r="A61" s="40" t="s">
        <v>10</v>
      </c>
      <c r="B61" s="41">
        <f t="shared" si="5"/>
        <v>46078</v>
      </c>
      <c r="C61" s="42">
        <v>3</v>
      </c>
      <c r="D61" s="42"/>
      <c r="E61" s="42" t="s">
        <v>31</v>
      </c>
      <c r="F61" s="39" t="s">
        <v>38</v>
      </c>
      <c r="G61" s="289">
        <v>125</v>
      </c>
      <c r="H61" s="272"/>
      <c r="I61" s="271">
        <v>125</v>
      </c>
      <c r="J61" s="272"/>
      <c r="K61" s="271">
        <v>0</v>
      </c>
      <c r="L61" s="272"/>
      <c r="M61" s="271">
        <v>0</v>
      </c>
      <c r="N61" s="283"/>
      <c r="O61" s="271"/>
      <c r="P61" s="272"/>
      <c r="Q61" s="271"/>
      <c r="R61" s="272"/>
      <c r="S61" s="271"/>
      <c r="T61" s="272"/>
      <c r="U61" s="271"/>
      <c r="V61" s="272"/>
      <c r="W61" s="271"/>
      <c r="X61" s="272"/>
      <c r="Y61" s="349">
        <v>260</v>
      </c>
      <c r="Z61" s="272"/>
      <c r="AA61" s="350">
        <v>260</v>
      </c>
      <c r="AB61" s="272"/>
      <c r="AC61" s="350"/>
      <c r="AD61" s="272"/>
      <c r="AE61" s="350">
        <v>0</v>
      </c>
      <c r="AF61" s="283"/>
      <c r="AG61" s="271"/>
      <c r="AH61" s="272"/>
      <c r="AI61" s="271"/>
      <c r="AJ61" s="272"/>
      <c r="AK61" s="271"/>
      <c r="AL61" s="283"/>
      <c r="AM61" s="289"/>
      <c r="AN61" s="272"/>
      <c r="AO61" s="271"/>
      <c r="AP61" s="272"/>
      <c r="AQ61" s="271"/>
      <c r="AR61" s="272"/>
      <c r="AS61" s="271"/>
      <c r="AT61" s="272"/>
      <c r="AU61" s="271"/>
      <c r="AV61" s="272"/>
      <c r="AW61" s="271"/>
      <c r="AX61" s="283"/>
      <c r="AY61" s="13">
        <f t="shared" si="0"/>
        <v>19659.313750000001</v>
      </c>
      <c r="AZ61" s="42">
        <f t="shared" si="1"/>
        <v>770</v>
      </c>
      <c r="BA61" s="42">
        <f t="shared" si="2"/>
        <v>0</v>
      </c>
      <c r="BB61" s="42">
        <f t="shared" si="3"/>
        <v>770</v>
      </c>
      <c r="BC61" s="78">
        <f t="shared" si="4"/>
        <v>25.5315762987013</v>
      </c>
    </row>
    <row r="62" spans="1:55" ht="13" x14ac:dyDescent="0.15">
      <c r="A62" s="40" t="s">
        <v>11</v>
      </c>
      <c r="B62" s="41">
        <f t="shared" si="5"/>
        <v>46079</v>
      </c>
      <c r="C62" s="42">
        <v>3</v>
      </c>
      <c r="D62" s="42"/>
      <c r="E62" s="42" t="s">
        <v>31</v>
      </c>
      <c r="F62" s="39" t="s">
        <v>38</v>
      </c>
      <c r="G62" s="289">
        <v>125</v>
      </c>
      <c r="H62" s="272"/>
      <c r="I62" s="271">
        <v>125</v>
      </c>
      <c r="J62" s="272"/>
      <c r="K62" s="271">
        <v>0</v>
      </c>
      <c r="L62" s="272"/>
      <c r="M62" s="271">
        <v>0</v>
      </c>
      <c r="N62" s="283"/>
      <c r="O62" s="271"/>
      <c r="P62" s="272"/>
      <c r="Q62" s="271"/>
      <c r="R62" s="272"/>
      <c r="S62" s="271"/>
      <c r="T62" s="272"/>
      <c r="U62" s="271"/>
      <c r="V62" s="272"/>
      <c r="W62" s="271"/>
      <c r="X62" s="272"/>
      <c r="Y62" s="349">
        <v>260</v>
      </c>
      <c r="Z62" s="272"/>
      <c r="AA62" s="350">
        <v>260</v>
      </c>
      <c r="AB62" s="272"/>
      <c r="AC62" s="350"/>
      <c r="AD62" s="272"/>
      <c r="AE62" s="350">
        <v>0</v>
      </c>
      <c r="AF62" s="283"/>
      <c r="AG62" s="271"/>
      <c r="AH62" s="272"/>
      <c r="AI62" s="271"/>
      <c r="AJ62" s="272"/>
      <c r="AK62" s="271"/>
      <c r="AL62" s="283"/>
      <c r="AM62" s="289"/>
      <c r="AN62" s="272"/>
      <c r="AO62" s="271"/>
      <c r="AP62" s="272"/>
      <c r="AQ62" s="271"/>
      <c r="AR62" s="272"/>
      <c r="AS62" s="271"/>
      <c r="AT62" s="272"/>
      <c r="AU62" s="271"/>
      <c r="AV62" s="272"/>
      <c r="AW62" s="271"/>
      <c r="AX62" s="283"/>
      <c r="AY62" s="13">
        <f t="shared" si="0"/>
        <v>19659.313750000001</v>
      </c>
      <c r="AZ62" s="42">
        <f t="shared" si="1"/>
        <v>770</v>
      </c>
      <c r="BA62" s="42">
        <f t="shared" si="2"/>
        <v>0</v>
      </c>
      <c r="BB62" s="42">
        <f t="shared" si="3"/>
        <v>770</v>
      </c>
      <c r="BC62" s="78">
        <f t="shared" si="4"/>
        <v>25.5315762987013</v>
      </c>
    </row>
    <row r="63" spans="1:55" ht="13" x14ac:dyDescent="0.15">
      <c r="A63" s="40" t="s">
        <v>12</v>
      </c>
      <c r="B63" s="41">
        <f t="shared" si="5"/>
        <v>46080</v>
      </c>
      <c r="C63" s="42">
        <v>3</v>
      </c>
      <c r="D63" s="42"/>
      <c r="E63" s="42" t="s">
        <v>31</v>
      </c>
      <c r="F63" s="39" t="s">
        <v>38</v>
      </c>
      <c r="G63" s="289">
        <v>125</v>
      </c>
      <c r="H63" s="272"/>
      <c r="I63" s="271">
        <v>125</v>
      </c>
      <c r="J63" s="272"/>
      <c r="K63" s="271">
        <v>0</v>
      </c>
      <c r="L63" s="272"/>
      <c r="M63" s="271">
        <v>0</v>
      </c>
      <c r="N63" s="283"/>
      <c r="O63" s="271"/>
      <c r="P63" s="272"/>
      <c r="Q63" s="271"/>
      <c r="R63" s="272"/>
      <c r="S63" s="271"/>
      <c r="T63" s="272"/>
      <c r="U63" s="271"/>
      <c r="V63" s="272"/>
      <c r="W63" s="271"/>
      <c r="X63" s="272"/>
      <c r="Y63" s="349">
        <v>260</v>
      </c>
      <c r="Z63" s="272"/>
      <c r="AA63" s="350">
        <v>260</v>
      </c>
      <c r="AB63" s="272"/>
      <c r="AC63" s="350"/>
      <c r="AD63" s="272"/>
      <c r="AE63" s="350">
        <v>0</v>
      </c>
      <c r="AF63" s="283"/>
      <c r="AG63" s="271"/>
      <c r="AH63" s="272"/>
      <c r="AI63" s="271"/>
      <c r="AJ63" s="272"/>
      <c r="AK63" s="271"/>
      <c r="AL63" s="283"/>
      <c r="AM63" s="289"/>
      <c r="AN63" s="272"/>
      <c r="AO63" s="271"/>
      <c r="AP63" s="272"/>
      <c r="AQ63" s="271"/>
      <c r="AR63" s="272"/>
      <c r="AS63" s="271"/>
      <c r="AT63" s="272"/>
      <c r="AU63" s="271"/>
      <c r="AV63" s="272"/>
      <c r="AW63" s="271"/>
      <c r="AX63" s="283"/>
      <c r="AY63" s="13">
        <f t="shared" si="0"/>
        <v>19659.313750000001</v>
      </c>
      <c r="AZ63" s="42">
        <f t="shared" si="1"/>
        <v>770</v>
      </c>
      <c r="BA63" s="42">
        <f t="shared" si="2"/>
        <v>0</v>
      </c>
      <c r="BB63" s="42">
        <f t="shared" si="3"/>
        <v>770</v>
      </c>
      <c r="BC63" s="78">
        <f t="shared" si="4"/>
        <v>25.5315762987013</v>
      </c>
    </row>
    <row r="64" spans="1:55" ht="13" x14ac:dyDescent="0.15">
      <c r="A64" s="40" t="s">
        <v>13</v>
      </c>
      <c r="B64" s="41">
        <f t="shared" si="5"/>
        <v>46081</v>
      </c>
      <c r="C64" s="42">
        <v>3</v>
      </c>
      <c r="D64" s="42"/>
      <c r="E64" s="42" t="s">
        <v>31</v>
      </c>
      <c r="F64" s="39" t="s">
        <v>38</v>
      </c>
      <c r="G64" s="289">
        <v>125</v>
      </c>
      <c r="H64" s="272"/>
      <c r="I64" s="271">
        <v>125</v>
      </c>
      <c r="J64" s="272"/>
      <c r="K64" s="271">
        <v>0</v>
      </c>
      <c r="L64" s="272"/>
      <c r="M64" s="271">
        <v>0</v>
      </c>
      <c r="N64" s="283"/>
      <c r="O64" s="271"/>
      <c r="P64" s="272"/>
      <c r="Q64" s="271"/>
      <c r="R64" s="272"/>
      <c r="S64" s="271"/>
      <c r="T64" s="272"/>
      <c r="U64" s="271"/>
      <c r="V64" s="272"/>
      <c r="W64" s="271"/>
      <c r="X64" s="272"/>
      <c r="Y64" s="349">
        <v>260</v>
      </c>
      <c r="Z64" s="272"/>
      <c r="AA64" s="350">
        <v>260</v>
      </c>
      <c r="AB64" s="272"/>
      <c r="AC64" s="350"/>
      <c r="AD64" s="272"/>
      <c r="AE64" s="350">
        <v>0</v>
      </c>
      <c r="AF64" s="283"/>
      <c r="AG64" s="271"/>
      <c r="AH64" s="272"/>
      <c r="AI64" s="271"/>
      <c r="AJ64" s="272"/>
      <c r="AK64" s="271"/>
      <c r="AL64" s="283"/>
      <c r="AM64" s="289"/>
      <c r="AN64" s="272"/>
      <c r="AO64" s="271"/>
      <c r="AP64" s="272"/>
      <c r="AQ64" s="271"/>
      <c r="AR64" s="272"/>
      <c r="AS64" s="271"/>
      <c r="AT64" s="272"/>
      <c r="AU64" s="271"/>
      <c r="AV64" s="272"/>
      <c r="AW64" s="271"/>
      <c r="AX64" s="283"/>
      <c r="AY64" s="13">
        <f t="shared" si="0"/>
        <v>19659.313750000001</v>
      </c>
      <c r="AZ64" s="42">
        <f t="shared" si="1"/>
        <v>770</v>
      </c>
      <c r="BA64" s="42">
        <f t="shared" si="2"/>
        <v>0</v>
      </c>
      <c r="BB64" s="42">
        <f t="shared" si="3"/>
        <v>770</v>
      </c>
      <c r="BC64" s="78">
        <f t="shared" si="4"/>
        <v>25.5315762987013</v>
      </c>
    </row>
    <row r="65" spans="1:55" ht="13" x14ac:dyDescent="0.15">
      <c r="A65" s="45" t="s">
        <v>14</v>
      </c>
      <c r="B65" s="46">
        <f t="shared" si="5"/>
        <v>46082</v>
      </c>
      <c r="C65" s="47">
        <v>3</v>
      </c>
      <c r="D65" s="47"/>
      <c r="E65" s="47" t="s">
        <v>31</v>
      </c>
      <c r="F65" s="52" t="s">
        <v>38</v>
      </c>
      <c r="G65" s="289">
        <v>125</v>
      </c>
      <c r="H65" s="272"/>
      <c r="I65" s="271">
        <v>125</v>
      </c>
      <c r="J65" s="272"/>
      <c r="K65" s="271">
        <v>0</v>
      </c>
      <c r="L65" s="272"/>
      <c r="M65" s="271">
        <v>0</v>
      </c>
      <c r="N65" s="283"/>
      <c r="O65" s="271"/>
      <c r="P65" s="272"/>
      <c r="Q65" s="271"/>
      <c r="R65" s="272"/>
      <c r="S65" s="271"/>
      <c r="T65" s="272"/>
      <c r="U65" s="271"/>
      <c r="V65" s="272"/>
      <c r="W65" s="271"/>
      <c r="X65" s="272"/>
      <c r="Y65" s="351">
        <v>260</v>
      </c>
      <c r="Z65" s="292"/>
      <c r="AA65" s="352">
        <v>260</v>
      </c>
      <c r="AB65" s="292"/>
      <c r="AC65" s="352"/>
      <c r="AD65" s="292"/>
      <c r="AE65" s="352">
        <v>0</v>
      </c>
      <c r="AF65" s="293"/>
      <c r="AG65" s="295"/>
      <c r="AH65" s="292"/>
      <c r="AI65" s="295"/>
      <c r="AJ65" s="292"/>
      <c r="AK65" s="295"/>
      <c r="AL65" s="293"/>
      <c r="AM65" s="294"/>
      <c r="AN65" s="292"/>
      <c r="AO65" s="295"/>
      <c r="AP65" s="292"/>
      <c r="AQ65" s="295"/>
      <c r="AR65" s="292"/>
      <c r="AS65" s="295"/>
      <c r="AT65" s="292"/>
      <c r="AU65" s="295"/>
      <c r="AV65" s="292"/>
      <c r="AW65" s="295"/>
      <c r="AX65" s="293"/>
      <c r="AY65" s="79">
        <f t="shared" si="0"/>
        <v>19659.313750000001</v>
      </c>
      <c r="AZ65" s="47">
        <f t="shared" si="1"/>
        <v>770</v>
      </c>
      <c r="BA65" s="47">
        <f t="shared" si="2"/>
        <v>0</v>
      </c>
      <c r="BB65" s="47">
        <f t="shared" si="3"/>
        <v>770</v>
      </c>
      <c r="BC65" s="80">
        <f t="shared" si="4"/>
        <v>25.5315762987013</v>
      </c>
    </row>
    <row r="66" spans="1:55" ht="13" x14ac:dyDescent="0.15">
      <c r="A66" s="32" t="s">
        <v>7</v>
      </c>
      <c r="B66" s="33">
        <f t="shared" si="5"/>
        <v>46083</v>
      </c>
      <c r="C66" s="34">
        <v>3</v>
      </c>
      <c r="D66" s="34"/>
      <c r="E66" s="34" t="s">
        <v>34</v>
      </c>
      <c r="F66" s="64" t="s">
        <v>38</v>
      </c>
      <c r="G66" s="371">
        <v>125</v>
      </c>
      <c r="H66" s="285"/>
      <c r="I66" s="370">
        <v>125</v>
      </c>
      <c r="J66" s="285"/>
      <c r="K66" s="370">
        <v>0</v>
      </c>
      <c r="L66" s="285"/>
      <c r="M66" s="370">
        <v>0</v>
      </c>
      <c r="N66" s="288"/>
      <c r="O66" s="370"/>
      <c r="P66" s="285"/>
      <c r="Q66" s="370"/>
      <c r="R66" s="285"/>
      <c r="S66" s="370"/>
      <c r="T66" s="285"/>
      <c r="U66" s="370"/>
      <c r="V66" s="285"/>
      <c r="W66" s="370"/>
      <c r="X66" s="285"/>
      <c r="Y66" s="286">
        <v>260</v>
      </c>
      <c r="Z66" s="285"/>
      <c r="AA66" s="287">
        <v>260</v>
      </c>
      <c r="AB66" s="285"/>
      <c r="AC66" s="287"/>
      <c r="AD66" s="285"/>
      <c r="AE66" s="287">
        <v>0</v>
      </c>
      <c r="AF66" s="288"/>
      <c r="AG66" s="271"/>
      <c r="AH66" s="272"/>
      <c r="AI66" s="271"/>
      <c r="AJ66" s="272"/>
      <c r="AK66" s="271"/>
      <c r="AL66" s="283"/>
      <c r="AM66" s="289"/>
      <c r="AN66" s="272"/>
      <c r="AO66" s="271"/>
      <c r="AP66" s="272"/>
      <c r="AQ66" s="271"/>
      <c r="AR66" s="272"/>
      <c r="AS66" s="271"/>
      <c r="AT66" s="272"/>
      <c r="AU66" s="271"/>
      <c r="AV66" s="272"/>
      <c r="AW66" s="271"/>
      <c r="AX66" s="283"/>
      <c r="AY66" s="68">
        <f t="shared" si="0"/>
        <v>19659.313750000001</v>
      </c>
      <c r="AZ66" s="34">
        <f t="shared" si="1"/>
        <v>770</v>
      </c>
      <c r="BA66" s="34">
        <f t="shared" si="2"/>
        <v>0</v>
      </c>
      <c r="BB66" s="34">
        <f t="shared" si="3"/>
        <v>770</v>
      </c>
      <c r="BC66" s="69">
        <f t="shared" si="4"/>
        <v>25.5315762987013</v>
      </c>
    </row>
    <row r="67" spans="1:55" ht="13" x14ac:dyDescent="0.15">
      <c r="A67" s="40" t="s">
        <v>9</v>
      </c>
      <c r="B67" s="41">
        <f t="shared" si="5"/>
        <v>46084</v>
      </c>
      <c r="C67" s="42">
        <v>3</v>
      </c>
      <c r="D67" s="42"/>
      <c r="E67" s="42" t="s">
        <v>34</v>
      </c>
      <c r="F67" s="39" t="s">
        <v>38</v>
      </c>
      <c r="G67" s="289">
        <v>125</v>
      </c>
      <c r="H67" s="272"/>
      <c r="I67" s="271">
        <v>125</v>
      </c>
      <c r="J67" s="272"/>
      <c r="K67" s="271">
        <v>0</v>
      </c>
      <c r="L67" s="272"/>
      <c r="M67" s="271">
        <v>0</v>
      </c>
      <c r="N67" s="283"/>
      <c r="O67" s="271"/>
      <c r="P67" s="272"/>
      <c r="Q67" s="271"/>
      <c r="R67" s="272"/>
      <c r="S67" s="271"/>
      <c r="T67" s="272"/>
      <c r="U67" s="271"/>
      <c r="V67" s="272"/>
      <c r="W67" s="271"/>
      <c r="X67" s="272"/>
      <c r="Y67" s="349">
        <v>260</v>
      </c>
      <c r="Z67" s="272"/>
      <c r="AA67" s="350">
        <v>260</v>
      </c>
      <c r="AB67" s="272"/>
      <c r="AC67" s="350"/>
      <c r="AD67" s="272"/>
      <c r="AE67" s="350">
        <v>0</v>
      </c>
      <c r="AF67" s="283"/>
      <c r="AG67" s="271"/>
      <c r="AH67" s="272"/>
      <c r="AI67" s="271"/>
      <c r="AJ67" s="272"/>
      <c r="AK67" s="271"/>
      <c r="AL67" s="283"/>
      <c r="AM67" s="289"/>
      <c r="AN67" s="272"/>
      <c r="AO67" s="271"/>
      <c r="AP67" s="272"/>
      <c r="AQ67" s="271"/>
      <c r="AR67" s="272"/>
      <c r="AS67" s="271"/>
      <c r="AT67" s="272"/>
      <c r="AU67" s="271"/>
      <c r="AV67" s="272"/>
      <c r="AW67" s="271"/>
      <c r="AX67" s="283"/>
      <c r="AY67" s="13">
        <f t="shared" si="0"/>
        <v>19659.313750000001</v>
      </c>
      <c r="AZ67" s="42">
        <f t="shared" si="1"/>
        <v>770</v>
      </c>
      <c r="BA67" s="42">
        <f t="shared" si="2"/>
        <v>0</v>
      </c>
      <c r="BB67" s="42">
        <f t="shared" si="3"/>
        <v>770</v>
      </c>
      <c r="BC67" s="78">
        <f t="shared" si="4"/>
        <v>25.5315762987013</v>
      </c>
    </row>
    <row r="68" spans="1:55" ht="13" x14ac:dyDescent="0.15">
      <c r="A68" s="40" t="s">
        <v>10</v>
      </c>
      <c r="B68" s="41">
        <f t="shared" si="5"/>
        <v>46085</v>
      </c>
      <c r="C68" s="42">
        <v>3</v>
      </c>
      <c r="D68" s="42"/>
      <c r="E68" s="42" t="s">
        <v>34</v>
      </c>
      <c r="F68" s="39" t="s">
        <v>38</v>
      </c>
      <c r="G68" s="289">
        <v>125</v>
      </c>
      <c r="H68" s="272"/>
      <c r="I68" s="271">
        <v>125</v>
      </c>
      <c r="J68" s="272"/>
      <c r="K68" s="271">
        <v>0</v>
      </c>
      <c r="L68" s="272"/>
      <c r="M68" s="271">
        <v>0</v>
      </c>
      <c r="N68" s="283"/>
      <c r="O68" s="271"/>
      <c r="P68" s="272"/>
      <c r="Q68" s="271"/>
      <c r="R68" s="272"/>
      <c r="S68" s="271"/>
      <c r="T68" s="272"/>
      <c r="U68" s="271"/>
      <c r="V68" s="272"/>
      <c r="W68" s="271"/>
      <c r="X68" s="272"/>
      <c r="Y68" s="349">
        <v>260</v>
      </c>
      <c r="Z68" s="272"/>
      <c r="AA68" s="350">
        <v>260</v>
      </c>
      <c r="AB68" s="272"/>
      <c r="AC68" s="350"/>
      <c r="AD68" s="272"/>
      <c r="AE68" s="350">
        <v>0</v>
      </c>
      <c r="AF68" s="283"/>
      <c r="AG68" s="271"/>
      <c r="AH68" s="272"/>
      <c r="AI68" s="271"/>
      <c r="AJ68" s="272"/>
      <c r="AK68" s="271"/>
      <c r="AL68" s="283"/>
      <c r="AM68" s="289"/>
      <c r="AN68" s="272"/>
      <c r="AO68" s="271"/>
      <c r="AP68" s="272"/>
      <c r="AQ68" s="271"/>
      <c r="AR68" s="272"/>
      <c r="AS68" s="271"/>
      <c r="AT68" s="272"/>
      <c r="AU68" s="271"/>
      <c r="AV68" s="272"/>
      <c r="AW68" s="271"/>
      <c r="AX68" s="283"/>
      <c r="AY68" s="13">
        <f t="shared" si="0"/>
        <v>19659.313750000001</v>
      </c>
      <c r="AZ68" s="42">
        <f t="shared" si="1"/>
        <v>770</v>
      </c>
      <c r="BA68" s="42">
        <f t="shared" si="2"/>
        <v>0</v>
      </c>
      <c r="BB68" s="42">
        <f t="shared" si="3"/>
        <v>770</v>
      </c>
      <c r="BC68" s="78">
        <f t="shared" si="4"/>
        <v>25.5315762987013</v>
      </c>
    </row>
    <row r="69" spans="1:55" ht="13" x14ac:dyDescent="0.15">
      <c r="A69" s="40" t="s">
        <v>11</v>
      </c>
      <c r="B69" s="41">
        <f t="shared" si="5"/>
        <v>46086</v>
      </c>
      <c r="C69" s="42">
        <v>3</v>
      </c>
      <c r="D69" s="42"/>
      <c r="E69" s="42" t="s">
        <v>34</v>
      </c>
      <c r="F69" s="39" t="s">
        <v>38</v>
      </c>
      <c r="G69" s="289">
        <v>125</v>
      </c>
      <c r="H69" s="272"/>
      <c r="I69" s="271">
        <v>125</v>
      </c>
      <c r="J69" s="272"/>
      <c r="K69" s="271">
        <v>0</v>
      </c>
      <c r="L69" s="272"/>
      <c r="M69" s="271">
        <v>0</v>
      </c>
      <c r="N69" s="283"/>
      <c r="O69" s="271"/>
      <c r="P69" s="272"/>
      <c r="Q69" s="271"/>
      <c r="R69" s="272"/>
      <c r="S69" s="271"/>
      <c r="T69" s="272"/>
      <c r="U69" s="271"/>
      <c r="V69" s="272"/>
      <c r="W69" s="271"/>
      <c r="X69" s="272"/>
      <c r="Y69" s="349">
        <v>260</v>
      </c>
      <c r="Z69" s="272"/>
      <c r="AA69" s="350">
        <v>260</v>
      </c>
      <c r="AB69" s="272"/>
      <c r="AC69" s="350"/>
      <c r="AD69" s="272"/>
      <c r="AE69" s="350">
        <v>0</v>
      </c>
      <c r="AF69" s="283"/>
      <c r="AG69" s="271"/>
      <c r="AH69" s="272"/>
      <c r="AI69" s="271"/>
      <c r="AJ69" s="272"/>
      <c r="AK69" s="271"/>
      <c r="AL69" s="283"/>
      <c r="AM69" s="289"/>
      <c r="AN69" s="272"/>
      <c r="AO69" s="271"/>
      <c r="AP69" s="272"/>
      <c r="AQ69" s="271"/>
      <c r="AR69" s="272"/>
      <c r="AS69" s="271"/>
      <c r="AT69" s="272"/>
      <c r="AU69" s="271"/>
      <c r="AV69" s="272"/>
      <c r="AW69" s="271"/>
      <c r="AX69" s="283"/>
      <c r="AY69" s="13">
        <f t="shared" si="0"/>
        <v>19659.313750000001</v>
      </c>
      <c r="AZ69" s="42">
        <f t="shared" si="1"/>
        <v>770</v>
      </c>
      <c r="BA69" s="42">
        <f t="shared" si="2"/>
        <v>0</v>
      </c>
      <c r="BB69" s="42">
        <f t="shared" si="3"/>
        <v>770</v>
      </c>
      <c r="BC69" s="78">
        <f t="shared" si="4"/>
        <v>25.5315762987013</v>
      </c>
    </row>
    <row r="70" spans="1:55" ht="13" x14ac:dyDescent="0.15">
      <c r="A70" s="40" t="s">
        <v>12</v>
      </c>
      <c r="B70" s="41">
        <f t="shared" si="5"/>
        <v>46087</v>
      </c>
      <c r="C70" s="42">
        <v>3</v>
      </c>
      <c r="D70" s="42"/>
      <c r="E70" s="42" t="s">
        <v>34</v>
      </c>
      <c r="F70" s="39" t="s">
        <v>38</v>
      </c>
      <c r="G70" s="289">
        <v>125</v>
      </c>
      <c r="H70" s="272"/>
      <c r="I70" s="271">
        <v>125</v>
      </c>
      <c r="J70" s="272"/>
      <c r="K70" s="271">
        <v>0</v>
      </c>
      <c r="L70" s="272"/>
      <c r="M70" s="271">
        <v>0</v>
      </c>
      <c r="N70" s="283"/>
      <c r="O70" s="271"/>
      <c r="P70" s="272"/>
      <c r="Q70" s="271"/>
      <c r="R70" s="272"/>
      <c r="S70" s="271"/>
      <c r="T70" s="272"/>
      <c r="U70" s="271"/>
      <c r="V70" s="272"/>
      <c r="W70" s="271"/>
      <c r="X70" s="272"/>
      <c r="Y70" s="349">
        <v>260</v>
      </c>
      <c r="Z70" s="272"/>
      <c r="AA70" s="350">
        <v>260</v>
      </c>
      <c r="AB70" s="272"/>
      <c r="AC70" s="350"/>
      <c r="AD70" s="272"/>
      <c r="AE70" s="350">
        <v>0</v>
      </c>
      <c r="AF70" s="283"/>
      <c r="AG70" s="271"/>
      <c r="AH70" s="272"/>
      <c r="AI70" s="271"/>
      <c r="AJ70" s="272"/>
      <c r="AK70" s="271"/>
      <c r="AL70" s="283"/>
      <c r="AM70" s="289"/>
      <c r="AN70" s="272"/>
      <c r="AO70" s="271"/>
      <c r="AP70" s="272"/>
      <c r="AQ70" s="271"/>
      <c r="AR70" s="272"/>
      <c r="AS70" s="271"/>
      <c r="AT70" s="272"/>
      <c r="AU70" s="271"/>
      <c r="AV70" s="272"/>
      <c r="AW70" s="271"/>
      <c r="AX70" s="283"/>
      <c r="AY70" s="13">
        <f t="shared" si="0"/>
        <v>19659.313750000001</v>
      </c>
      <c r="AZ70" s="42">
        <f t="shared" si="1"/>
        <v>770</v>
      </c>
      <c r="BA70" s="42">
        <f t="shared" si="2"/>
        <v>0</v>
      </c>
      <c r="BB70" s="42">
        <f t="shared" si="3"/>
        <v>770</v>
      </c>
      <c r="BC70" s="78">
        <f t="shared" si="4"/>
        <v>25.5315762987013</v>
      </c>
    </row>
    <row r="71" spans="1:55" ht="13" x14ac:dyDescent="0.15">
      <c r="A71" s="40" t="s">
        <v>13</v>
      </c>
      <c r="B71" s="41">
        <f t="shared" si="5"/>
        <v>46088</v>
      </c>
      <c r="C71" s="42">
        <v>3</v>
      </c>
      <c r="D71" s="42"/>
      <c r="E71" s="42" t="s">
        <v>34</v>
      </c>
      <c r="F71" s="39" t="s">
        <v>38</v>
      </c>
      <c r="G71" s="289">
        <v>125</v>
      </c>
      <c r="H71" s="272"/>
      <c r="I71" s="271">
        <v>125</v>
      </c>
      <c r="J71" s="272"/>
      <c r="K71" s="271">
        <v>0</v>
      </c>
      <c r="L71" s="272"/>
      <c r="M71" s="271">
        <v>0</v>
      </c>
      <c r="N71" s="283"/>
      <c r="O71" s="271"/>
      <c r="P71" s="272"/>
      <c r="Q71" s="271"/>
      <c r="R71" s="272"/>
      <c r="S71" s="271"/>
      <c r="T71" s="272"/>
      <c r="U71" s="271"/>
      <c r="V71" s="272"/>
      <c r="W71" s="271"/>
      <c r="X71" s="272"/>
      <c r="Y71" s="349">
        <v>260</v>
      </c>
      <c r="Z71" s="272"/>
      <c r="AA71" s="350">
        <v>260</v>
      </c>
      <c r="AB71" s="272"/>
      <c r="AC71" s="350"/>
      <c r="AD71" s="272"/>
      <c r="AE71" s="350">
        <v>0</v>
      </c>
      <c r="AF71" s="283"/>
      <c r="AG71" s="271"/>
      <c r="AH71" s="272"/>
      <c r="AI71" s="271"/>
      <c r="AJ71" s="272"/>
      <c r="AK71" s="271"/>
      <c r="AL71" s="283"/>
      <c r="AM71" s="289"/>
      <c r="AN71" s="272"/>
      <c r="AO71" s="271"/>
      <c r="AP71" s="272"/>
      <c r="AQ71" s="271"/>
      <c r="AR71" s="272"/>
      <c r="AS71" s="271"/>
      <c r="AT71" s="272"/>
      <c r="AU71" s="271"/>
      <c r="AV71" s="272"/>
      <c r="AW71" s="271"/>
      <c r="AX71" s="283"/>
      <c r="AY71" s="13">
        <f t="shared" si="0"/>
        <v>19659.313750000001</v>
      </c>
      <c r="AZ71" s="42">
        <f t="shared" si="1"/>
        <v>770</v>
      </c>
      <c r="BA71" s="42">
        <f t="shared" si="2"/>
        <v>0</v>
      </c>
      <c r="BB71" s="42">
        <f t="shared" si="3"/>
        <v>770</v>
      </c>
      <c r="BC71" s="78">
        <f t="shared" si="4"/>
        <v>25.5315762987013</v>
      </c>
    </row>
    <row r="72" spans="1:55" ht="13" x14ac:dyDescent="0.15">
      <c r="A72" s="45" t="s">
        <v>14</v>
      </c>
      <c r="B72" s="46">
        <f t="shared" si="5"/>
        <v>46089</v>
      </c>
      <c r="C72" s="47">
        <v>3</v>
      </c>
      <c r="D72" s="47"/>
      <c r="E72" s="47" t="s">
        <v>34</v>
      </c>
      <c r="F72" s="52" t="s">
        <v>38</v>
      </c>
      <c r="G72" s="289">
        <v>125</v>
      </c>
      <c r="H72" s="272"/>
      <c r="I72" s="271">
        <v>125</v>
      </c>
      <c r="J72" s="272"/>
      <c r="K72" s="271">
        <v>0</v>
      </c>
      <c r="L72" s="272"/>
      <c r="M72" s="271">
        <v>0</v>
      </c>
      <c r="N72" s="283"/>
      <c r="O72" s="295"/>
      <c r="P72" s="292"/>
      <c r="Q72" s="295"/>
      <c r="R72" s="292"/>
      <c r="S72" s="295"/>
      <c r="T72" s="292"/>
      <c r="U72" s="295"/>
      <c r="V72" s="292"/>
      <c r="W72" s="295"/>
      <c r="X72" s="292"/>
      <c r="Y72" s="351">
        <v>260</v>
      </c>
      <c r="Z72" s="292"/>
      <c r="AA72" s="352">
        <v>260</v>
      </c>
      <c r="AB72" s="292"/>
      <c r="AC72" s="352"/>
      <c r="AD72" s="292"/>
      <c r="AE72" s="352">
        <v>0</v>
      </c>
      <c r="AF72" s="293"/>
      <c r="AG72" s="295"/>
      <c r="AH72" s="292"/>
      <c r="AI72" s="295"/>
      <c r="AJ72" s="292"/>
      <c r="AK72" s="295"/>
      <c r="AL72" s="293"/>
      <c r="AM72" s="294"/>
      <c r="AN72" s="292"/>
      <c r="AO72" s="295"/>
      <c r="AP72" s="292"/>
      <c r="AQ72" s="295"/>
      <c r="AR72" s="292"/>
      <c r="AS72" s="295"/>
      <c r="AT72" s="292"/>
      <c r="AU72" s="295"/>
      <c r="AV72" s="292"/>
      <c r="AW72" s="295"/>
      <c r="AX72" s="293"/>
      <c r="AY72" s="79">
        <f t="shared" si="0"/>
        <v>19659.313750000001</v>
      </c>
      <c r="AZ72" s="47">
        <f t="shared" si="1"/>
        <v>770</v>
      </c>
      <c r="BA72" s="47">
        <f t="shared" si="2"/>
        <v>0</v>
      </c>
      <c r="BB72" s="47">
        <f t="shared" si="3"/>
        <v>770</v>
      </c>
      <c r="BC72" s="80">
        <f t="shared" si="4"/>
        <v>25.5315762987013</v>
      </c>
    </row>
    <row r="73" spans="1:55" ht="13" x14ac:dyDescent="0.15">
      <c r="A73" s="32" t="s">
        <v>7</v>
      </c>
      <c r="B73" s="33">
        <f t="shared" si="5"/>
        <v>46090</v>
      </c>
      <c r="C73" s="34">
        <v>3</v>
      </c>
      <c r="D73" s="34"/>
      <c r="E73" s="34" t="s">
        <v>35</v>
      </c>
      <c r="F73" s="64" t="s">
        <v>38</v>
      </c>
      <c r="G73" s="371">
        <v>125</v>
      </c>
      <c r="H73" s="285"/>
      <c r="I73" s="370">
        <v>125</v>
      </c>
      <c r="J73" s="285"/>
      <c r="K73" s="370">
        <v>0</v>
      </c>
      <c r="L73" s="285"/>
      <c r="M73" s="370">
        <v>0</v>
      </c>
      <c r="N73" s="288"/>
      <c r="O73" s="370"/>
      <c r="P73" s="285"/>
      <c r="Q73" s="370"/>
      <c r="R73" s="285"/>
      <c r="S73" s="370"/>
      <c r="T73" s="285"/>
      <c r="U73" s="370"/>
      <c r="V73" s="285"/>
      <c r="W73" s="370"/>
      <c r="X73" s="285"/>
      <c r="Y73" s="286">
        <v>260</v>
      </c>
      <c r="Z73" s="285"/>
      <c r="AA73" s="287">
        <v>260</v>
      </c>
      <c r="AB73" s="285"/>
      <c r="AC73" s="287"/>
      <c r="AD73" s="285"/>
      <c r="AE73" s="287">
        <v>0</v>
      </c>
      <c r="AF73" s="288"/>
      <c r="AG73" s="271"/>
      <c r="AH73" s="272"/>
      <c r="AI73" s="271"/>
      <c r="AJ73" s="272"/>
      <c r="AK73" s="271"/>
      <c r="AL73" s="283"/>
      <c r="AM73" s="289"/>
      <c r="AN73" s="272"/>
      <c r="AO73" s="271"/>
      <c r="AP73" s="272"/>
      <c r="AQ73" s="271"/>
      <c r="AR73" s="272"/>
      <c r="AS73" s="271"/>
      <c r="AT73" s="272"/>
      <c r="AU73" s="271"/>
      <c r="AV73" s="272"/>
      <c r="AW73" s="271"/>
      <c r="AX73" s="283"/>
      <c r="AY73" s="68">
        <f t="shared" si="0"/>
        <v>19659.313750000001</v>
      </c>
      <c r="AZ73" s="34">
        <f t="shared" si="1"/>
        <v>770</v>
      </c>
      <c r="BA73" s="34">
        <f t="shared" si="2"/>
        <v>0</v>
      </c>
      <c r="BB73" s="34">
        <f t="shared" si="3"/>
        <v>770</v>
      </c>
      <c r="BC73" s="69">
        <f t="shared" si="4"/>
        <v>25.5315762987013</v>
      </c>
    </row>
    <row r="74" spans="1:55" ht="13" x14ac:dyDescent="0.15">
      <c r="A74" s="40" t="s">
        <v>9</v>
      </c>
      <c r="B74" s="41">
        <f t="shared" si="5"/>
        <v>46091</v>
      </c>
      <c r="C74" s="42">
        <v>3</v>
      </c>
      <c r="D74" s="42"/>
      <c r="E74" s="42" t="s">
        <v>35</v>
      </c>
      <c r="F74" s="39" t="s">
        <v>38</v>
      </c>
      <c r="G74" s="289">
        <v>125</v>
      </c>
      <c r="H74" s="272"/>
      <c r="I74" s="271">
        <v>125</v>
      </c>
      <c r="J74" s="272"/>
      <c r="K74" s="271">
        <v>0</v>
      </c>
      <c r="L74" s="272"/>
      <c r="M74" s="271">
        <v>0</v>
      </c>
      <c r="N74" s="283"/>
      <c r="O74" s="271"/>
      <c r="P74" s="272"/>
      <c r="Q74" s="271"/>
      <c r="R74" s="272"/>
      <c r="S74" s="271"/>
      <c r="T74" s="272"/>
      <c r="U74" s="271"/>
      <c r="V74" s="272"/>
      <c r="W74" s="271"/>
      <c r="X74" s="272"/>
      <c r="Y74" s="349">
        <v>260</v>
      </c>
      <c r="Z74" s="272"/>
      <c r="AA74" s="350">
        <v>260</v>
      </c>
      <c r="AB74" s="272"/>
      <c r="AC74" s="350"/>
      <c r="AD74" s="272"/>
      <c r="AE74" s="350">
        <v>0</v>
      </c>
      <c r="AF74" s="283"/>
      <c r="AG74" s="271"/>
      <c r="AH74" s="272"/>
      <c r="AI74" s="271"/>
      <c r="AJ74" s="272"/>
      <c r="AK74" s="271"/>
      <c r="AL74" s="283"/>
      <c r="AM74" s="289"/>
      <c r="AN74" s="272"/>
      <c r="AO74" s="271"/>
      <c r="AP74" s="272"/>
      <c r="AQ74" s="271"/>
      <c r="AR74" s="272"/>
      <c r="AS74" s="271"/>
      <c r="AT74" s="272"/>
      <c r="AU74" s="271"/>
      <c r="AV74" s="272"/>
      <c r="AW74" s="271"/>
      <c r="AX74" s="283"/>
      <c r="AY74" s="13">
        <f t="shared" si="0"/>
        <v>19659.313750000001</v>
      </c>
      <c r="AZ74" s="42">
        <f t="shared" si="1"/>
        <v>770</v>
      </c>
      <c r="BA74" s="42">
        <f t="shared" si="2"/>
        <v>0</v>
      </c>
      <c r="BB74" s="42">
        <f t="shared" si="3"/>
        <v>770</v>
      </c>
      <c r="BC74" s="78">
        <f t="shared" si="4"/>
        <v>25.5315762987013</v>
      </c>
    </row>
    <row r="75" spans="1:55" ht="13" x14ac:dyDescent="0.15">
      <c r="A75" s="40" t="s">
        <v>10</v>
      </c>
      <c r="B75" s="41">
        <f t="shared" si="5"/>
        <v>46092</v>
      </c>
      <c r="C75" s="42">
        <v>3</v>
      </c>
      <c r="D75" s="42"/>
      <c r="E75" s="42" t="s">
        <v>35</v>
      </c>
      <c r="F75" s="39" t="s">
        <v>38</v>
      </c>
      <c r="G75" s="289">
        <v>125</v>
      </c>
      <c r="H75" s="272"/>
      <c r="I75" s="271">
        <v>125</v>
      </c>
      <c r="J75" s="272"/>
      <c r="K75" s="271">
        <v>0</v>
      </c>
      <c r="L75" s="272"/>
      <c r="M75" s="271">
        <v>0</v>
      </c>
      <c r="N75" s="283"/>
      <c r="O75" s="271"/>
      <c r="P75" s="272"/>
      <c r="Q75" s="271"/>
      <c r="R75" s="272"/>
      <c r="S75" s="271"/>
      <c r="T75" s="272"/>
      <c r="U75" s="271"/>
      <c r="V75" s="272"/>
      <c r="W75" s="271"/>
      <c r="X75" s="272"/>
      <c r="Y75" s="349">
        <v>260</v>
      </c>
      <c r="Z75" s="272"/>
      <c r="AA75" s="350">
        <v>260</v>
      </c>
      <c r="AB75" s="272"/>
      <c r="AC75" s="350"/>
      <c r="AD75" s="272"/>
      <c r="AE75" s="350">
        <v>0</v>
      </c>
      <c r="AF75" s="283"/>
      <c r="AG75" s="271"/>
      <c r="AH75" s="272"/>
      <c r="AI75" s="271"/>
      <c r="AJ75" s="272"/>
      <c r="AK75" s="271"/>
      <c r="AL75" s="283"/>
      <c r="AM75" s="289"/>
      <c r="AN75" s="272"/>
      <c r="AO75" s="271"/>
      <c r="AP75" s="272"/>
      <c r="AQ75" s="271"/>
      <c r="AR75" s="272"/>
      <c r="AS75" s="271"/>
      <c r="AT75" s="272"/>
      <c r="AU75" s="271"/>
      <c r="AV75" s="272"/>
      <c r="AW75" s="271"/>
      <c r="AX75" s="283"/>
      <c r="AY75" s="13">
        <f t="shared" si="0"/>
        <v>19659.313750000001</v>
      </c>
      <c r="AZ75" s="42">
        <f t="shared" si="1"/>
        <v>770</v>
      </c>
      <c r="BA75" s="42">
        <f t="shared" si="2"/>
        <v>0</v>
      </c>
      <c r="BB75" s="42">
        <f t="shared" si="3"/>
        <v>770</v>
      </c>
      <c r="BC75" s="78">
        <f t="shared" si="4"/>
        <v>25.5315762987013</v>
      </c>
    </row>
    <row r="76" spans="1:55" ht="13" x14ac:dyDescent="0.15">
      <c r="A76" s="40" t="s">
        <v>11</v>
      </c>
      <c r="B76" s="41">
        <f t="shared" si="5"/>
        <v>46093</v>
      </c>
      <c r="C76" s="42">
        <v>3</v>
      </c>
      <c r="D76" s="42"/>
      <c r="E76" s="42" t="s">
        <v>35</v>
      </c>
      <c r="F76" s="39" t="s">
        <v>38</v>
      </c>
      <c r="G76" s="289">
        <v>125</v>
      </c>
      <c r="H76" s="272"/>
      <c r="I76" s="271">
        <v>125</v>
      </c>
      <c r="J76" s="272"/>
      <c r="K76" s="271">
        <v>0</v>
      </c>
      <c r="L76" s="272"/>
      <c r="M76" s="271">
        <v>0</v>
      </c>
      <c r="N76" s="283"/>
      <c r="O76" s="271"/>
      <c r="P76" s="272"/>
      <c r="Q76" s="271"/>
      <c r="R76" s="272"/>
      <c r="S76" s="271"/>
      <c r="T76" s="272"/>
      <c r="U76" s="271"/>
      <c r="V76" s="272"/>
      <c r="W76" s="271"/>
      <c r="X76" s="272"/>
      <c r="Y76" s="349">
        <v>260</v>
      </c>
      <c r="Z76" s="272"/>
      <c r="AA76" s="350">
        <v>260</v>
      </c>
      <c r="AB76" s="272"/>
      <c r="AC76" s="350"/>
      <c r="AD76" s="272"/>
      <c r="AE76" s="350">
        <v>0</v>
      </c>
      <c r="AF76" s="283"/>
      <c r="AG76" s="271"/>
      <c r="AH76" s="272"/>
      <c r="AI76" s="271"/>
      <c r="AJ76" s="272"/>
      <c r="AK76" s="271"/>
      <c r="AL76" s="283"/>
      <c r="AM76" s="289"/>
      <c r="AN76" s="272"/>
      <c r="AO76" s="271"/>
      <c r="AP76" s="272"/>
      <c r="AQ76" s="271"/>
      <c r="AR76" s="272"/>
      <c r="AS76" s="271"/>
      <c r="AT76" s="272"/>
      <c r="AU76" s="271"/>
      <c r="AV76" s="272"/>
      <c r="AW76" s="271"/>
      <c r="AX76" s="283"/>
      <c r="AY76" s="13">
        <f t="shared" si="0"/>
        <v>19659.313750000001</v>
      </c>
      <c r="AZ76" s="42">
        <f t="shared" si="1"/>
        <v>770</v>
      </c>
      <c r="BA76" s="42">
        <f t="shared" si="2"/>
        <v>0</v>
      </c>
      <c r="BB76" s="42">
        <f t="shared" si="3"/>
        <v>770</v>
      </c>
      <c r="BC76" s="78">
        <f t="shared" si="4"/>
        <v>25.5315762987013</v>
      </c>
    </row>
    <row r="77" spans="1:55" ht="13" x14ac:dyDescent="0.15">
      <c r="A77" s="40" t="s">
        <v>12</v>
      </c>
      <c r="B77" s="41">
        <f t="shared" si="5"/>
        <v>46094</v>
      </c>
      <c r="C77" s="42">
        <v>3</v>
      </c>
      <c r="D77" s="42"/>
      <c r="E77" s="42" t="s">
        <v>35</v>
      </c>
      <c r="F77" s="39" t="s">
        <v>38</v>
      </c>
      <c r="G77" s="289">
        <v>125</v>
      </c>
      <c r="H77" s="272"/>
      <c r="I77" s="271">
        <v>125</v>
      </c>
      <c r="J77" s="272"/>
      <c r="K77" s="271">
        <v>0</v>
      </c>
      <c r="L77" s="272"/>
      <c r="M77" s="271">
        <v>0</v>
      </c>
      <c r="N77" s="283"/>
      <c r="O77" s="271"/>
      <c r="P77" s="272"/>
      <c r="Q77" s="271"/>
      <c r="R77" s="272"/>
      <c r="S77" s="271"/>
      <c r="T77" s="272"/>
      <c r="U77" s="271"/>
      <c r="V77" s="272"/>
      <c r="W77" s="271"/>
      <c r="X77" s="272"/>
      <c r="Y77" s="349">
        <v>260</v>
      </c>
      <c r="Z77" s="272"/>
      <c r="AA77" s="350">
        <v>260</v>
      </c>
      <c r="AB77" s="272"/>
      <c r="AC77" s="350"/>
      <c r="AD77" s="272"/>
      <c r="AE77" s="350">
        <v>0</v>
      </c>
      <c r="AF77" s="283"/>
      <c r="AG77" s="271"/>
      <c r="AH77" s="272"/>
      <c r="AI77" s="271"/>
      <c r="AJ77" s="272"/>
      <c r="AK77" s="271"/>
      <c r="AL77" s="283"/>
      <c r="AM77" s="289"/>
      <c r="AN77" s="272"/>
      <c r="AO77" s="271"/>
      <c r="AP77" s="272"/>
      <c r="AQ77" s="271"/>
      <c r="AR77" s="272"/>
      <c r="AS77" s="271"/>
      <c r="AT77" s="272"/>
      <c r="AU77" s="271"/>
      <c r="AV77" s="272"/>
      <c r="AW77" s="271"/>
      <c r="AX77" s="283"/>
      <c r="AY77" s="13">
        <f t="shared" si="0"/>
        <v>19659.313750000001</v>
      </c>
      <c r="AZ77" s="42">
        <f t="shared" si="1"/>
        <v>770</v>
      </c>
      <c r="BA77" s="42">
        <f t="shared" si="2"/>
        <v>0</v>
      </c>
      <c r="BB77" s="42">
        <f t="shared" si="3"/>
        <v>770</v>
      </c>
      <c r="BC77" s="78">
        <f t="shared" si="4"/>
        <v>25.5315762987013</v>
      </c>
    </row>
    <row r="78" spans="1:55" ht="13" x14ac:dyDescent="0.15">
      <c r="A78" s="40" t="s">
        <v>13</v>
      </c>
      <c r="B78" s="41">
        <f t="shared" si="5"/>
        <v>46095</v>
      </c>
      <c r="C78" s="42">
        <v>3</v>
      </c>
      <c r="D78" s="42"/>
      <c r="E78" s="42" t="s">
        <v>35</v>
      </c>
      <c r="F78" s="39" t="s">
        <v>38</v>
      </c>
      <c r="G78" s="289">
        <v>125</v>
      </c>
      <c r="H78" s="272"/>
      <c r="I78" s="271">
        <v>125</v>
      </c>
      <c r="J78" s="272"/>
      <c r="K78" s="271">
        <v>0</v>
      </c>
      <c r="L78" s="272"/>
      <c r="M78" s="271">
        <v>0</v>
      </c>
      <c r="N78" s="283"/>
      <c r="O78" s="271"/>
      <c r="P78" s="272"/>
      <c r="Q78" s="271"/>
      <c r="R78" s="272"/>
      <c r="S78" s="271"/>
      <c r="T78" s="272"/>
      <c r="U78" s="271"/>
      <c r="V78" s="272"/>
      <c r="W78" s="271"/>
      <c r="X78" s="272"/>
      <c r="Y78" s="349">
        <v>260</v>
      </c>
      <c r="Z78" s="272"/>
      <c r="AA78" s="350">
        <v>260</v>
      </c>
      <c r="AB78" s="272"/>
      <c r="AC78" s="350"/>
      <c r="AD78" s="272"/>
      <c r="AE78" s="350">
        <v>0</v>
      </c>
      <c r="AF78" s="283"/>
      <c r="AG78" s="271"/>
      <c r="AH78" s="272"/>
      <c r="AI78" s="271"/>
      <c r="AJ78" s="272"/>
      <c r="AK78" s="271"/>
      <c r="AL78" s="283"/>
      <c r="AM78" s="289"/>
      <c r="AN78" s="272"/>
      <c r="AO78" s="271"/>
      <c r="AP78" s="272"/>
      <c r="AQ78" s="271"/>
      <c r="AR78" s="272"/>
      <c r="AS78" s="271"/>
      <c r="AT78" s="272"/>
      <c r="AU78" s="271"/>
      <c r="AV78" s="272"/>
      <c r="AW78" s="271"/>
      <c r="AX78" s="283"/>
      <c r="AY78" s="13">
        <f t="shared" si="0"/>
        <v>19659.313750000001</v>
      </c>
      <c r="AZ78" s="42">
        <f t="shared" si="1"/>
        <v>770</v>
      </c>
      <c r="BA78" s="42">
        <f t="shared" si="2"/>
        <v>0</v>
      </c>
      <c r="BB78" s="42">
        <f t="shared" si="3"/>
        <v>770</v>
      </c>
      <c r="BC78" s="78">
        <f t="shared" si="4"/>
        <v>25.5315762987013</v>
      </c>
    </row>
    <row r="79" spans="1:55" ht="13" x14ac:dyDescent="0.15">
      <c r="A79" s="45" t="s">
        <v>14</v>
      </c>
      <c r="B79" s="46">
        <f t="shared" si="5"/>
        <v>46096</v>
      </c>
      <c r="C79" s="47">
        <v>3</v>
      </c>
      <c r="D79" s="47"/>
      <c r="E79" s="47" t="s">
        <v>35</v>
      </c>
      <c r="F79" s="52" t="s">
        <v>38</v>
      </c>
      <c r="G79" s="289">
        <v>125</v>
      </c>
      <c r="H79" s="272"/>
      <c r="I79" s="271">
        <v>125</v>
      </c>
      <c r="J79" s="272"/>
      <c r="K79" s="271">
        <v>0</v>
      </c>
      <c r="L79" s="272"/>
      <c r="M79" s="271">
        <v>0</v>
      </c>
      <c r="N79" s="283"/>
      <c r="O79" s="295"/>
      <c r="P79" s="292"/>
      <c r="Q79" s="295"/>
      <c r="R79" s="292"/>
      <c r="S79" s="295"/>
      <c r="T79" s="292"/>
      <c r="U79" s="295"/>
      <c r="V79" s="292"/>
      <c r="W79" s="295"/>
      <c r="X79" s="292"/>
      <c r="Y79" s="351">
        <v>260</v>
      </c>
      <c r="Z79" s="292"/>
      <c r="AA79" s="352">
        <v>260</v>
      </c>
      <c r="AB79" s="292"/>
      <c r="AC79" s="352"/>
      <c r="AD79" s="292"/>
      <c r="AE79" s="352">
        <v>0</v>
      </c>
      <c r="AF79" s="293"/>
      <c r="AG79" s="295"/>
      <c r="AH79" s="292"/>
      <c r="AI79" s="295"/>
      <c r="AJ79" s="292"/>
      <c r="AK79" s="295"/>
      <c r="AL79" s="293"/>
      <c r="AM79" s="294"/>
      <c r="AN79" s="292"/>
      <c r="AO79" s="295"/>
      <c r="AP79" s="292"/>
      <c r="AQ79" s="295"/>
      <c r="AR79" s="292"/>
      <c r="AS79" s="295"/>
      <c r="AT79" s="292"/>
      <c r="AU79" s="295"/>
      <c r="AV79" s="292"/>
      <c r="AW79" s="295"/>
      <c r="AX79" s="293"/>
      <c r="AY79" s="79">
        <f t="shared" si="0"/>
        <v>19659.313750000001</v>
      </c>
      <c r="AZ79" s="47">
        <f t="shared" si="1"/>
        <v>770</v>
      </c>
      <c r="BA79" s="47">
        <f t="shared" si="2"/>
        <v>0</v>
      </c>
      <c r="BB79" s="47">
        <f t="shared" si="3"/>
        <v>770</v>
      </c>
      <c r="BC79" s="80">
        <f t="shared" si="4"/>
        <v>25.5315762987013</v>
      </c>
    </row>
    <row r="80" spans="1:55" ht="13" x14ac:dyDescent="0.15">
      <c r="A80" s="32" t="s">
        <v>7</v>
      </c>
      <c r="B80" s="33">
        <f t="shared" si="5"/>
        <v>46097</v>
      </c>
      <c r="C80" s="34">
        <v>3</v>
      </c>
      <c r="D80" s="34"/>
      <c r="E80" s="34" t="s">
        <v>36</v>
      </c>
      <c r="F80" s="64" t="s">
        <v>38</v>
      </c>
      <c r="G80" s="371">
        <v>125</v>
      </c>
      <c r="H80" s="285"/>
      <c r="I80" s="370">
        <v>125</v>
      </c>
      <c r="J80" s="285"/>
      <c r="K80" s="370">
        <v>0</v>
      </c>
      <c r="L80" s="285"/>
      <c r="M80" s="370">
        <v>0</v>
      </c>
      <c r="N80" s="288"/>
      <c r="O80" s="370"/>
      <c r="P80" s="285"/>
      <c r="Q80" s="370"/>
      <c r="R80" s="285"/>
      <c r="S80" s="370"/>
      <c r="T80" s="285"/>
      <c r="U80" s="370"/>
      <c r="V80" s="285"/>
      <c r="W80" s="370"/>
      <c r="X80" s="285"/>
      <c r="Y80" s="286">
        <v>260</v>
      </c>
      <c r="Z80" s="285"/>
      <c r="AA80" s="287">
        <v>260</v>
      </c>
      <c r="AB80" s="285"/>
      <c r="AC80" s="287"/>
      <c r="AD80" s="285"/>
      <c r="AE80" s="287">
        <v>0</v>
      </c>
      <c r="AF80" s="288"/>
      <c r="AG80" s="271"/>
      <c r="AH80" s="272"/>
      <c r="AI80" s="271"/>
      <c r="AJ80" s="272"/>
      <c r="AK80" s="271"/>
      <c r="AL80" s="283"/>
      <c r="AM80" s="289"/>
      <c r="AN80" s="272"/>
      <c r="AO80" s="271"/>
      <c r="AP80" s="272"/>
      <c r="AQ80" s="271"/>
      <c r="AR80" s="272"/>
      <c r="AS80" s="271"/>
      <c r="AT80" s="272"/>
      <c r="AU80" s="271"/>
      <c r="AV80" s="272"/>
      <c r="AW80" s="271"/>
      <c r="AX80" s="283"/>
      <c r="AY80" s="68">
        <f t="shared" si="0"/>
        <v>19659.313750000001</v>
      </c>
      <c r="AZ80" s="34">
        <f t="shared" si="1"/>
        <v>770</v>
      </c>
      <c r="BA80" s="34">
        <f t="shared" si="2"/>
        <v>0</v>
      </c>
      <c r="BB80" s="34">
        <f t="shared" si="3"/>
        <v>770</v>
      </c>
      <c r="BC80" s="69">
        <f t="shared" si="4"/>
        <v>25.5315762987013</v>
      </c>
    </row>
    <row r="81" spans="1:55" ht="13" x14ac:dyDescent="0.15">
      <c r="A81" s="40" t="s">
        <v>9</v>
      </c>
      <c r="B81" s="41">
        <f t="shared" si="5"/>
        <v>46098</v>
      </c>
      <c r="C81" s="42">
        <v>3</v>
      </c>
      <c r="D81" s="42"/>
      <c r="E81" s="42" t="s">
        <v>36</v>
      </c>
      <c r="F81" s="39" t="s">
        <v>38</v>
      </c>
      <c r="G81" s="289">
        <v>125</v>
      </c>
      <c r="H81" s="272"/>
      <c r="I81" s="271">
        <v>125</v>
      </c>
      <c r="J81" s="272"/>
      <c r="K81" s="271">
        <v>0</v>
      </c>
      <c r="L81" s="272"/>
      <c r="M81" s="271">
        <v>0</v>
      </c>
      <c r="N81" s="283"/>
      <c r="O81" s="271"/>
      <c r="P81" s="272"/>
      <c r="Q81" s="271"/>
      <c r="R81" s="272"/>
      <c r="S81" s="271"/>
      <c r="T81" s="272"/>
      <c r="U81" s="271"/>
      <c r="V81" s="272"/>
      <c r="W81" s="271"/>
      <c r="X81" s="272"/>
      <c r="Y81" s="349">
        <v>260</v>
      </c>
      <c r="Z81" s="272"/>
      <c r="AA81" s="350">
        <v>260</v>
      </c>
      <c r="AB81" s="272"/>
      <c r="AC81" s="350"/>
      <c r="AD81" s="272"/>
      <c r="AE81" s="350">
        <v>0</v>
      </c>
      <c r="AF81" s="283"/>
      <c r="AG81" s="271"/>
      <c r="AH81" s="272"/>
      <c r="AI81" s="271"/>
      <c r="AJ81" s="272"/>
      <c r="AK81" s="271"/>
      <c r="AL81" s="283"/>
      <c r="AM81" s="289"/>
      <c r="AN81" s="272"/>
      <c r="AO81" s="271"/>
      <c r="AP81" s="272"/>
      <c r="AQ81" s="271"/>
      <c r="AR81" s="272"/>
      <c r="AS81" s="271"/>
      <c r="AT81" s="272"/>
      <c r="AU81" s="271"/>
      <c r="AV81" s="272"/>
      <c r="AW81" s="271"/>
      <c r="AX81" s="283"/>
      <c r="AY81" s="13">
        <f t="shared" si="0"/>
        <v>19659.313750000001</v>
      </c>
      <c r="AZ81" s="42">
        <f t="shared" si="1"/>
        <v>770</v>
      </c>
      <c r="BA81" s="42">
        <f t="shared" si="2"/>
        <v>0</v>
      </c>
      <c r="BB81" s="42">
        <f t="shared" si="3"/>
        <v>770</v>
      </c>
      <c r="BC81" s="78">
        <f t="shared" si="4"/>
        <v>25.5315762987013</v>
      </c>
    </row>
    <row r="82" spans="1:55" ht="13" x14ac:dyDescent="0.15">
      <c r="A82" s="40" t="s">
        <v>10</v>
      </c>
      <c r="B82" s="41">
        <f t="shared" si="5"/>
        <v>46099</v>
      </c>
      <c r="C82" s="42">
        <v>3</v>
      </c>
      <c r="D82" s="42"/>
      <c r="E82" s="42" t="s">
        <v>36</v>
      </c>
      <c r="F82" s="39" t="s">
        <v>38</v>
      </c>
      <c r="G82" s="289">
        <v>125</v>
      </c>
      <c r="H82" s="272"/>
      <c r="I82" s="271">
        <v>125</v>
      </c>
      <c r="J82" s="272"/>
      <c r="K82" s="271">
        <v>0</v>
      </c>
      <c r="L82" s="272"/>
      <c r="M82" s="271">
        <v>0</v>
      </c>
      <c r="N82" s="283"/>
      <c r="O82" s="271"/>
      <c r="P82" s="272"/>
      <c r="Q82" s="271"/>
      <c r="R82" s="272"/>
      <c r="S82" s="271"/>
      <c r="T82" s="272"/>
      <c r="U82" s="271"/>
      <c r="V82" s="272"/>
      <c r="W82" s="271"/>
      <c r="X82" s="272"/>
      <c r="Y82" s="349">
        <v>260</v>
      </c>
      <c r="Z82" s="272"/>
      <c r="AA82" s="350">
        <v>260</v>
      </c>
      <c r="AB82" s="272"/>
      <c r="AC82" s="350"/>
      <c r="AD82" s="272"/>
      <c r="AE82" s="350">
        <v>0</v>
      </c>
      <c r="AF82" s="283"/>
      <c r="AG82" s="271"/>
      <c r="AH82" s="272"/>
      <c r="AI82" s="271"/>
      <c r="AJ82" s="272"/>
      <c r="AK82" s="271"/>
      <c r="AL82" s="283"/>
      <c r="AM82" s="289"/>
      <c r="AN82" s="272"/>
      <c r="AO82" s="271"/>
      <c r="AP82" s="272"/>
      <c r="AQ82" s="271"/>
      <c r="AR82" s="272"/>
      <c r="AS82" s="271"/>
      <c r="AT82" s="272"/>
      <c r="AU82" s="271"/>
      <c r="AV82" s="272"/>
      <c r="AW82" s="271"/>
      <c r="AX82" s="283"/>
      <c r="AY82" s="13">
        <f t="shared" si="0"/>
        <v>19659.313750000001</v>
      </c>
      <c r="AZ82" s="42">
        <f t="shared" si="1"/>
        <v>770</v>
      </c>
      <c r="BA82" s="42">
        <f t="shared" si="2"/>
        <v>0</v>
      </c>
      <c r="BB82" s="42">
        <f t="shared" si="3"/>
        <v>770</v>
      </c>
      <c r="BC82" s="78">
        <f t="shared" si="4"/>
        <v>25.5315762987013</v>
      </c>
    </row>
    <row r="83" spans="1:55" ht="13" x14ac:dyDescent="0.15">
      <c r="A83" s="40" t="s">
        <v>11</v>
      </c>
      <c r="B83" s="41">
        <f t="shared" si="5"/>
        <v>46100</v>
      </c>
      <c r="C83" s="42">
        <v>3</v>
      </c>
      <c r="D83" s="42"/>
      <c r="E83" s="42" t="s">
        <v>36</v>
      </c>
      <c r="F83" s="39" t="s">
        <v>38</v>
      </c>
      <c r="G83" s="289">
        <v>125</v>
      </c>
      <c r="H83" s="272"/>
      <c r="I83" s="271">
        <v>125</v>
      </c>
      <c r="J83" s="272"/>
      <c r="K83" s="271">
        <v>0</v>
      </c>
      <c r="L83" s="272"/>
      <c r="M83" s="271">
        <v>0</v>
      </c>
      <c r="N83" s="283"/>
      <c r="O83" s="271"/>
      <c r="P83" s="272"/>
      <c r="Q83" s="271"/>
      <c r="R83" s="272"/>
      <c r="S83" s="271"/>
      <c r="T83" s="272"/>
      <c r="U83" s="271"/>
      <c r="V83" s="272"/>
      <c r="W83" s="271"/>
      <c r="X83" s="272"/>
      <c r="Y83" s="349">
        <v>260</v>
      </c>
      <c r="Z83" s="272"/>
      <c r="AA83" s="350">
        <v>260</v>
      </c>
      <c r="AB83" s="272"/>
      <c r="AC83" s="350"/>
      <c r="AD83" s="272"/>
      <c r="AE83" s="350">
        <v>0</v>
      </c>
      <c r="AF83" s="283"/>
      <c r="AG83" s="271"/>
      <c r="AH83" s="272"/>
      <c r="AI83" s="271"/>
      <c r="AJ83" s="272"/>
      <c r="AK83" s="271"/>
      <c r="AL83" s="283"/>
      <c r="AM83" s="289"/>
      <c r="AN83" s="272"/>
      <c r="AO83" s="271"/>
      <c r="AP83" s="272"/>
      <c r="AQ83" s="271"/>
      <c r="AR83" s="272"/>
      <c r="AS83" s="271"/>
      <c r="AT83" s="272"/>
      <c r="AU83" s="271"/>
      <c r="AV83" s="272"/>
      <c r="AW83" s="271"/>
      <c r="AX83" s="283"/>
      <c r="AY83" s="13">
        <f t="shared" si="0"/>
        <v>19659.313750000001</v>
      </c>
      <c r="AZ83" s="42">
        <f t="shared" si="1"/>
        <v>770</v>
      </c>
      <c r="BA83" s="42">
        <f t="shared" si="2"/>
        <v>0</v>
      </c>
      <c r="BB83" s="42">
        <f t="shared" si="3"/>
        <v>770</v>
      </c>
      <c r="BC83" s="78">
        <f t="shared" si="4"/>
        <v>25.5315762987013</v>
      </c>
    </row>
    <row r="84" spans="1:55" ht="13" x14ac:dyDescent="0.15">
      <c r="A84" s="40" t="s">
        <v>12</v>
      </c>
      <c r="B84" s="41">
        <f t="shared" si="5"/>
        <v>46101</v>
      </c>
      <c r="C84" s="42">
        <v>3</v>
      </c>
      <c r="D84" s="42"/>
      <c r="E84" s="42" t="s">
        <v>36</v>
      </c>
      <c r="F84" s="39" t="s">
        <v>38</v>
      </c>
      <c r="G84" s="289">
        <v>125</v>
      </c>
      <c r="H84" s="272"/>
      <c r="I84" s="271">
        <v>125</v>
      </c>
      <c r="J84" s="272"/>
      <c r="K84" s="271">
        <v>0</v>
      </c>
      <c r="L84" s="272"/>
      <c r="M84" s="271">
        <v>0</v>
      </c>
      <c r="N84" s="283"/>
      <c r="O84" s="271"/>
      <c r="P84" s="272"/>
      <c r="Q84" s="271"/>
      <c r="R84" s="272"/>
      <c r="S84" s="271"/>
      <c r="T84" s="272"/>
      <c r="U84" s="271"/>
      <c r="V84" s="272"/>
      <c r="W84" s="271"/>
      <c r="X84" s="272"/>
      <c r="Y84" s="349">
        <v>260</v>
      </c>
      <c r="Z84" s="272"/>
      <c r="AA84" s="350">
        <v>260</v>
      </c>
      <c r="AB84" s="272"/>
      <c r="AC84" s="350"/>
      <c r="AD84" s="272"/>
      <c r="AE84" s="350">
        <v>0</v>
      </c>
      <c r="AF84" s="283"/>
      <c r="AG84" s="271"/>
      <c r="AH84" s="272"/>
      <c r="AI84" s="271"/>
      <c r="AJ84" s="272"/>
      <c r="AK84" s="271"/>
      <c r="AL84" s="283"/>
      <c r="AM84" s="289"/>
      <c r="AN84" s="272"/>
      <c r="AO84" s="271"/>
      <c r="AP84" s="272"/>
      <c r="AQ84" s="271"/>
      <c r="AR84" s="272"/>
      <c r="AS84" s="271"/>
      <c r="AT84" s="272"/>
      <c r="AU84" s="271"/>
      <c r="AV84" s="272"/>
      <c r="AW84" s="271"/>
      <c r="AX84" s="283"/>
      <c r="AY84" s="13">
        <f t="shared" si="0"/>
        <v>19659.313750000001</v>
      </c>
      <c r="AZ84" s="42">
        <f t="shared" si="1"/>
        <v>770</v>
      </c>
      <c r="BA84" s="42">
        <f t="shared" si="2"/>
        <v>0</v>
      </c>
      <c r="BB84" s="42">
        <f t="shared" si="3"/>
        <v>770</v>
      </c>
      <c r="BC84" s="78">
        <f t="shared" si="4"/>
        <v>25.5315762987013</v>
      </c>
    </row>
    <row r="85" spans="1:55" ht="13" x14ac:dyDescent="0.15">
      <c r="A85" s="40" t="s">
        <v>13</v>
      </c>
      <c r="B85" s="41">
        <f t="shared" si="5"/>
        <v>46102</v>
      </c>
      <c r="C85" s="42">
        <v>3</v>
      </c>
      <c r="D85" s="42"/>
      <c r="E85" s="42" t="s">
        <v>36</v>
      </c>
      <c r="F85" s="39" t="s">
        <v>38</v>
      </c>
      <c r="G85" s="289">
        <v>125</v>
      </c>
      <c r="H85" s="272"/>
      <c r="I85" s="271">
        <v>125</v>
      </c>
      <c r="J85" s="272"/>
      <c r="K85" s="271">
        <v>0</v>
      </c>
      <c r="L85" s="272"/>
      <c r="M85" s="271">
        <v>0</v>
      </c>
      <c r="N85" s="283"/>
      <c r="O85" s="271"/>
      <c r="P85" s="272"/>
      <c r="Q85" s="271"/>
      <c r="R85" s="272"/>
      <c r="S85" s="271"/>
      <c r="T85" s="272"/>
      <c r="U85" s="271"/>
      <c r="V85" s="272"/>
      <c r="W85" s="271"/>
      <c r="X85" s="272"/>
      <c r="Y85" s="349">
        <v>260</v>
      </c>
      <c r="Z85" s="272"/>
      <c r="AA85" s="350">
        <v>260</v>
      </c>
      <c r="AB85" s="272"/>
      <c r="AC85" s="350"/>
      <c r="AD85" s="272"/>
      <c r="AE85" s="350">
        <v>0</v>
      </c>
      <c r="AF85" s="283"/>
      <c r="AG85" s="271"/>
      <c r="AH85" s="272"/>
      <c r="AI85" s="271"/>
      <c r="AJ85" s="272"/>
      <c r="AK85" s="271"/>
      <c r="AL85" s="283"/>
      <c r="AM85" s="289"/>
      <c r="AN85" s="272"/>
      <c r="AO85" s="271"/>
      <c r="AP85" s="272"/>
      <c r="AQ85" s="271"/>
      <c r="AR85" s="272"/>
      <c r="AS85" s="271"/>
      <c r="AT85" s="272"/>
      <c r="AU85" s="271"/>
      <c r="AV85" s="272"/>
      <c r="AW85" s="271"/>
      <c r="AX85" s="283"/>
      <c r="AY85" s="13">
        <f t="shared" si="0"/>
        <v>19659.313750000001</v>
      </c>
      <c r="AZ85" s="42">
        <f t="shared" si="1"/>
        <v>770</v>
      </c>
      <c r="BA85" s="42">
        <f t="shared" si="2"/>
        <v>0</v>
      </c>
      <c r="BB85" s="42">
        <f t="shared" si="3"/>
        <v>770</v>
      </c>
      <c r="BC85" s="78">
        <f t="shared" si="4"/>
        <v>25.5315762987013</v>
      </c>
    </row>
    <row r="86" spans="1:55" ht="13" x14ac:dyDescent="0.15">
      <c r="A86" s="45" t="s">
        <v>14</v>
      </c>
      <c r="B86" s="46">
        <f t="shared" si="5"/>
        <v>46103</v>
      </c>
      <c r="C86" s="47">
        <v>3</v>
      </c>
      <c r="D86" s="47"/>
      <c r="E86" s="47" t="s">
        <v>36</v>
      </c>
      <c r="F86" s="52" t="s">
        <v>38</v>
      </c>
      <c r="G86" s="294">
        <v>125</v>
      </c>
      <c r="H86" s="292"/>
      <c r="I86" s="295">
        <v>125</v>
      </c>
      <c r="J86" s="292"/>
      <c r="K86" s="295">
        <v>0</v>
      </c>
      <c r="L86" s="292"/>
      <c r="M86" s="295">
        <v>0</v>
      </c>
      <c r="N86" s="293"/>
      <c r="O86" s="295"/>
      <c r="P86" s="292"/>
      <c r="Q86" s="295"/>
      <c r="R86" s="292"/>
      <c r="S86" s="295"/>
      <c r="T86" s="292"/>
      <c r="U86" s="295"/>
      <c r="V86" s="292"/>
      <c r="W86" s="295"/>
      <c r="X86" s="292"/>
      <c r="Y86" s="351">
        <v>260</v>
      </c>
      <c r="Z86" s="292"/>
      <c r="AA86" s="352">
        <v>260</v>
      </c>
      <c r="AB86" s="292"/>
      <c r="AC86" s="352"/>
      <c r="AD86" s="292"/>
      <c r="AE86" s="352">
        <v>0</v>
      </c>
      <c r="AF86" s="293"/>
      <c r="AG86" s="295"/>
      <c r="AH86" s="292"/>
      <c r="AI86" s="295"/>
      <c r="AJ86" s="292"/>
      <c r="AK86" s="295"/>
      <c r="AL86" s="293"/>
      <c r="AM86" s="294"/>
      <c r="AN86" s="292"/>
      <c r="AO86" s="295"/>
      <c r="AP86" s="292"/>
      <c r="AQ86" s="295"/>
      <c r="AR86" s="292"/>
      <c r="AS86" s="295"/>
      <c r="AT86" s="292"/>
      <c r="AU86" s="295"/>
      <c r="AV86" s="292"/>
      <c r="AW86" s="295"/>
      <c r="AX86" s="293"/>
      <c r="AY86" s="79">
        <f t="shared" si="0"/>
        <v>19659.313750000001</v>
      </c>
      <c r="AZ86" s="47">
        <f t="shared" si="1"/>
        <v>770</v>
      </c>
      <c r="BA86" s="47">
        <f t="shared" si="2"/>
        <v>0</v>
      </c>
      <c r="BB86" s="47">
        <f t="shared" si="3"/>
        <v>770</v>
      </c>
      <c r="BC86" s="80">
        <f t="shared" si="4"/>
        <v>25.5315762987013</v>
      </c>
    </row>
    <row r="87" spans="1:55" ht="13" x14ac:dyDescent="0.15">
      <c r="A87" s="32" t="s">
        <v>7</v>
      </c>
      <c r="B87" s="33">
        <f t="shared" si="5"/>
        <v>46104</v>
      </c>
      <c r="C87" s="34">
        <v>4</v>
      </c>
      <c r="D87" s="34"/>
      <c r="E87" s="34" t="s">
        <v>31</v>
      </c>
      <c r="F87" s="35" t="s">
        <v>38</v>
      </c>
      <c r="G87" s="281">
        <v>0</v>
      </c>
      <c r="H87" s="272"/>
      <c r="I87" s="282">
        <v>0</v>
      </c>
      <c r="J87" s="272"/>
      <c r="K87" s="282">
        <v>0</v>
      </c>
      <c r="L87" s="272"/>
      <c r="M87" s="282">
        <v>0</v>
      </c>
      <c r="N87" s="283"/>
      <c r="O87" s="282">
        <v>0</v>
      </c>
      <c r="P87" s="272"/>
      <c r="Q87" s="282">
        <v>0</v>
      </c>
      <c r="R87" s="272"/>
      <c r="S87" s="282">
        <v>0</v>
      </c>
      <c r="T87" s="272"/>
      <c r="U87" s="282">
        <v>0</v>
      </c>
      <c r="V87" s="272"/>
      <c r="W87" s="282">
        <v>0</v>
      </c>
      <c r="X87" s="272"/>
      <c r="Y87" s="286">
        <v>225</v>
      </c>
      <c r="Z87" s="285"/>
      <c r="AA87" s="287">
        <v>225</v>
      </c>
      <c r="AB87" s="285"/>
      <c r="AC87" s="287"/>
      <c r="AD87" s="285"/>
      <c r="AE87" s="287">
        <v>0</v>
      </c>
      <c r="AF87" s="288"/>
      <c r="AG87" s="271"/>
      <c r="AH87" s="272"/>
      <c r="AI87" s="271"/>
      <c r="AJ87" s="272"/>
      <c r="AK87" s="271"/>
      <c r="AL87" s="283"/>
      <c r="AM87" s="289"/>
      <c r="AN87" s="272"/>
      <c r="AO87" s="271"/>
      <c r="AP87" s="272"/>
      <c r="AQ87" s="271"/>
      <c r="AR87" s="272"/>
      <c r="AS87" s="271"/>
      <c r="AT87" s="272"/>
      <c r="AU87" s="271"/>
      <c r="AV87" s="272"/>
      <c r="AW87" s="271"/>
      <c r="AX87" s="283"/>
      <c r="AY87" s="68">
        <f t="shared" si="0"/>
        <v>8888.0625</v>
      </c>
      <c r="AZ87" s="34">
        <f t="shared" si="1"/>
        <v>450</v>
      </c>
      <c r="BA87" s="34">
        <f t="shared" si="2"/>
        <v>0</v>
      </c>
      <c r="BB87" s="34">
        <f t="shared" si="3"/>
        <v>450</v>
      </c>
      <c r="BC87" s="69">
        <f t="shared" si="4"/>
        <v>19.751249999999999</v>
      </c>
    </row>
    <row r="88" spans="1:55" ht="13" x14ac:dyDescent="0.15">
      <c r="A88" s="40" t="s">
        <v>9</v>
      </c>
      <c r="B88" s="41">
        <f t="shared" si="5"/>
        <v>46105</v>
      </c>
      <c r="C88" s="42">
        <v>4</v>
      </c>
      <c r="D88" s="42"/>
      <c r="E88" s="42" t="s">
        <v>31</v>
      </c>
      <c r="F88" s="43" t="s">
        <v>38</v>
      </c>
      <c r="G88" s="281">
        <v>0</v>
      </c>
      <c r="H88" s="272"/>
      <c r="I88" s="282">
        <v>0</v>
      </c>
      <c r="J88" s="272"/>
      <c r="K88" s="282">
        <v>0</v>
      </c>
      <c r="L88" s="272"/>
      <c r="M88" s="282">
        <v>0</v>
      </c>
      <c r="N88" s="283"/>
      <c r="O88" s="282">
        <v>0</v>
      </c>
      <c r="P88" s="272"/>
      <c r="Q88" s="282">
        <v>0</v>
      </c>
      <c r="R88" s="272"/>
      <c r="S88" s="282">
        <v>0</v>
      </c>
      <c r="T88" s="272"/>
      <c r="U88" s="282">
        <v>0</v>
      </c>
      <c r="V88" s="272"/>
      <c r="W88" s="282">
        <v>0</v>
      </c>
      <c r="X88" s="272"/>
      <c r="Y88" s="349">
        <v>225</v>
      </c>
      <c r="Z88" s="272"/>
      <c r="AA88" s="350">
        <v>225</v>
      </c>
      <c r="AB88" s="272"/>
      <c r="AC88" s="350"/>
      <c r="AD88" s="272"/>
      <c r="AE88" s="350">
        <v>0</v>
      </c>
      <c r="AF88" s="283"/>
      <c r="AG88" s="271"/>
      <c r="AH88" s="272"/>
      <c r="AI88" s="271"/>
      <c r="AJ88" s="272"/>
      <c r="AK88" s="271"/>
      <c r="AL88" s="283"/>
      <c r="AM88" s="289"/>
      <c r="AN88" s="272"/>
      <c r="AO88" s="271"/>
      <c r="AP88" s="272"/>
      <c r="AQ88" s="271"/>
      <c r="AR88" s="272"/>
      <c r="AS88" s="271"/>
      <c r="AT88" s="272"/>
      <c r="AU88" s="271"/>
      <c r="AV88" s="272"/>
      <c r="AW88" s="271"/>
      <c r="AX88" s="283"/>
      <c r="AY88" s="13">
        <f t="shared" si="0"/>
        <v>8888.0625</v>
      </c>
      <c r="AZ88" s="42">
        <f t="shared" si="1"/>
        <v>450</v>
      </c>
      <c r="BA88" s="42">
        <f t="shared" si="2"/>
        <v>0</v>
      </c>
      <c r="BB88" s="42">
        <f t="shared" si="3"/>
        <v>450</v>
      </c>
      <c r="BC88" s="78">
        <f t="shared" si="4"/>
        <v>19.751249999999999</v>
      </c>
    </row>
    <row r="89" spans="1:55" ht="13" x14ac:dyDescent="0.15">
      <c r="A89" s="40" t="s">
        <v>10</v>
      </c>
      <c r="B89" s="41">
        <f t="shared" si="5"/>
        <v>46106</v>
      </c>
      <c r="C89" s="42">
        <v>4</v>
      </c>
      <c r="D89" s="42"/>
      <c r="E89" s="42" t="s">
        <v>31</v>
      </c>
      <c r="F89" s="43" t="s">
        <v>38</v>
      </c>
      <c r="G89" s="281">
        <v>0</v>
      </c>
      <c r="H89" s="272"/>
      <c r="I89" s="282">
        <v>0</v>
      </c>
      <c r="J89" s="272"/>
      <c r="K89" s="282">
        <v>0</v>
      </c>
      <c r="L89" s="272"/>
      <c r="M89" s="282">
        <v>0</v>
      </c>
      <c r="N89" s="283"/>
      <c r="O89" s="282">
        <v>0</v>
      </c>
      <c r="P89" s="272"/>
      <c r="Q89" s="282">
        <v>0</v>
      </c>
      <c r="R89" s="272"/>
      <c r="S89" s="282">
        <v>0</v>
      </c>
      <c r="T89" s="272"/>
      <c r="U89" s="282">
        <v>0</v>
      </c>
      <c r="V89" s="272"/>
      <c r="W89" s="282">
        <v>0</v>
      </c>
      <c r="X89" s="272"/>
      <c r="Y89" s="349">
        <v>225</v>
      </c>
      <c r="Z89" s="272"/>
      <c r="AA89" s="350">
        <v>225</v>
      </c>
      <c r="AB89" s="272"/>
      <c r="AC89" s="350"/>
      <c r="AD89" s="272"/>
      <c r="AE89" s="350">
        <v>0</v>
      </c>
      <c r="AF89" s="283"/>
      <c r="AG89" s="271"/>
      <c r="AH89" s="272"/>
      <c r="AI89" s="271"/>
      <c r="AJ89" s="272"/>
      <c r="AK89" s="271"/>
      <c r="AL89" s="283"/>
      <c r="AM89" s="289"/>
      <c r="AN89" s="272"/>
      <c r="AO89" s="271"/>
      <c r="AP89" s="272"/>
      <c r="AQ89" s="271"/>
      <c r="AR89" s="272"/>
      <c r="AS89" s="271"/>
      <c r="AT89" s="272"/>
      <c r="AU89" s="271"/>
      <c r="AV89" s="272"/>
      <c r="AW89" s="271"/>
      <c r="AX89" s="283"/>
      <c r="AY89" s="13">
        <f t="shared" si="0"/>
        <v>8888.0625</v>
      </c>
      <c r="AZ89" s="42">
        <f t="shared" si="1"/>
        <v>450</v>
      </c>
      <c r="BA89" s="42">
        <f t="shared" si="2"/>
        <v>0</v>
      </c>
      <c r="BB89" s="42">
        <f t="shared" si="3"/>
        <v>450</v>
      </c>
      <c r="BC89" s="78">
        <f t="shared" si="4"/>
        <v>19.751249999999999</v>
      </c>
    </row>
    <row r="90" spans="1:55" ht="13" x14ac:dyDescent="0.15">
      <c r="A90" s="40" t="s">
        <v>11</v>
      </c>
      <c r="B90" s="41">
        <f t="shared" si="5"/>
        <v>46107</v>
      </c>
      <c r="C90" s="42">
        <v>4</v>
      </c>
      <c r="D90" s="42"/>
      <c r="E90" s="42" t="s">
        <v>31</v>
      </c>
      <c r="F90" s="43" t="s">
        <v>38</v>
      </c>
      <c r="G90" s="281">
        <v>0</v>
      </c>
      <c r="H90" s="272"/>
      <c r="I90" s="282">
        <v>0</v>
      </c>
      <c r="J90" s="272"/>
      <c r="K90" s="282">
        <v>0</v>
      </c>
      <c r="L90" s="272"/>
      <c r="M90" s="282">
        <v>0</v>
      </c>
      <c r="N90" s="283"/>
      <c r="O90" s="282">
        <v>0</v>
      </c>
      <c r="P90" s="272"/>
      <c r="Q90" s="282">
        <v>0</v>
      </c>
      <c r="R90" s="272"/>
      <c r="S90" s="282">
        <v>0</v>
      </c>
      <c r="T90" s="272"/>
      <c r="U90" s="282">
        <v>0</v>
      </c>
      <c r="V90" s="272"/>
      <c r="W90" s="282">
        <v>0</v>
      </c>
      <c r="X90" s="272"/>
      <c r="Y90" s="349">
        <v>225</v>
      </c>
      <c r="Z90" s="272"/>
      <c r="AA90" s="350">
        <v>225</v>
      </c>
      <c r="AB90" s="272"/>
      <c r="AC90" s="350"/>
      <c r="AD90" s="272"/>
      <c r="AE90" s="350">
        <v>0</v>
      </c>
      <c r="AF90" s="283"/>
      <c r="AG90" s="271"/>
      <c r="AH90" s="272"/>
      <c r="AI90" s="271"/>
      <c r="AJ90" s="272"/>
      <c r="AK90" s="271"/>
      <c r="AL90" s="283"/>
      <c r="AM90" s="289"/>
      <c r="AN90" s="272"/>
      <c r="AO90" s="271"/>
      <c r="AP90" s="272"/>
      <c r="AQ90" s="271"/>
      <c r="AR90" s="272"/>
      <c r="AS90" s="271"/>
      <c r="AT90" s="272"/>
      <c r="AU90" s="271"/>
      <c r="AV90" s="272"/>
      <c r="AW90" s="271"/>
      <c r="AX90" s="283"/>
      <c r="AY90" s="13">
        <f t="shared" si="0"/>
        <v>8888.0625</v>
      </c>
      <c r="AZ90" s="42">
        <f t="shared" si="1"/>
        <v>450</v>
      </c>
      <c r="BA90" s="42">
        <f t="shared" si="2"/>
        <v>0</v>
      </c>
      <c r="BB90" s="42">
        <f t="shared" si="3"/>
        <v>450</v>
      </c>
      <c r="BC90" s="78">
        <f t="shared" si="4"/>
        <v>19.751249999999999</v>
      </c>
    </row>
    <row r="91" spans="1:55" ht="13" x14ac:dyDescent="0.15">
      <c r="A91" s="40" t="s">
        <v>12</v>
      </c>
      <c r="B91" s="41">
        <f t="shared" si="5"/>
        <v>46108</v>
      </c>
      <c r="C91" s="42">
        <v>4</v>
      </c>
      <c r="D91" s="42"/>
      <c r="E91" s="42" t="s">
        <v>31</v>
      </c>
      <c r="F91" s="43" t="s">
        <v>38</v>
      </c>
      <c r="G91" s="281">
        <v>0</v>
      </c>
      <c r="H91" s="272"/>
      <c r="I91" s="282">
        <v>0</v>
      </c>
      <c r="J91" s="272"/>
      <c r="K91" s="282">
        <v>0</v>
      </c>
      <c r="L91" s="272"/>
      <c r="M91" s="282">
        <v>0</v>
      </c>
      <c r="N91" s="283"/>
      <c r="O91" s="282">
        <v>0</v>
      </c>
      <c r="P91" s="272"/>
      <c r="Q91" s="282">
        <v>0</v>
      </c>
      <c r="R91" s="272"/>
      <c r="S91" s="282">
        <v>0</v>
      </c>
      <c r="T91" s="272"/>
      <c r="U91" s="282">
        <v>0</v>
      </c>
      <c r="V91" s="272"/>
      <c r="W91" s="282">
        <v>0</v>
      </c>
      <c r="X91" s="272"/>
      <c r="Y91" s="349">
        <v>225</v>
      </c>
      <c r="Z91" s="272"/>
      <c r="AA91" s="350">
        <v>225</v>
      </c>
      <c r="AB91" s="272"/>
      <c r="AC91" s="350"/>
      <c r="AD91" s="272"/>
      <c r="AE91" s="350">
        <v>0</v>
      </c>
      <c r="AF91" s="283"/>
      <c r="AG91" s="271"/>
      <c r="AH91" s="272"/>
      <c r="AI91" s="271"/>
      <c r="AJ91" s="272"/>
      <c r="AK91" s="271"/>
      <c r="AL91" s="283"/>
      <c r="AM91" s="289"/>
      <c r="AN91" s="272"/>
      <c r="AO91" s="271"/>
      <c r="AP91" s="272"/>
      <c r="AQ91" s="271"/>
      <c r="AR91" s="272"/>
      <c r="AS91" s="271"/>
      <c r="AT91" s="272"/>
      <c r="AU91" s="271"/>
      <c r="AV91" s="272"/>
      <c r="AW91" s="271"/>
      <c r="AX91" s="283"/>
      <c r="AY91" s="13">
        <f t="shared" si="0"/>
        <v>8888.0625</v>
      </c>
      <c r="AZ91" s="42">
        <f t="shared" si="1"/>
        <v>450</v>
      </c>
      <c r="BA91" s="42">
        <f t="shared" si="2"/>
        <v>0</v>
      </c>
      <c r="BB91" s="42">
        <f t="shared" si="3"/>
        <v>450</v>
      </c>
      <c r="BC91" s="78">
        <f t="shared" si="4"/>
        <v>19.751249999999999</v>
      </c>
    </row>
    <row r="92" spans="1:55" ht="13" x14ac:dyDescent="0.15">
      <c r="A92" s="40" t="s">
        <v>13</v>
      </c>
      <c r="B92" s="41">
        <f t="shared" si="5"/>
        <v>46109</v>
      </c>
      <c r="C92" s="42">
        <v>4</v>
      </c>
      <c r="D92" s="42"/>
      <c r="E92" s="42" t="s">
        <v>31</v>
      </c>
      <c r="F92" s="43" t="s">
        <v>38</v>
      </c>
      <c r="G92" s="281">
        <v>0</v>
      </c>
      <c r="H92" s="272"/>
      <c r="I92" s="282">
        <v>0</v>
      </c>
      <c r="J92" s="272"/>
      <c r="K92" s="282">
        <v>0</v>
      </c>
      <c r="L92" s="272"/>
      <c r="M92" s="282">
        <v>0</v>
      </c>
      <c r="N92" s="283"/>
      <c r="O92" s="282">
        <v>0</v>
      </c>
      <c r="P92" s="272"/>
      <c r="Q92" s="282">
        <v>0</v>
      </c>
      <c r="R92" s="272"/>
      <c r="S92" s="282">
        <v>0</v>
      </c>
      <c r="T92" s="272"/>
      <c r="U92" s="282">
        <v>0</v>
      </c>
      <c r="V92" s="272"/>
      <c r="W92" s="282">
        <v>0</v>
      </c>
      <c r="X92" s="272"/>
      <c r="Y92" s="349">
        <v>225</v>
      </c>
      <c r="Z92" s="272"/>
      <c r="AA92" s="350">
        <v>225</v>
      </c>
      <c r="AB92" s="272"/>
      <c r="AC92" s="350"/>
      <c r="AD92" s="272"/>
      <c r="AE92" s="350">
        <v>0</v>
      </c>
      <c r="AF92" s="283"/>
      <c r="AG92" s="271"/>
      <c r="AH92" s="272"/>
      <c r="AI92" s="271"/>
      <c r="AJ92" s="272"/>
      <c r="AK92" s="271"/>
      <c r="AL92" s="283"/>
      <c r="AM92" s="289"/>
      <c r="AN92" s="272"/>
      <c r="AO92" s="271"/>
      <c r="AP92" s="272"/>
      <c r="AQ92" s="271"/>
      <c r="AR92" s="272"/>
      <c r="AS92" s="271"/>
      <c r="AT92" s="272"/>
      <c r="AU92" s="271"/>
      <c r="AV92" s="272"/>
      <c r="AW92" s="271"/>
      <c r="AX92" s="283"/>
      <c r="AY92" s="13">
        <f t="shared" si="0"/>
        <v>8888.0625</v>
      </c>
      <c r="AZ92" s="42">
        <f t="shared" si="1"/>
        <v>450</v>
      </c>
      <c r="BA92" s="42">
        <f t="shared" si="2"/>
        <v>0</v>
      </c>
      <c r="BB92" s="42">
        <f t="shared" si="3"/>
        <v>450</v>
      </c>
      <c r="BC92" s="78">
        <f t="shared" si="4"/>
        <v>19.751249999999999</v>
      </c>
    </row>
    <row r="93" spans="1:55" ht="13" x14ac:dyDescent="0.15">
      <c r="A93" s="45" t="s">
        <v>14</v>
      </c>
      <c r="B93" s="46">
        <f t="shared" si="5"/>
        <v>46110</v>
      </c>
      <c r="C93" s="47">
        <v>4</v>
      </c>
      <c r="D93" s="47"/>
      <c r="E93" s="47" t="s">
        <v>31</v>
      </c>
      <c r="F93" s="48" t="s">
        <v>38</v>
      </c>
      <c r="G93" s="296">
        <v>0</v>
      </c>
      <c r="H93" s="292"/>
      <c r="I93" s="291">
        <v>0</v>
      </c>
      <c r="J93" s="292"/>
      <c r="K93" s="291">
        <v>0</v>
      </c>
      <c r="L93" s="292"/>
      <c r="M93" s="291">
        <v>0</v>
      </c>
      <c r="N93" s="293"/>
      <c r="O93" s="282">
        <v>0</v>
      </c>
      <c r="P93" s="272"/>
      <c r="Q93" s="282">
        <v>0</v>
      </c>
      <c r="R93" s="272"/>
      <c r="S93" s="282">
        <v>0</v>
      </c>
      <c r="T93" s="272"/>
      <c r="U93" s="282">
        <v>0</v>
      </c>
      <c r="V93" s="272"/>
      <c r="W93" s="282">
        <v>0</v>
      </c>
      <c r="X93" s="272"/>
      <c r="Y93" s="351">
        <v>0</v>
      </c>
      <c r="Z93" s="292"/>
      <c r="AA93" s="352">
        <v>0</v>
      </c>
      <c r="AB93" s="292"/>
      <c r="AC93" s="352"/>
      <c r="AD93" s="292"/>
      <c r="AE93" s="352">
        <v>0</v>
      </c>
      <c r="AF93" s="293"/>
      <c r="AG93" s="295"/>
      <c r="AH93" s="292"/>
      <c r="AI93" s="295"/>
      <c r="AJ93" s="292"/>
      <c r="AK93" s="295"/>
      <c r="AL93" s="293"/>
      <c r="AM93" s="294"/>
      <c r="AN93" s="292"/>
      <c r="AO93" s="295"/>
      <c r="AP93" s="292"/>
      <c r="AQ93" s="295"/>
      <c r="AR93" s="292"/>
      <c r="AS93" s="295"/>
      <c r="AT93" s="292"/>
      <c r="AU93" s="295"/>
      <c r="AV93" s="292"/>
      <c r="AW93" s="295"/>
      <c r="AX93" s="293"/>
      <c r="AY93" s="79">
        <f t="shared" si="0"/>
        <v>0</v>
      </c>
      <c r="AZ93" s="47">
        <f t="shared" si="1"/>
        <v>0</v>
      </c>
      <c r="BA93" s="47">
        <f t="shared" si="2"/>
        <v>0</v>
      </c>
      <c r="BB93" s="47">
        <f t="shared" si="3"/>
        <v>0</v>
      </c>
      <c r="BC93" s="80" t="str">
        <f t="shared" si="4"/>
        <v/>
      </c>
    </row>
    <row r="94" spans="1:55" ht="13" x14ac:dyDescent="0.15">
      <c r="A94" s="32" t="s">
        <v>7</v>
      </c>
      <c r="B94" s="33">
        <f t="shared" si="5"/>
        <v>46111</v>
      </c>
      <c r="C94" s="34">
        <v>4</v>
      </c>
      <c r="D94" s="34"/>
      <c r="E94" s="34" t="s">
        <v>34</v>
      </c>
      <c r="F94" s="35" t="s">
        <v>45</v>
      </c>
      <c r="G94" s="281">
        <v>0</v>
      </c>
      <c r="H94" s="272"/>
      <c r="I94" s="282">
        <v>0</v>
      </c>
      <c r="J94" s="272"/>
      <c r="K94" s="282">
        <v>0</v>
      </c>
      <c r="L94" s="272"/>
      <c r="M94" s="282">
        <v>0</v>
      </c>
      <c r="N94" s="283"/>
      <c r="O94" s="284">
        <v>0</v>
      </c>
      <c r="P94" s="285"/>
      <c r="Q94" s="284">
        <v>0</v>
      </c>
      <c r="R94" s="285"/>
      <c r="S94" s="284">
        <v>0</v>
      </c>
      <c r="T94" s="285"/>
      <c r="U94" s="284">
        <v>0</v>
      </c>
      <c r="V94" s="285"/>
      <c r="W94" s="284">
        <v>0</v>
      </c>
      <c r="X94" s="285"/>
      <c r="Y94" s="286">
        <v>0</v>
      </c>
      <c r="Z94" s="285"/>
      <c r="AA94" s="287">
        <v>0</v>
      </c>
      <c r="AB94" s="285"/>
      <c r="AC94" s="287"/>
      <c r="AD94" s="285"/>
      <c r="AE94" s="287">
        <v>0</v>
      </c>
      <c r="AF94" s="288"/>
      <c r="AG94" s="271"/>
      <c r="AH94" s="272"/>
      <c r="AI94" s="271"/>
      <c r="AJ94" s="272"/>
      <c r="AK94" s="271"/>
      <c r="AL94" s="283"/>
      <c r="AM94" s="289"/>
      <c r="AN94" s="272"/>
      <c r="AO94" s="271"/>
      <c r="AP94" s="272"/>
      <c r="AQ94" s="271"/>
      <c r="AR94" s="272"/>
      <c r="AS94" s="271"/>
      <c r="AT94" s="272"/>
      <c r="AU94" s="271"/>
      <c r="AV94" s="272"/>
      <c r="AW94" s="271"/>
      <c r="AX94" s="283"/>
      <c r="AY94" s="68">
        <f t="shared" si="0"/>
        <v>0</v>
      </c>
      <c r="AZ94" s="34">
        <f t="shared" si="1"/>
        <v>0</v>
      </c>
      <c r="BA94" s="34">
        <f t="shared" si="2"/>
        <v>0</v>
      </c>
      <c r="BB94" s="34">
        <f t="shared" si="3"/>
        <v>0</v>
      </c>
      <c r="BC94" s="69" t="str">
        <f t="shared" si="4"/>
        <v/>
      </c>
    </row>
    <row r="95" spans="1:55" ht="13" x14ac:dyDescent="0.15">
      <c r="A95" s="40" t="s">
        <v>9</v>
      </c>
      <c r="B95" s="41">
        <f t="shared" si="5"/>
        <v>46112</v>
      </c>
      <c r="C95" s="42">
        <v>4</v>
      </c>
      <c r="D95" s="42"/>
      <c r="E95" s="42" t="s">
        <v>34</v>
      </c>
      <c r="F95" s="43" t="s">
        <v>45</v>
      </c>
      <c r="G95" s="281">
        <v>0</v>
      </c>
      <c r="H95" s="272"/>
      <c r="I95" s="282">
        <v>0</v>
      </c>
      <c r="J95" s="272"/>
      <c r="K95" s="282">
        <v>0</v>
      </c>
      <c r="L95" s="272"/>
      <c r="M95" s="282">
        <v>0</v>
      </c>
      <c r="N95" s="283"/>
      <c r="O95" s="282">
        <v>0</v>
      </c>
      <c r="P95" s="272"/>
      <c r="Q95" s="282">
        <v>0</v>
      </c>
      <c r="R95" s="272"/>
      <c r="S95" s="282">
        <v>0</v>
      </c>
      <c r="T95" s="272"/>
      <c r="U95" s="282">
        <v>0</v>
      </c>
      <c r="V95" s="272"/>
      <c r="W95" s="282">
        <v>0</v>
      </c>
      <c r="X95" s="272"/>
      <c r="Y95" s="349">
        <v>0</v>
      </c>
      <c r="Z95" s="272"/>
      <c r="AA95" s="350">
        <v>0</v>
      </c>
      <c r="AB95" s="272"/>
      <c r="AC95" s="350"/>
      <c r="AD95" s="272"/>
      <c r="AE95" s="350">
        <v>0</v>
      </c>
      <c r="AF95" s="283"/>
      <c r="AG95" s="271"/>
      <c r="AH95" s="272"/>
      <c r="AI95" s="271"/>
      <c r="AJ95" s="272"/>
      <c r="AK95" s="271"/>
      <c r="AL95" s="283"/>
      <c r="AM95" s="289"/>
      <c r="AN95" s="272"/>
      <c r="AO95" s="271"/>
      <c r="AP95" s="272"/>
      <c r="AQ95" s="271"/>
      <c r="AR95" s="272"/>
      <c r="AS95" s="271"/>
      <c r="AT95" s="272"/>
      <c r="AU95" s="271"/>
      <c r="AV95" s="272"/>
      <c r="AW95" s="271"/>
      <c r="AX95" s="283"/>
      <c r="AY95" s="13">
        <f t="shared" si="0"/>
        <v>0</v>
      </c>
      <c r="AZ95" s="42">
        <f t="shared" si="1"/>
        <v>0</v>
      </c>
      <c r="BA95" s="42">
        <f t="shared" si="2"/>
        <v>0</v>
      </c>
      <c r="BB95" s="42">
        <f t="shared" si="3"/>
        <v>0</v>
      </c>
      <c r="BC95" s="78" t="str">
        <f t="shared" si="4"/>
        <v/>
      </c>
    </row>
    <row r="96" spans="1:55" ht="13" x14ac:dyDescent="0.15">
      <c r="A96" s="40" t="s">
        <v>10</v>
      </c>
      <c r="B96" s="41">
        <f t="shared" si="5"/>
        <v>46113</v>
      </c>
      <c r="C96" s="42">
        <v>4</v>
      </c>
      <c r="D96" s="42"/>
      <c r="E96" s="42" t="s">
        <v>34</v>
      </c>
      <c r="F96" s="43" t="s">
        <v>45</v>
      </c>
      <c r="G96" s="281">
        <v>0</v>
      </c>
      <c r="H96" s="272"/>
      <c r="I96" s="282">
        <v>0</v>
      </c>
      <c r="J96" s="272"/>
      <c r="K96" s="282">
        <v>0</v>
      </c>
      <c r="L96" s="272"/>
      <c r="M96" s="282">
        <v>0</v>
      </c>
      <c r="N96" s="283"/>
      <c r="O96" s="282">
        <v>0</v>
      </c>
      <c r="P96" s="272"/>
      <c r="Q96" s="282">
        <v>0</v>
      </c>
      <c r="R96" s="272"/>
      <c r="S96" s="282">
        <v>0</v>
      </c>
      <c r="T96" s="272"/>
      <c r="U96" s="282">
        <v>0</v>
      </c>
      <c r="V96" s="272"/>
      <c r="W96" s="282">
        <v>0</v>
      </c>
      <c r="X96" s="272"/>
      <c r="Y96" s="349">
        <v>125</v>
      </c>
      <c r="Z96" s="272"/>
      <c r="AA96" s="350">
        <v>125</v>
      </c>
      <c r="AB96" s="272"/>
      <c r="AC96" s="350"/>
      <c r="AD96" s="272"/>
      <c r="AE96" s="350">
        <v>0</v>
      </c>
      <c r="AF96" s="283"/>
      <c r="AG96" s="271"/>
      <c r="AH96" s="272"/>
      <c r="AI96" s="271"/>
      <c r="AJ96" s="272"/>
      <c r="AK96" s="271"/>
      <c r="AL96" s="283"/>
      <c r="AM96" s="289"/>
      <c r="AN96" s="272"/>
      <c r="AO96" s="271"/>
      <c r="AP96" s="272"/>
      <c r="AQ96" s="271"/>
      <c r="AR96" s="272"/>
      <c r="AS96" s="271"/>
      <c r="AT96" s="272"/>
      <c r="AU96" s="271"/>
      <c r="AV96" s="272"/>
      <c r="AW96" s="271"/>
      <c r="AX96" s="283"/>
      <c r="AY96" s="13">
        <f t="shared" si="0"/>
        <v>4937.8125</v>
      </c>
      <c r="AZ96" s="42">
        <f t="shared" si="1"/>
        <v>250</v>
      </c>
      <c r="BA96" s="42">
        <f t="shared" si="2"/>
        <v>0</v>
      </c>
      <c r="BB96" s="42">
        <f t="shared" si="3"/>
        <v>250</v>
      </c>
      <c r="BC96" s="78">
        <f t="shared" si="4"/>
        <v>19.751249999999999</v>
      </c>
    </row>
    <row r="97" spans="1:55" ht="13" x14ac:dyDescent="0.15">
      <c r="A97" s="40" t="s">
        <v>11</v>
      </c>
      <c r="B97" s="41">
        <f t="shared" si="5"/>
        <v>46114</v>
      </c>
      <c r="C97" s="42">
        <v>4</v>
      </c>
      <c r="D97" s="42"/>
      <c r="E97" s="42" t="s">
        <v>34</v>
      </c>
      <c r="F97" s="43" t="s">
        <v>45</v>
      </c>
      <c r="G97" s="281">
        <v>0</v>
      </c>
      <c r="H97" s="272"/>
      <c r="I97" s="282">
        <v>0</v>
      </c>
      <c r="J97" s="272"/>
      <c r="K97" s="282">
        <v>0</v>
      </c>
      <c r="L97" s="272"/>
      <c r="M97" s="282">
        <v>0</v>
      </c>
      <c r="N97" s="283"/>
      <c r="O97" s="282">
        <v>0</v>
      </c>
      <c r="P97" s="272"/>
      <c r="Q97" s="282">
        <v>0</v>
      </c>
      <c r="R97" s="272"/>
      <c r="S97" s="282">
        <v>0</v>
      </c>
      <c r="T97" s="272"/>
      <c r="U97" s="282">
        <v>0</v>
      </c>
      <c r="V97" s="272"/>
      <c r="W97" s="282">
        <v>0</v>
      </c>
      <c r="X97" s="272"/>
      <c r="Y97" s="349">
        <v>125</v>
      </c>
      <c r="Z97" s="272"/>
      <c r="AA97" s="350">
        <v>125</v>
      </c>
      <c r="AB97" s="272"/>
      <c r="AC97" s="350"/>
      <c r="AD97" s="272"/>
      <c r="AE97" s="350">
        <v>0</v>
      </c>
      <c r="AF97" s="283"/>
      <c r="AG97" s="271"/>
      <c r="AH97" s="272"/>
      <c r="AI97" s="271"/>
      <c r="AJ97" s="272"/>
      <c r="AK97" s="271"/>
      <c r="AL97" s="283"/>
      <c r="AM97" s="289"/>
      <c r="AN97" s="272"/>
      <c r="AO97" s="271"/>
      <c r="AP97" s="272"/>
      <c r="AQ97" s="271"/>
      <c r="AR97" s="272"/>
      <c r="AS97" s="271"/>
      <c r="AT97" s="272"/>
      <c r="AU97" s="271"/>
      <c r="AV97" s="272"/>
      <c r="AW97" s="271"/>
      <c r="AX97" s="283"/>
      <c r="AY97" s="13">
        <f t="shared" si="0"/>
        <v>4937.8125</v>
      </c>
      <c r="AZ97" s="42">
        <f t="shared" si="1"/>
        <v>250</v>
      </c>
      <c r="BA97" s="42">
        <f t="shared" si="2"/>
        <v>0</v>
      </c>
      <c r="BB97" s="42">
        <f t="shared" si="3"/>
        <v>250</v>
      </c>
      <c r="BC97" s="78">
        <f t="shared" si="4"/>
        <v>19.751249999999999</v>
      </c>
    </row>
    <row r="98" spans="1:55" ht="13" x14ac:dyDescent="0.15">
      <c r="A98" s="40" t="s">
        <v>12</v>
      </c>
      <c r="B98" s="41">
        <f t="shared" si="5"/>
        <v>46115</v>
      </c>
      <c r="C98" s="42">
        <v>4</v>
      </c>
      <c r="D98" s="42"/>
      <c r="E98" s="42" t="s">
        <v>34</v>
      </c>
      <c r="F98" s="43" t="s">
        <v>45</v>
      </c>
      <c r="G98" s="281">
        <v>0</v>
      </c>
      <c r="H98" s="272"/>
      <c r="I98" s="282">
        <v>0</v>
      </c>
      <c r="J98" s="272"/>
      <c r="K98" s="282">
        <v>0</v>
      </c>
      <c r="L98" s="272"/>
      <c r="M98" s="282">
        <v>0</v>
      </c>
      <c r="N98" s="283"/>
      <c r="O98" s="282">
        <v>0</v>
      </c>
      <c r="P98" s="272"/>
      <c r="Q98" s="282">
        <v>0</v>
      </c>
      <c r="R98" s="272"/>
      <c r="S98" s="282">
        <v>0</v>
      </c>
      <c r="T98" s="272"/>
      <c r="U98" s="282">
        <v>0</v>
      </c>
      <c r="V98" s="272"/>
      <c r="W98" s="282">
        <v>0</v>
      </c>
      <c r="X98" s="272"/>
      <c r="Y98" s="349">
        <v>125</v>
      </c>
      <c r="Z98" s="272"/>
      <c r="AA98" s="350">
        <v>125</v>
      </c>
      <c r="AB98" s="272"/>
      <c r="AC98" s="350"/>
      <c r="AD98" s="272"/>
      <c r="AE98" s="350">
        <v>0</v>
      </c>
      <c r="AF98" s="283"/>
      <c r="AG98" s="271"/>
      <c r="AH98" s="272"/>
      <c r="AI98" s="271"/>
      <c r="AJ98" s="272"/>
      <c r="AK98" s="271"/>
      <c r="AL98" s="283"/>
      <c r="AM98" s="289"/>
      <c r="AN98" s="272"/>
      <c r="AO98" s="271"/>
      <c r="AP98" s="272"/>
      <c r="AQ98" s="271"/>
      <c r="AR98" s="272"/>
      <c r="AS98" s="271"/>
      <c r="AT98" s="272"/>
      <c r="AU98" s="271"/>
      <c r="AV98" s="272"/>
      <c r="AW98" s="271"/>
      <c r="AX98" s="283"/>
      <c r="AY98" s="13">
        <f t="shared" si="0"/>
        <v>4937.8125</v>
      </c>
      <c r="AZ98" s="42">
        <f t="shared" si="1"/>
        <v>250</v>
      </c>
      <c r="BA98" s="42">
        <f t="shared" si="2"/>
        <v>0</v>
      </c>
      <c r="BB98" s="42">
        <f t="shared" si="3"/>
        <v>250</v>
      </c>
      <c r="BC98" s="78">
        <f t="shared" si="4"/>
        <v>19.751249999999999</v>
      </c>
    </row>
    <row r="99" spans="1:55" ht="13" x14ac:dyDescent="0.15">
      <c r="A99" s="40" t="s">
        <v>13</v>
      </c>
      <c r="B99" s="41">
        <f t="shared" si="5"/>
        <v>46116</v>
      </c>
      <c r="C99" s="42">
        <v>4</v>
      </c>
      <c r="D99" s="42"/>
      <c r="E99" s="42" t="s">
        <v>34</v>
      </c>
      <c r="F99" s="43" t="s">
        <v>45</v>
      </c>
      <c r="G99" s="281">
        <v>0</v>
      </c>
      <c r="H99" s="272"/>
      <c r="I99" s="282">
        <v>0</v>
      </c>
      <c r="J99" s="272"/>
      <c r="K99" s="282">
        <v>0</v>
      </c>
      <c r="L99" s="272"/>
      <c r="M99" s="282">
        <v>0</v>
      </c>
      <c r="N99" s="283"/>
      <c r="O99" s="282">
        <v>0</v>
      </c>
      <c r="P99" s="272"/>
      <c r="Q99" s="282">
        <v>0</v>
      </c>
      <c r="R99" s="272"/>
      <c r="S99" s="282">
        <v>0</v>
      </c>
      <c r="T99" s="272"/>
      <c r="U99" s="282">
        <v>0</v>
      </c>
      <c r="V99" s="272"/>
      <c r="W99" s="282">
        <v>0</v>
      </c>
      <c r="X99" s="272"/>
      <c r="Y99" s="349">
        <v>125</v>
      </c>
      <c r="Z99" s="272"/>
      <c r="AA99" s="350">
        <v>125</v>
      </c>
      <c r="AB99" s="272"/>
      <c r="AC99" s="350"/>
      <c r="AD99" s="272"/>
      <c r="AE99" s="350">
        <v>0</v>
      </c>
      <c r="AF99" s="283"/>
      <c r="AG99" s="271"/>
      <c r="AH99" s="272"/>
      <c r="AI99" s="271"/>
      <c r="AJ99" s="272"/>
      <c r="AK99" s="271"/>
      <c r="AL99" s="283"/>
      <c r="AM99" s="289"/>
      <c r="AN99" s="272"/>
      <c r="AO99" s="271"/>
      <c r="AP99" s="272"/>
      <c r="AQ99" s="271"/>
      <c r="AR99" s="272"/>
      <c r="AS99" s="271"/>
      <c r="AT99" s="272"/>
      <c r="AU99" s="271"/>
      <c r="AV99" s="272"/>
      <c r="AW99" s="271"/>
      <c r="AX99" s="283"/>
      <c r="AY99" s="13">
        <f t="shared" si="0"/>
        <v>4937.8125</v>
      </c>
      <c r="AZ99" s="42">
        <f t="shared" si="1"/>
        <v>250</v>
      </c>
      <c r="BA99" s="42">
        <f t="shared" si="2"/>
        <v>0</v>
      </c>
      <c r="BB99" s="42">
        <f t="shared" si="3"/>
        <v>250</v>
      </c>
      <c r="BC99" s="78">
        <f t="shared" si="4"/>
        <v>19.751249999999999</v>
      </c>
    </row>
    <row r="100" spans="1:55" ht="13" x14ac:dyDescent="0.15">
      <c r="A100" s="45" t="s">
        <v>14</v>
      </c>
      <c r="B100" s="46">
        <f t="shared" si="5"/>
        <v>46117</v>
      </c>
      <c r="C100" s="47">
        <v>4</v>
      </c>
      <c r="D100" s="47"/>
      <c r="E100" s="47" t="s">
        <v>34</v>
      </c>
      <c r="F100" s="48" t="s">
        <v>45</v>
      </c>
      <c r="G100" s="296">
        <v>0</v>
      </c>
      <c r="H100" s="292"/>
      <c r="I100" s="291">
        <v>0</v>
      </c>
      <c r="J100" s="292"/>
      <c r="K100" s="291">
        <v>0</v>
      </c>
      <c r="L100" s="292"/>
      <c r="M100" s="291">
        <v>0</v>
      </c>
      <c r="N100" s="293"/>
      <c r="O100" s="291">
        <v>0</v>
      </c>
      <c r="P100" s="292"/>
      <c r="Q100" s="291">
        <v>0</v>
      </c>
      <c r="R100" s="292"/>
      <c r="S100" s="291">
        <v>0</v>
      </c>
      <c r="T100" s="292"/>
      <c r="U100" s="291">
        <v>0</v>
      </c>
      <c r="V100" s="292"/>
      <c r="W100" s="291">
        <v>0</v>
      </c>
      <c r="X100" s="292"/>
      <c r="Y100" s="351">
        <v>0</v>
      </c>
      <c r="Z100" s="292"/>
      <c r="AA100" s="352">
        <v>0</v>
      </c>
      <c r="AB100" s="292"/>
      <c r="AC100" s="352"/>
      <c r="AD100" s="292"/>
      <c r="AE100" s="352">
        <v>0</v>
      </c>
      <c r="AF100" s="293"/>
      <c r="AG100" s="295"/>
      <c r="AH100" s="292"/>
      <c r="AI100" s="295"/>
      <c r="AJ100" s="292"/>
      <c r="AK100" s="295"/>
      <c r="AL100" s="293"/>
      <c r="AM100" s="294"/>
      <c r="AN100" s="292"/>
      <c r="AO100" s="295"/>
      <c r="AP100" s="292"/>
      <c r="AQ100" s="295"/>
      <c r="AR100" s="292"/>
      <c r="AS100" s="295"/>
      <c r="AT100" s="292"/>
      <c r="AU100" s="295"/>
      <c r="AV100" s="292"/>
      <c r="AW100" s="295"/>
      <c r="AX100" s="293"/>
      <c r="AY100" s="79">
        <f t="shared" si="0"/>
        <v>0</v>
      </c>
      <c r="AZ100" s="47">
        <f t="shared" si="1"/>
        <v>0</v>
      </c>
      <c r="BA100" s="47">
        <f t="shared" si="2"/>
        <v>0</v>
      </c>
      <c r="BB100" s="47">
        <f t="shared" si="3"/>
        <v>0</v>
      </c>
      <c r="BC100" s="80" t="str">
        <f t="shared" si="4"/>
        <v/>
      </c>
    </row>
    <row r="101" spans="1:55" ht="13" x14ac:dyDescent="0.15">
      <c r="A101" s="32" t="s">
        <v>7</v>
      </c>
      <c r="B101" s="33">
        <f t="shared" si="5"/>
        <v>46118</v>
      </c>
      <c r="C101" s="34">
        <v>4</v>
      </c>
      <c r="D101" s="34"/>
      <c r="E101" s="34" t="s">
        <v>35</v>
      </c>
      <c r="F101" s="35" t="s">
        <v>45</v>
      </c>
      <c r="G101" s="281">
        <v>0</v>
      </c>
      <c r="H101" s="272"/>
      <c r="I101" s="282">
        <v>0</v>
      </c>
      <c r="J101" s="272"/>
      <c r="K101" s="282">
        <v>0</v>
      </c>
      <c r="L101" s="272"/>
      <c r="M101" s="282">
        <v>0</v>
      </c>
      <c r="N101" s="283"/>
      <c r="O101" s="284">
        <v>0</v>
      </c>
      <c r="P101" s="285"/>
      <c r="Q101" s="284">
        <v>0</v>
      </c>
      <c r="R101" s="285"/>
      <c r="S101" s="284">
        <v>0</v>
      </c>
      <c r="T101" s="285"/>
      <c r="U101" s="284">
        <v>0</v>
      </c>
      <c r="V101" s="285"/>
      <c r="W101" s="284">
        <v>0</v>
      </c>
      <c r="X101" s="285"/>
      <c r="Y101" s="286">
        <v>125</v>
      </c>
      <c r="Z101" s="285"/>
      <c r="AA101" s="287">
        <v>125</v>
      </c>
      <c r="AB101" s="285"/>
      <c r="AC101" s="287"/>
      <c r="AD101" s="285"/>
      <c r="AE101" s="287">
        <v>0</v>
      </c>
      <c r="AF101" s="288"/>
      <c r="AG101" s="271"/>
      <c r="AH101" s="272"/>
      <c r="AI101" s="271"/>
      <c r="AJ101" s="272"/>
      <c r="AK101" s="271"/>
      <c r="AL101" s="283"/>
      <c r="AM101" s="289"/>
      <c r="AN101" s="272"/>
      <c r="AO101" s="271"/>
      <c r="AP101" s="272"/>
      <c r="AQ101" s="271"/>
      <c r="AR101" s="272"/>
      <c r="AS101" s="271"/>
      <c r="AT101" s="272"/>
      <c r="AU101" s="271"/>
      <c r="AV101" s="272"/>
      <c r="AW101" s="271"/>
      <c r="AX101" s="283"/>
      <c r="AY101" s="68">
        <f t="shared" si="0"/>
        <v>4937.8125</v>
      </c>
      <c r="AZ101" s="34">
        <f t="shared" si="1"/>
        <v>250</v>
      </c>
      <c r="BA101" s="34">
        <f t="shared" si="2"/>
        <v>0</v>
      </c>
      <c r="BB101" s="34">
        <f t="shared" si="3"/>
        <v>250</v>
      </c>
      <c r="BC101" s="69">
        <f t="shared" si="4"/>
        <v>19.751249999999999</v>
      </c>
    </row>
    <row r="102" spans="1:55" ht="13" x14ac:dyDescent="0.15">
      <c r="A102" s="40" t="s">
        <v>9</v>
      </c>
      <c r="B102" s="41">
        <f t="shared" si="5"/>
        <v>46119</v>
      </c>
      <c r="C102" s="42">
        <v>4</v>
      </c>
      <c r="D102" s="42"/>
      <c r="E102" s="42" t="s">
        <v>35</v>
      </c>
      <c r="F102" s="43" t="s">
        <v>45</v>
      </c>
      <c r="G102" s="281">
        <v>0</v>
      </c>
      <c r="H102" s="272"/>
      <c r="I102" s="282">
        <v>0</v>
      </c>
      <c r="J102" s="272"/>
      <c r="K102" s="282">
        <v>0</v>
      </c>
      <c r="L102" s="272"/>
      <c r="M102" s="282">
        <v>0</v>
      </c>
      <c r="N102" s="283"/>
      <c r="O102" s="282">
        <v>0</v>
      </c>
      <c r="P102" s="272"/>
      <c r="Q102" s="282">
        <v>0</v>
      </c>
      <c r="R102" s="272"/>
      <c r="S102" s="282">
        <v>0</v>
      </c>
      <c r="T102" s="272"/>
      <c r="U102" s="282">
        <v>0</v>
      </c>
      <c r="V102" s="272"/>
      <c r="W102" s="282">
        <v>0</v>
      </c>
      <c r="X102" s="272"/>
      <c r="Y102" s="349">
        <v>125</v>
      </c>
      <c r="Z102" s="272"/>
      <c r="AA102" s="350">
        <v>125</v>
      </c>
      <c r="AB102" s="272"/>
      <c r="AC102" s="350"/>
      <c r="AD102" s="272"/>
      <c r="AE102" s="350">
        <v>0</v>
      </c>
      <c r="AF102" s="283"/>
      <c r="AG102" s="271"/>
      <c r="AH102" s="272"/>
      <c r="AI102" s="271"/>
      <c r="AJ102" s="272"/>
      <c r="AK102" s="271"/>
      <c r="AL102" s="283"/>
      <c r="AM102" s="289"/>
      <c r="AN102" s="272"/>
      <c r="AO102" s="271"/>
      <c r="AP102" s="272"/>
      <c r="AQ102" s="271"/>
      <c r="AR102" s="272"/>
      <c r="AS102" s="271"/>
      <c r="AT102" s="272"/>
      <c r="AU102" s="271"/>
      <c r="AV102" s="272"/>
      <c r="AW102" s="271"/>
      <c r="AX102" s="283"/>
      <c r="AY102" s="13">
        <f t="shared" si="0"/>
        <v>4937.8125</v>
      </c>
      <c r="AZ102" s="42">
        <f t="shared" si="1"/>
        <v>250</v>
      </c>
      <c r="BA102" s="42">
        <f t="shared" si="2"/>
        <v>0</v>
      </c>
      <c r="BB102" s="42">
        <f t="shared" si="3"/>
        <v>250</v>
      </c>
      <c r="BC102" s="78">
        <f t="shared" si="4"/>
        <v>19.751249999999999</v>
      </c>
    </row>
    <row r="103" spans="1:55" ht="13" x14ac:dyDescent="0.15">
      <c r="A103" s="40" t="s">
        <v>10</v>
      </c>
      <c r="B103" s="41">
        <f t="shared" si="5"/>
        <v>46120</v>
      </c>
      <c r="C103" s="42">
        <v>4</v>
      </c>
      <c r="D103" s="42"/>
      <c r="E103" s="42" t="s">
        <v>35</v>
      </c>
      <c r="F103" s="43" t="s">
        <v>45</v>
      </c>
      <c r="G103" s="281">
        <v>0</v>
      </c>
      <c r="H103" s="272"/>
      <c r="I103" s="282">
        <v>0</v>
      </c>
      <c r="J103" s="272"/>
      <c r="K103" s="282">
        <v>0</v>
      </c>
      <c r="L103" s="272"/>
      <c r="M103" s="282">
        <v>0</v>
      </c>
      <c r="N103" s="283"/>
      <c r="O103" s="282">
        <v>0</v>
      </c>
      <c r="P103" s="272"/>
      <c r="Q103" s="282">
        <v>0</v>
      </c>
      <c r="R103" s="272"/>
      <c r="S103" s="282">
        <v>0</v>
      </c>
      <c r="T103" s="272"/>
      <c r="U103" s="282">
        <v>0</v>
      </c>
      <c r="V103" s="272"/>
      <c r="W103" s="282">
        <v>0</v>
      </c>
      <c r="X103" s="272"/>
      <c r="Y103" s="349">
        <v>125</v>
      </c>
      <c r="Z103" s="272"/>
      <c r="AA103" s="350">
        <v>125</v>
      </c>
      <c r="AB103" s="272"/>
      <c r="AC103" s="350"/>
      <c r="AD103" s="272"/>
      <c r="AE103" s="350">
        <v>0</v>
      </c>
      <c r="AF103" s="283"/>
      <c r="AG103" s="271"/>
      <c r="AH103" s="272"/>
      <c r="AI103" s="271"/>
      <c r="AJ103" s="272"/>
      <c r="AK103" s="271"/>
      <c r="AL103" s="283"/>
      <c r="AM103" s="289"/>
      <c r="AN103" s="272"/>
      <c r="AO103" s="271"/>
      <c r="AP103" s="272"/>
      <c r="AQ103" s="271"/>
      <c r="AR103" s="272"/>
      <c r="AS103" s="271"/>
      <c r="AT103" s="272"/>
      <c r="AU103" s="271"/>
      <c r="AV103" s="272"/>
      <c r="AW103" s="271"/>
      <c r="AX103" s="283"/>
      <c r="AY103" s="13">
        <f t="shared" si="0"/>
        <v>4937.8125</v>
      </c>
      <c r="AZ103" s="42">
        <f t="shared" si="1"/>
        <v>250</v>
      </c>
      <c r="BA103" s="42">
        <f t="shared" si="2"/>
        <v>0</v>
      </c>
      <c r="BB103" s="42">
        <f t="shared" si="3"/>
        <v>250</v>
      </c>
      <c r="BC103" s="78">
        <f t="shared" si="4"/>
        <v>19.751249999999999</v>
      </c>
    </row>
    <row r="104" spans="1:55" ht="13" x14ac:dyDescent="0.15">
      <c r="A104" s="40" t="s">
        <v>11</v>
      </c>
      <c r="B104" s="41">
        <f t="shared" si="5"/>
        <v>46121</v>
      </c>
      <c r="C104" s="42">
        <v>4</v>
      </c>
      <c r="D104" s="42"/>
      <c r="E104" s="42" t="s">
        <v>35</v>
      </c>
      <c r="F104" s="43" t="s">
        <v>45</v>
      </c>
      <c r="G104" s="281">
        <v>0</v>
      </c>
      <c r="H104" s="272"/>
      <c r="I104" s="282">
        <v>0</v>
      </c>
      <c r="J104" s="272"/>
      <c r="K104" s="282">
        <v>0</v>
      </c>
      <c r="L104" s="272"/>
      <c r="M104" s="282">
        <v>0</v>
      </c>
      <c r="N104" s="283"/>
      <c r="O104" s="282">
        <v>0</v>
      </c>
      <c r="P104" s="272"/>
      <c r="Q104" s="282">
        <v>0</v>
      </c>
      <c r="R104" s="272"/>
      <c r="S104" s="282">
        <v>0</v>
      </c>
      <c r="T104" s="272"/>
      <c r="U104" s="282">
        <v>0</v>
      </c>
      <c r="V104" s="272"/>
      <c r="W104" s="282">
        <v>0</v>
      </c>
      <c r="X104" s="272"/>
      <c r="Y104" s="349">
        <v>125</v>
      </c>
      <c r="Z104" s="272"/>
      <c r="AA104" s="350">
        <v>125</v>
      </c>
      <c r="AB104" s="272"/>
      <c r="AC104" s="350"/>
      <c r="AD104" s="272"/>
      <c r="AE104" s="350">
        <v>0</v>
      </c>
      <c r="AF104" s="283"/>
      <c r="AG104" s="271"/>
      <c r="AH104" s="272"/>
      <c r="AI104" s="271"/>
      <c r="AJ104" s="272"/>
      <c r="AK104" s="271"/>
      <c r="AL104" s="283"/>
      <c r="AM104" s="289"/>
      <c r="AN104" s="272"/>
      <c r="AO104" s="271"/>
      <c r="AP104" s="272"/>
      <c r="AQ104" s="271"/>
      <c r="AR104" s="272"/>
      <c r="AS104" s="271"/>
      <c r="AT104" s="272"/>
      <c r="AU104" s="271"/>
      <c r="AV104" s="272"/>
      <c r="AW104" s="271"/>
      <c r="AX104" s="283"/>
      <c r="AY104" s="13">
        <f t="shared" si="0"/>
        <v>4937.8125</v>
      </c>
      <c r="AZ104" s="42">
        <f t="shared" si="1"/>
        <v>250</v>
      </c>
      <c r="BA104" s="42">
        <f t="shared" si="2"/>
        <v>0</v>
      </c>
      <c r="BB104" s="42">
        <f t="shared" si="3"/>
        <v>250</v>
      </c>
      <c r="BC104" s="78">
        <f t="shared" si="4"/>
        <v>19.751249999999999</v>
      </c>
    </row>
    <row r="105" spans="1:55" ht="13" x14ac:dyDescent="0.15">
      <c r="A105" s="40" t="s">
        <v>12</v>
      </c>
      <c r="B105" s="41">
        <f t="shared" si="5"/>
        <v>46122</v>
      </c>
      <c r="C105" s="42">
        <v>4</v>
      </c>
      <c r="D105" s="42"/>
      <c r="E105" s="42" t="s">
        <v>35</v>
      </c>
      <c r="F105" s="43" t="s">
        <v>45</v>
      </c>
      <c r="G105" s="281">
        <v>0</v>
      </c>
      <c r="H105" s="272"/>
      <c r="I105" s="282">
        <v>0</v>
      </c>
      <c r="J105" s="272"/>
      <c r="K105" s="282">
        <v>0</v>
      </c>
      <c r="L105" s="272"/>
      <c r="M105" s="282">
        <v>0</v>
      </c>
      <c r="N105" s="283"/>
      <c r="O105" s="282">
        <v>0</v>
      </c>
      <c r="P105" s="272"/>
      <c r="Q105" s="282">
        <v>0</v>
      </c>
      <c r="R105" s="272"/>
      <c r="S105" s="282">
        <v>0</v>
      </c>
      <c r="T105" s="272"/>
      <c r="U105" s="282">
        <v>0</v>
      </c>
      <c r="V105" s="272"/>
      <c r="W105" s="282">
        <v>0</v>
      </c>
      <c r="X105" s="272"/>
      <c r="Y105" s="349">
        <v>125</v>
      </c>
      <c r="Z105" s="272"/>
      <c r="AA105" s="350">
        <v>125</v>
      </c>
      <c r="AB105" s="272"/>
      <c r="AC105" s="350"/>
      <c r="AD105" s="272"/>
      <c r="AE105" s="350">
        <v>0</v>
      </c>
      <c r="AF105" s="283"/>
      <c r="AG105" s="271"/>
      <c r="AH105" s="272"/>
      <c r="AI105" s="271"/>
      <c r="AJ105" s="272"/>
      <c r="AK105" s="271"/>
      <c r="AL105" s="283"/>
      <c r="AM105" s="289"/>
      <c r="AN105" s="272"/>
      <c r="AO105" s="271"/>
      <c r="AP105" s="272"/>
      <c r="AQ105" s="271"/>
      <c r="AR105" s="272"/>
      <c r="AS105" s="271"/>
      <c r="AT105" s="272"/>
      <c r="AU105" s="271"/>
      <c r="AV105" s="272"/>
      <c r="AW105" s="271"/>
      <c r="AX105" s="283"/>
      <c r="AY105" s="13">
        <f t="shared" si="0"/>
        <v>4937.8125</v>
      </c>
      <c r="AZ105" s="42">
        <f t="shared" si="1"/>
        <v>250</v>
      </c>
      <c r="BA105" s="42">
        <f t="shared" si="2"/>
        <v>0</v>
      </c>
      <c r="BB105" s="42">
        <f t="shared" si="3"/>
        <v>250</v>
      </c>
      <c r="BC105" s="78">
        <f t="shared" si="4"/>
        <v>19.751249999999999</v>
      </c>
    </row>
    <row r="106" spans="1:55" ht="13" x14ac:dyDescent="0.15">
      <c r="A106" s="40" t="s">
        <v>13</v>
      </c>
      <c r="B106" s="41">
        <f t="shared" si="5"/>
        <v>46123</v>
      </c>
      <c r="C106" s="42">
        <v>4</v>
      </c>
      <c r="D106" s="42"/>
      <c r="E106" s="42" t="s">
        <v>35</v>
      </c>
      <c r="F106" s="43" t="s">
        <v>45</v>
      </c>
      <c r="G106" s="281">
        <v>0</v>
      </c>
      <c r="H106" s="272"/>
      <c r="I106" s="282">
        <v>0</v>
      </c>
      <c r="J106" s="272"/>
      <c r="K106" s="282">
        <v>0</v>
      </c>
      <c r="L106" s="272"/>
      <c r="M106" s="282">
        <v>0</v>
      </c>
      <c r="N106" s="283"/>
      <c r="O106" s="282">
        <v>0</v>
      </c>
      <c r="P106" s="272"/>
      <c r="Q106" s="282">
        <v>0</v>
      </c>
      <c r="R106" s="272"/>
      <c r="S106" s="282">
        <v>0</v>
      </c>
      <c r="T106" s="272"/>
      <c r="U106" s="282">
        <v>0</v>
      </c>
      <c r="V106" s="272"/>
      <c r="W106" s="282">
        <v>0</v>
      </c>
      <c r="X106" s="272"/>
      <c r="Y106" s="349">
        <v>125</v>
      </c>
      <c r="Z106" s="272"/>
      <c r="AA106" s="350">
        <v>125</v>
      </c>
      <c r="AB106" s="272"/>
      <c r="AC106" s="350"/>
      <c r="AD106" s="272"/>
      <c r="AE106" s="350">
        <v>0</v>
      </c>
      <c r="AF106" s="283"/>
      <c r="AG106" s="271"/>
      <c r="AH106" s="272"/>
      <c r="AI106" s="271"/>
      <c r="AJ106" s="272"/>
      <c r="AK106" s="271"/>
      <c r="AL106" s="283"/>
      <c r="AM106" s="289"/>
      <c r="AN106" s="272"/>
      <c r="AO106" s="271"/>
      <c r="AP106" s="272"/>
      <c r="AQ106" s="271"/>
      <c r="AR106" s="272"/>
      <c r="AS106" s="271"/>
      <c r="AT106" s="272"/>
      <c r="AU106" s="271"/>
      <c r="AV106" s="272"/>
      <c r="AW106" s="271"/>
      <c r="AX106" s="283"/>
      <c r="AY106" s="13">
        <f t="shared" si="0"/>
        <v>4937.8125</v>
      </c>
      <c r="AZ106" s="42">
        <f t="shared" si="1"/>
        <v>250</v>
      </c>
      <c r="BA106" s="42">
        <f t="shared" si="2"/>
        <v>0</v>
      </c>
      <c r="BB106" s="42">
        <f t="shared" si="3"/>
        <v>250</v>
      </c>
      <c r="BC106" s="78">
        <f t="shared" si="4"/>
        <v>19.751249999999999</v>
      </c>
    </row>
    <row r="107" spans="1:55" ht="13" x14ac:dyDescent="0.15">
      <c r="A107" s="45" t="s">
        <v>14</v>
      </c>
      <c r="B107" s="46">
        <f t="shared" si="5"/>
        <v>46124</v>
      </c>
      <c r="C107" s="47">
        <v>4</v>
      </c>
      <c r="D107" s="47"/>
      <c r="E107" s="47" t="s">
        <v>35</v>
      </c>
      <c r="F107" s="48" t="s">
        <v>45</v>
      </c>
      <c r="G107" s="296">
        <v>0</v>
      </c>
      <c r="H107" s="292"/>
      <c r="I107" s="291">
        <v>0</v>
      </c>
      <c r="J107" s="292"/>
      <c r="K107" s="291">
        <v>0</v>
      </c>
      <c r="L107" s="292"/>
      <c r="M107" s="291">
        <v>0</v>
      </c>
      <c r="N107" s="293"/>
      <c r="O107" s="291">
        <v>0</v>
      </c>
      <c r="P107" s="292"/>
      <c r="Q107" s="291">
        <v>0</v>
      </c>
      <c r="R107" s="292"/>
      <c r="S107" s="291">
        <v>0</v>
      </c>
      <c r="T107" s="292"/>
      <c r="U107" s="291">
        <v>0</v>
      </c>
      <c r="V107" s="292"/>
      <c r="W107" s="291">
        <v>0</v>
      </c>
      <c r="X107" s="292"/>
      <c r="Y107" s="351">
        <v>0</v>
      </c>
      <c r="Z107" s="292"/>
      <c r="AA107" s="352">
        <v>0</v>
      </c>
      <c r="AB107" s="292"/>
      <c r="AC107" s="352"/>
      <c r="AD107" s="292"/>
      <c r="AE107" s="352">
        <v>0</v>
      </c>
      <c r="AF107" s="293"/>
      <c r="AG107" s="295"/>
      <c r="AH107" s="292"/>
      <c r="AI107" s="295"/>
      <c r="AJ107" s="292"/>
      <c r="AK107" s="295"/>
      <c r="AL107" s="293"/>
      <c r="AM107" s="294"/>
      <c r="AN107" s="292"/>
      <c r="AO107" s="295"/>
      <c r="AP107" s="292"/>
      <c r="AQ107" s="295"/>
      <c r="AR107" s="292"/>
      <c r="AS107" s="295"/>
      <c r="AT107" s="292"/>
      <c r="AU107" s="295"/>
      <c r="AV107" s="292"/>
      <c r="AW107" s="295"/>
      <c r="AX107" s="293"/>
      <c r="AY107" s="79">
        <f t="shared" si="0"/>
        <v>0</v>
      </c>
      <c r="AZ107" s="47">
        <f t="shared" si="1"/>
        <v>0</v>
      </c>
      <c r="BA107" s="47">
        <f t="shared" si="2"/>
        <v>0</v>
      </c>
      <c r="BB107" s="47">
        <f t="shared" si="3"/>
        <v>0</v>
      </c>
      <c r="BC107" s="80" t="str">
        <f t="shared" si="4"/>
        <v/>
      </c>
    </row>
    <row r="108" spans="1:55" ht="13" x14ac:dyDescent="0.15">
      <c r="A108" s="32" t="s">
        <v>7</v>
      </c>
      <c r="B108" s="33">
        <f t="shared" si="5"/>
        <v>46125</v>
      </c>
      <c r="C108" s="34">
        <v>4</v>
      </c>
      <c r="D108" s="34"/>
      <c r="E108" s="34" t="s">
        <v>36</v>
      </c>
      <c r="F108" s="35" t="s">
        <v>45</v>
      </c>
      <c r="G108" s="281">
        <v>0</v>
      </c>
      <c r="H108" s="272"/>
      <c r="I108" s="282">
        <v>0</v>
      </c>
      <c r="J108" s="272"/>
      <c r="K108" s="282">
        <v>0</v>
      </c>
      <c r="L108" s="272"/>
      <c r="M108" s="282">
        <v>0</v>
      </c>
      <c r="N108" s="283"/>
      <c r="O108" s="284">
        <v>0</v>
      </c>
      <c r="P108" s="285"/>
      <c r="Q108" s="284">
        <v>0</v>
      </c>
      <c r="R108" s="285"/>
      <c r="S108" s="284">
        <v>0</v>
      </c>
      <c r="T108" s="285"/>
      <c r="U108" s="284">
        <v>0</v>
      </c>
      <c r="V108" s="285"/>
      <c r="W108" s="284">
        <v>0</v>
      </c>
      <c r="X108" s="285"/>
      <c r="Y108" s="286">
        <v>125</v>
      </c>
      <c r="Z108" s="285"/>
      <c r="AA108" s="287">
        <v>125</v>
      </c>
      <c r="AB108" s="285"/>
      <c r="AC108" s="287"/>
      <c r="AD108" s="285"/>
      <c r="AE108" s="287">
        <v>0</v>
      </c>
      <c r="AF108" s="288"/>
      <c r="AG108" s="271"/>
      <c r="AH108" s="272"/>
      <c r="AI108" s="271"/>
      <c r="AJ108" s="272"/>
      <c r="AK108" s="271"/>
      <c r="AL108" s="283"/>
      <c r="AM108" s="289"/>
      <c r="AN108" s="272"/>
      <c r="AO108" s="271"/>
      <c r="AP108" s="272"/>
      <c r="AQ108" s="271"/>
      <c r="AR108" s="272"/>
      <c r="AS108" s="271"/>
      <c r="AT108" s="272"/>
      <c r="AU108" s="271"/>
      <c r="AV108" s="272"/>
      <c r="AW108" s="271"/>
      <c r="AX108" s="283"/>
      <c r="AY108" s="68">
        <f t="shared" si="0"/>
        <v>4937.8125</v>
      </c>
      <c r="AZ108" s="34">
        <f t="shared" si="1"/>
        <v>250</v>
      </c>
      <c r="BA108" s="34">
        <f t="shared" si="2"/>
        <v>0</v>
      </c>
      <c r="BB108" s="34">
        <f t="shared" si="3"/>
        <v>250</v>
      </c>
      <c r="BC108" s="69">
        <f t="shared" si="4"/>
        <v>19.751249999999999</v>
      </c>
    </row>
    <row r="109" spans="1:55" ht="13" x14ac:dyDescent="0.15">
      <c r="A109" s="40" t="s">
        <v>9</v>
      </c>
      <c r="B109" s="41">
        <f t="shared" si="5"/>
        <v>46126</v>
      </c>
      <c r="C109" s="42">
        <v>4</v>
      </c>
      <c r="D109" s="42"/>
      <c r="E109" s="42" t="s">
        <v>36</v>
      </c>
      <c r="F109" s="43" t="s">
        <v>45</v>
      </c>
      <c r="G109" s="281">
        <v>0</v>
      </c>
      <c r="H109" s="272"/>
      <c r="I109" s="282">
        <v>0</v>
      </c>
      <c r="J109" s="272"/>
      <c r="K109" s="282">
        <v>0</v>
      </c>
      <c r="L109" s="272"/>
      <c r="M109" s="282">
        <v>0</v>
      </c>
      <c r="N109" s="283"/>
      <c r="O109" s="282">
        <v>0</v>
      </c>
      <c r="P109" s="272"/>
      <c r="Q109" s="282">
        <v>0</v>
      </c>
      <c r="R109" s="272"/>
      <c r="S109" s="282">
        <v>0</v>
      </c>
      <c r="T109" s="272"/>
      <c r="U109" s="282">
        <v>0</v>
      </c>
      <c r="V109" s="272"/>
      <c r="W109" s="282">
        <v>0</v>
      </c>
      <c r="X109" s="272"/>
      <c r="Y109" s="349">
        <v>125</v>
      </c>
      <c r="Z109" s="272"/>
      <c r="AA109" s="350">
        <v>125</v>
      </c>
      <c r="AB109" s="272"/>
      <c r="AC109" s="350"/>
      <c r="AD109" s="272"/>
      <c r="AE109" s="350">
        <v>0</v>
      </c>
      <c r="AF109" s="283"/>
      <c r="AG109" s="271"/>
      <c r="AH109" s="272"/>
      <c r="AI109" s="271"/>
      <c r="AJ109" s="272"/>
      <c r="AK109" s="271"/>
      <c r="AL109" s="283"/>
      <c r="AM109" s="289"/>
      <c r="AN109" s="272"/>
      <c r="AO109" s="271"/>
      <c r="AP109" s="272"/>
      <c r="AQ109" s="271"/>
      <c r="AR109" s="272"/>
      <c r="AS109" s="271"/>
      <c r="AT109" s="272"/>
      <c r="AU109" s="271"/>
      <c r="AV109" s="272"/>
      <c r="AW109" s="271"/>
      <c r="AX109" s="283"/>
      <c r="AY109" s="13">
        <f t="shared" si="0"/>
        <v>4937.8125</v>
      </c>
      <c r="AZ109" s="42">
        <f t="shared" si="1"/>
        <v>250</v>
      </c>
      <c r="BA109" s="42">
        <f t="shared" si="2"/>
        <v>0</v>
      </c>
      <c r="BB109" s="42">
        <f t="shared" si="3"/>
        <v>250</v>
      </c>
      <c r="BC109" s="78">
        <f t="shared" si="4"/>
        <v>19.751249999999999</v>
      </c>
    </row>
    <row r="110" spans="1:55" ht="13" x14ac:dyDescent="0.15">
      <c r="A110" s="40" t="s">
        <v>10</v>
      </c>
      <c r="B110" s="41">
        <f t="shared" si="5"/>
        <v>46127</v>
      </c>
      <c r="C110" s="42">
        <v>4</v>
      </c>
      <c r="D110" s="42"/>
      <c r="E110" s="42" t="s">
        <v>36</v>
      </c>
      <c r="F110" s="43" t="s">
        <v>45</v>
      </c>
      <c r="G110" s="281">
        <v>0</v>
      </c>
      <c r="H110" s="272"/>
      <c r="I110" s="282">
        <v>0</v>
      </c>
      <c r="J110" s="272"/>
      <c r="K110" s="282">
        <v>0</v>
      </c>
      <c r="L110" s="272"/>
      <c r="M110" s="282">
        <v>0</v>
      </c>
      <c r="N110" s="283"/>
      <c r="O110" s="282">
        <v>0</v>
      </c>
      <c r="P110" s="272"/>
      <c r="Q110" s="282">
        <v>0</v>
      </c>
      <c r="R110" s="272"/>
      <c r="S110" s="282">
        <v>0</v>
      </c>
      <c r="T110" s="272"/>
      <c r="U110" s="282">
        <v>0</v>
      </c>
      <c r="V110" s="272"/>
      <c r="W110" s="282">
        <v>0</v>
      </c>
      <c r="X110" s="272"/>
      <c r="Y110" s="349">
        <v>125</v>
      </c>
      <c r="Z110" s="272"/>
      <c r="AA110" s="350">
        <v>125</v>
      </c>
      <c r="AB110" s="272"/>
      <c r="AC110" s="350"/>
      <c r="AD110" s="272"/>
      <c r="AE110" s="350">
        <v>0</v>
      </c>
      <c r="AF110" s="283"/>
      <c r="AG110" s="271"/>
      <c r="AH110" s="272"/>
      <c r="AI110" s="271"/>
      <c r="AJ110" s="272"/>
      <c r="AK110" s="271"/>
      <c r="AL110" s="283"/>
      <c r="AM110" s="289"/>
      <c r="AN110" s="272"/>
      <c r="AO110" s="271"/>
      <c r="AP110" s="272"/>
      <c r="AQ110" s="271"/>
      <c r="AR110" s="272"/>
      <c r="AS110" s="271"/>
      <c r="AT110" s="272"/>
      <c r="AU110" s="271"/>
      <c r="AV110" s="272"/>
      <c r="AW110" s="271"/>
      <c r="AX110" s="283"/>
      <c r="AY110" s="13">
        <f t="shared" si="0"/>
        <v>4937.8125</v>
      </c>
      <c r="AZ110" s="42">
        <f t="shared" si="1"/>
        <v>250</v>
      </c>
      <c r="BA110" s="42">
        <f t="shared" si="2"/>
        <v>0</v>
      </c>
      <c r="BB110" s="42">
        <f t="shared" si="3"/>
        <v>250</v>
      </c>
      <c r="BC110" s="78">
        <f t="shared" si="4"/>
        <v>19.751249999999999</v>
      </c>
    </row>
    <row r="111" spans="1:55" ht="13" x14ac:dyDescent="0.15">
      <c r="A111" s="40" t="s">
        <v>11</v>
      </c>
      <c r="B111" s="41">
        <f t="shared" si="5"/>
        <v>46128</v>
      </c>
      <c r="C111" s="42">
        <v>4</v>
      </c>
      <c r="D111" s="42"/>
      <c r="E111" s="42" t="s">
        <v>36</v>
      </c>
      <c r="F111" s="43" t="s">
        <v>45</v>
      </c>
      <c r="G111" s="281">
        <v>0</v>
      </c>
      <c r="H111" s="272"/>
      <c r="I111" s="282">
        <v>0</v>
      </c>
      <c r="J111" s="272"/>
      <c r="K111" s="282">
        <v>0</v>
      </c>
      <c r="L111" s="272"/>
      <c r="M111" s="282">
        <v>0</v>
      </c>
      <c r="N111" s="283"/>
      <c r="O111" s="282">
        <v>0</v>
      </c>
      <c r="P111" s="272"/>
      <c r="Q111" s="282">
        <v>0</v>
      </c>
      <c r="R111" s="272"/>
      <c r="S111" s="282">
        <v>0</v>
      </c>
      <c r="T111" s="272"/>
      <c r="U111" s="282">
        <v>0</v>
      </c>
      <c r="V111" s="272"/>
      <c r="W111" s="282">
        <v>0</v>
      </c>
      <c r="X111" s="272"/>
      <c r="Y111" s="349">
        <v>125</v>
      </c>
      <c r="Z111" s="272"/>
      <c r="AA111" s="350">
        <v>125</v>
      </c>
      <c r="AB111" s="272"/>
      <c r="AC111" s="350"/>
      <c r="AD111" s="272"/>
      <c r="AE111" s="350">
        <v>0</v>
      </c>
      <c r="AF111" s="283"/>
      <c r="AG111" s="271"/>
      <c r="AH111" s="272"/>
      <c r="AI111" s="271"/>
      <c r="AJ111" s="272"/>
      <c r="AK111" s="271"/>
      <c r="AL111" s="283"/>
      <c r="AM111" s="289"/>
      <c r="AN111" s="272"/>
      <c r="AO111" s="271"/>
      <c r="AP111" s="272"/>
      <c r="AQ111" s="271"/>
      <c r="AR111" s="272"/>
      <c r="AS111" s="271"/>
      <c r="AT111" s="272"/>
      <c r="AU111" s="271"/>
      <c r="AV111" s="272"/>
      <c r="AW111" s="271"/>
      <c r="AX111" s="283"/>
      <c r="AY111" s="13">
        <f t="shared" si="0"/>
        <v>4937.8125</v>
      </c>
      <c r="AZ111" s="42">
        <f t="shared" si="1"/>
        <v>250</v>
      </c>
      <c r="BA111" s="42">
        <f t="shared" si="2"/>
        <v>0</v>
      </c>
      <c r="BB111" s="42">
        <f t="shared" si="3"/>
        <v>250</v>
      </c>
      <c r="BC111" s="78">
        <f t="shared" si="4"/>
        <v>19.751249999999999</v>
      </c>
    </row>
    <row r="112" spans="1:55" ht="13" x14ac:dyDescent="0.15">
      <c r="A112" s="40" t="s">
        <v>12</v>
      </c>
      <c r="B112" s="41">
        <f t="shared" si="5"/>
        <v>46129</v>
      </c>
      <c r="C112" s="42">
        <v>4</v>
      </c>
      <c r="D112" s="42"/>
      <c r="E112" s="42" t="s">
        <v>36</v>
      </c>
      <c r="F112" s="43" t="s">
        <v>45</v>
      </c>
      <c r="G112" s="281">
        <v>0</v>
      </c>
      <c r="H112" s="272"/>
      <c r="I112" s="282">
        <v>0</v>
      </c>
      <c r="J112" s="272"/>
      <c r="K112" s="282">
        <v>0</v>
      </c>
      <c r="L112" s="272"/>
      <c r="M112" s="282">
        <v>0</v>
      </c>
      <c r="N112" s="283"/>
      <c r="O112" s="282">
        <v>0</v>
      </c>
      <c r="P112" s="272"/>
      <c r="Q112" s="282">
        <v>0</v>
      </c>
      <c r="R112" s="272"/>
      <c r="S112" s="282">
        <v>0</v>
      </c>
      <c r="T112" s="272"/>
      <c r="U112" s="282">
        <v>0</v>
      </c>
      <c r="V112" s="272"/>
      <c r="W112" s="282">
        <v>0</v>
      </c>
      <c r="X112" s="272"/>
      <c r="Y112" s="349">
        <v>125</v>
      </c>
      <c r="Z112" s="272"/>
      <c r="AA112" s="350">
        <v>125</v>
      </c>
      <c r="AB112" s="272"/>
      <c r="AC112" s="350"/>
      <c r="AD112" s="272"/>
      <c r="AE112" s="350">
        <v>0</v>
      </c>
      <c r="AF112" s="283"/>
      <c r="AG112" s="271"/>
      <c r="AH112" s="272"/>
      <c r="AI112" s="271"/>
      <c r="AJ112" s="272"/>
      <c r="AK112" s="271"/>
      <c r="AL112" s="283"/>
      <c r="AM112" s="289"/>
      <c r="AN112" s="272"/>
      <c r="AO112" s="271"/>
      <c r="AP112" s="272"/>
      <c r="AQ112" s="271"/>
      <c r="AR112" s="272"/>
      <c r="AS112" s="271"/>
      <c r="AT112" s="272"/>
      <c r="AU112" s="271"/>
      <c r="AV112" s="272"/>
      <c r="AW112" s="271"/>
      <c r="AX112" s="283"/>
      <c r="AY112" s="13">
        <f t="shared" si="0"/>
        <v>4937.8125</v>
      </c>
      <c r="AZ112" s="42">
        <f t="shared" si="1"/>
        <v>250</v>
      </c>
      <c r="BA112" s="42">
        <f t="shared" si="2"/>
        <v>0</v>
      </c>
      <c r="BB112" s="42">
        <f t="shared" si="3"/>
        <v>250</v>
      </c>
      <c r="BC112" s="78">
        <f t="shared" si="4"/>
        <v>19.751249999999999</v>
      </c>
    </row>
    <row r="113" spans="1:55" ht="13" x14ac:dyDescent="0.15">
      <c r="A113" s="40" t="s">
        <v>13</v>
      </c>
      <c r="B113" s="41">
        <f t="shared" si="5"/>
        <v>46130</v>
      </c>
      <c r="C113" s="42">
        <v>4</v>
      </c>
      <c r="D113" s="42"/>
      <c r="E113" s="42" t="s">
        <v>36</v>
      </c>
      <c r="F113" s="43" t="s">
        <v>45</v>
      </c>
      <c r="G113" s="281">
        <v>0</v>
      </c>
      <c r="H113" s="272"/>
      <c r="I113" s="282">
        <v>0</v>
      </c>
      <c r="J113" s="272"/>
      <c r="K113" s="282">
        <v>0</v>
      </c>
      <c r="L113" s="272"/>
      <c r="M113" s="282">
        <v>0</v>
      </c>
      <c r="N113" s="283"/>
      <c r="O113" s="282">
        <v>0</v>
      </c>
      <c r="P113" s="272"/>
      <c r="Q113" s="282">
        <v>0</v>
      </c>
      <c r="R113" s="272"/>
      <c r="S113" s="282">
        <v>0</v>
      </c>
      <c r="T113" s="272"/>
      <c r="U113" s="282">
        <v>0</v>
      </c>
      <c r="V113" s="272"/>
      <c r="W113" s="282">
        <v>0</v>
      </c>
      <c r="X113" s="272"/>
      <c r="Y113" s="349">
        <v>125</v>
      </c>
      <c r="Z113" s="272"/>
      <c r="AA113" s="350">
        <v>125</v>
      </c>
      <c r="AB113" s="272"/>
      <c r="AC113" s="350"/>
      <c r="AD113" s="272"/>
      <c r="AE113" s="350">
        <v>0</v>
      </c>
      <c r="AF113" s="283"/>
      <c r="AG113" s="271"/>
      <c r="AH113" s="272"/>
      <c r="AI113" s="271"/>
      <c r="AJ113" s="272"/>
      <c r="AK113" s="271"/>
      <c r="AL113" s="283"/>
      <c r="AM113" s="289"/>
      <c r="AN113" s="272"/>
      <c r="AO113" s="271"/>
      <c r="AP113" s="272"/>
      <c r="AQ113" s="271"/>
      <c r="AR113" s="272"/>
      <c r="AS113" s="271"/>
      <c r="AT113" s="272"/>
      <c r="AU113" s="271"/>
      <c r="AV113" s="272"/>
      <c r="AW113" s="271"/>
      <c r="AX113" s="283"/>
      <c r="AY113" s="13">
        <f t="shared" si="0"/>
        <v>4937.8125</v>
      </c>
      <c r="AZ113" s="42">
        <f t="shared" si="1"/>
        <v>250</v>
      </c>
      <c r="BA113" s="42">
        <f t="shared" si="2"/>
        <v>0</v>
      </c>
      <c r="BB113" s="42">
        <f t="shared" si="3"/>
        <v>250</v>
      </c>
      <c r="BC113" s="78">
        <f t="shared" si="4"/>
        <v>19.751249999999999</v>
      </c>
    </row>
    <row r="114" spans="1:55" ht="13" x14ac:dyDescent="0.15">
      <c r="A114" s="45" t="s">
        <v>14</v>
      </c>
      <c r="B114" s="46">
        <f t="shared" si="5"/>
        <v>46131</v>
      </c>
      <c r="C114" s="47">
        <v>4</v>
      </c>
      <c r="D114" s="47"/>
      <c r="E114" s="47" t="s">
        <v>36</v>
      </c>
      <c r="F114" s="48" t="s">
        <v>45</v>
      </c>
      <c r="G114" s="296">
        <v>0</v>
      </c>
      <c r="H114" s="292"/>
      <c r="I114" s="291">
        <v>0</v>
      </c>
      <c r="J114" s="292"/>
      <c r="K114" s="291">
        <v>0</v>
      </c>
      <c r="L114" s="292"/>
      <c r="M114" s="291">
        <v>0</v>
      </c>
      <c r="N114" s="293"/>
      <c r="O114" s="291">
        <v>0</v>
      </c>
      <c r="P114" s="292"/>
      <c r="Q114" s="291">
        <v>0</v>
      </c>
      <c r="R114" s="292"/>
      <c r="S114" s="291">
        <v>0</v>
      </c>
      <c r="T114" s="292"/>
      <c r="U114" s="291">
        <v>0</v>
      </c>
      <c r="V114" s="292"/>
      <c r="W114" s="291">
        <v>0</v>
      </c>
      <c r="X114" s="292"/>
      <c r="Y114" s="351">
        <v>0</v>
      </c>
      <c r="Z114" s="292"/>
      <c r="AA114" s="352">
        <v>0</v>
      </c>
      <c r="AB114" s="292"/>
      <c r="AC114" s="352"/>
      <c r="AD114" s="292"/>
      <c r="AE114" s="352">
        <v>0</v>
      </c>
      <c r="AF114" s="293"/>
      <c r="AG114" s="295"/>
      <c r="AH114" s="292"/>
      <c r="AI114" s="295"/>
      <c r="AJ114" s="292"/>
      <c r="AK114" s="295"/>
      <c r="AL114" s="293"/>
      <c r="AM114" s="294"/>
      <c r="AN114" s="292"/>
      <c r="AO114" s="295"/>
      <c r="AP114" s="292"/>
      <c r="AQ114" s="295"/>
      <c r="AR114" s="292"/>
      <c r="AS114" s="295"/>
      <c r="AT114" s="292"/>
      <c r="AU114" s="295"/>
      <c r="AV114" s="292"/>
      <c r="AW114" s="295"/>
      <c r="AX114" s="293"/>
      <c r="AY114" s="79">
        <f t="shared" si="0"/>
        <v>0</v>
      </c>
      <c r="AZ114" s="47">
        <f t="shared" si="1"/>
        <v>0</v>
      </c>
      <c r="BA114" s="47">
        <f t="shared" si="2"/>
        <v>0</v>
      </c>
      <c r="BB114" s="47">
        <f t="shared" si="3"/>
        <v>0</v>
      </c>
      <c r="BC114" s="80" t="str">
        <f t="shared" si="4"/>
        <v/>
      </c>
    </row>
    <row r="115" spans="1:55" ht="13" x14ac:dyDescent="0.15">
      <c r="A115" s="32" t="s">
        <v>7</v>
      </c>
      <c r="B115" s="33">
        <f t="shared" si="5"/>
        <v>46132</v>
      </c>
      <c r="C115" s="34">
        <v>5</v>
      </c>
      <c r="D115" s="34"/>
      <c r="E115" s="34" t="s">
        <v>31</v>
      </c>
      <c r="F115" s="35" t="s">
        <v>45</v>
      </c>
      <c r="G115" s="281">
        <v>0</v>
      </c>
      <c r="H115" s="272"/>
      <c r="I115" s="282">
        <v>0</v>
      </c>
      <c r="J115" s="272"/>
      <c r="K115" s="282">
        <v>0</v>
      </c>
      <c r="L115" s="272"/>
      <c r="M115" s="282">
        <v>0</v>
      </c>
      <c r="N115" s="283"/>
      <c r="O115" s="282">
        <v>0</v>
      </c>
      <c r="P115" s="272"/>
      <c r="Q115" s="282">
        <v>0</v>
      </c>
      <c r="R115" s="272"/>
      <c r="S115" s="282">
        <v>0</v>
      </c>
      <c r="T115" s="272"/>
      <c r="U115" s="282">
        <v>0</v>
      </c>
      <c r="V115" s="272"/>
      <c r="W115" s="282">
        <v>0</v>
      </c>
      <c r="X115" s="272"/>
      <c r="Y115" s="286">
        <v>125</v>
      </c>
      <c r="Z115" s="285"/>
      <c r="AA115" s="287">
        <v>125</v>
      </c>
      <c r="AB115" s="285"/>
      <c r="AC115" s="287"/>
      <c r="AD115" s="285"/>
      <c r="AE115" s="287">
        <v>0</v>
      </c>
      <c r="AF115" s="288"/>
      <c r="AG115" s="271"/>
      <c r="AH115" s="272"/>
      <c r="AI115" s="271"/>
      <c r="AJ115" s="272"/>
      <c r="AK115" s="271"/>
      <c r="AL115" s="283"/>
      <c r="AM115" s="289"/>
      <c r="AN115" s="272"/>
      <c r="AO115" s="271"/>
      <c r="AP115" s="272"/>
      <c r="AQ115" s="271"/>
      <c r="AR115" s="272"/>
      <c r="AS115" s="271"/>
      <c r="AT115" s="272"/>
      <c r="AU115" s="271"/>
      <c r="AV115" s="272"/>
      <c r="AW115" s="271"/>
      <c r="AX115" s="283"/>
      <c r="AY115" s="68">
        <f t="shared" si="0"/>
        <v>4937.8125</v>
      </c>
      <c r="AZ115" s="34">
        <f t="shared" si="1"/>
        <v>250</v>
      </c>
      <c r="BA115" s="34">
        <f t="shared" si="2"/>
        <v>0</v>
      </c>
      <c r="BB115" s="34">
        <f t="shared" si="3"/>
        <v>250</v>
      </c>
      <c r="BC115" s="69">
        <f t="shared" si="4"/>
        <v>19.751249999999999</v>
      </c>
    </row>
    <row r="116" spans="1:55" ht="13" x14ac:dyDescent="0.15">
      <c r="A116" s="40" t="s">
        <v>9</v>
      </c>
      <c r="B116" s="41">
        <f t="shared" si="5"/>
        <v>46133</v>
      </c>
      <c r="C116" s="42">
        <v>5</v>
      </c>
      <c r="D116" s="42"/>
      <c r="E116" s="42" t="s">
        <v>31</v>
      </c>
      <c r="F116" s="43" t="s">
        <v>45</v>
      </c>
      <c r="G116" s="281">
        <v>0</v>
      </c>
      <c r="H116" s="272"/>
      <c r="I116" s="282">
        <v>0</v>
      </c>
      <c r="J116" s="272"/>
      <c r="K116" s="282">
        <v>0</v>
      </c>
      <c r="L116" s="272"/>
      <c r="M116" s="282">
        <v>0</v>
      </c>
      <c r="N116" s="283"/>
      <c r="O116" s="282">
        <v>0</v>
      </c>
      <c r="P116" s="272"/>
      <c r="Q116" s="282">
        <v>0</v>
      </c>
      <c r="R116" s="272"/>
      <c r="S116" s="282">
        <v>0</v>
      </c>
      <c r="T116" s="272"/>
      <c r="U116" s="282">
        <v>0</v>
      </c>
      <c r="V116" s="272"/>
      <c r="W116" s="282">
        <v>0</v>
      </c>
      <c r="X116" s="272"/>
      <c r="Y116" s="349">
        <v>125</v>
      </c>
      <c r="Z116" s="272"/>
      <c r="AA116" s="350">
        <v>125</v>
      </c>
      <c r="AB116" s="272"/>
      <c r="AC116" s="350"/>
      <c r="AD116" s="272"/>
      <c r="AE116" s="350">
        <v>0</v>
      </c>
      <c r="AF116" s="283"/>
      <c r="AG116" s="271"/>
      <c r="AH116" s="272"/>
      <c r="AI116" s="271"/>
      <c r="AJ116" s="272"/>
      <c r="AK116" s="271"/>
      <c r="AL116" s="283"/>
      <c r="AM116" s="289"/>
      <c r="AN116" s="272"/>
      <c r="AO116" s="271"/>
      <c r="AP116" s="272"/>
      <c r="AQ116" s="271"/>
      <c r="AR116" s="272"/>
      <c r="AS116" s="271"/>
      <c r="AT116" s="272"/>
      <c r="AU116" s="271"/>
      <c r="AV116" s="272"/>
      <c r="AW116" s="271"/>
      <c r="AX116" s="283"/>
      <c r="AY116" s="13">
        <f t="shared" si="0"/>
        <v>4937.8125</v>
      </c>
      <c r="AZ116" s="42">
        <f t="shared" si="1"/>
        <v>250</v>
      </c>
      <c r="BA116" s="42">
        <f t="shared" si="2"/>
        <v>0</v>
      </c>
      <c r="BB116" s="42">
        <f t="shared" si="3"/>
        <v>250</v>
      </c>
      <c r="BC116" s="78">
        <f t="shared" si="4"/>
        <v>19.751249999999999</v>
      </c>
    </row>
    <row r="117" spans="1:55" ht="13" x14ac:dyDescent="0.15">
      <c r="A117" s="40" t="s">
        <v>10</v>
      </c>
      <c r="B117" s="41">
        <f t="shared" si="5"/>
        <v>46134</v>
      </c>
      <c r="C117" s="42">
        <v>5</v>
      </c>
      <c r="D117" s="42"/>
      <c r="E117" s="42" t="s">
        <v>31</v>
      </c>
      <c r="F117" s="43" t="s">
        <v>45</v>
      </c>
      <c r="G117" s="281">
        <v>0</v>
      </c>
      <c r="H117" s="272"/>
      <c r="I117" s="282">
        <v>0</v>
      </c>
      <c r="J117" s="272"/>
      <c r="K117" s="282">
        <v>0</v>
      </c>
      <c r="L117" s="272"/>
      <c r="M117" s="282">
        <v>0</v>
      </c>
      <c r="N117" s="283"/>
      <c r="O117" s="282">
        <v>0</v>
      </c>
      <c r="P117" s="272"/>
      <c r="Q117" s="282">
        <v>0</v>
      </c>
      <c r="R117" s="272"/>
      <c r="S117" s="282">
        <v>0</v>
      </c>
      <c r="T117" s="272"/>
      <c r="U117" s="282">
        <v>0</v>
      </c>
      <c r="V117" s="272"/>
      <c r="W117" s="282">
        <v>0</v>
      </c>
      <c r="X117" s="272"/>
      <c r="Y117" s="349">
        <v>125</v>
      </c>
      <c r="Z117" s="272"/>
      <c r="AA117" s="350">
        <v>125</v>
      </c>
      <c r="AB117" s="272"/>
      <c r="AC117" s="350"/>
      <c r="AD117" s="272"/>
      <c r="AE117" s="350">
        <v>0</v>
      </c>
      <c r="AF117" s="283"/>
      <c r="AG117" s="271"/>
      <c r="AH117" s="272"/>
      <c r="AI117" s="271"/>
      <c r="AJ117" s="272"/>
      <c r="AK117" s="271"/>
      <c r="AL117" s="283"/>
      <c r="AM117" s="289"/>
      <c r="AN117" s="272"/>
      <c r="AO117" s="271"/>
      <c r="AP117" s="272"/>
      <c r="AQ117" s="271"/>
      <c r="AR117" s="272"/>
      <c r="AS117" s="271"/>
      <c r="AT117" s="272"/>
      <c r="AU117" s="271"/>
      <c r="AV117" s="272"/>
      <c r="AW117" s="271"/>
      <c r="AX117" s="283"/>
      <c r="AY117" s="13">
        <f t="shared" si="0"/>
        <v>4937.8125</v>
      </c>
      <c r="AZ117" s="42">
        <f t="shared" si="1"/>
        <v>250</v>
      </c>
      <c r="BA117" s="42">
        <f t="shared" si="2"/>
        <v>0</v>
      </c>
      <c r="BB117" s="42">
        <f t="shared" si="3"/>
        <v>250</v>
      </c>
      <c r="BC117" s="78">
        <f t="shared" si="4"/>
        <v>19.751249999999999</v>
      </c>
    </row>
    <row r="118" spans="1:55" ht="13" x14ac:dyDescent="0.15">
      <c r="A118" s="40" t="s">
        <v>11</v>
      </c>
      <c r="B118" s="41">
        <f t="shared" si="5"/>
        <v>46135</v>
      </c>
      <c r="C118" s="42">
        <v>5</v>
      </c>
      <c r="D118" s="42"/>
      <c r="E118" s="42" t="s">
        <v>31</v>
      </c>
      <c r="F118" s="43" t="s">
        <v>45</v>
      </c>
      <c r="G118" s="281">
        <v>0</v>
      </c>
      <c r="H118" s="272"/>
      <c r="I118" s="282">
        <v>0</v>
      </c>
      <c r="J118" s="272"/>
      <c r="K118" s="282">
        <v>0</v>
      </c>
      <c r="L118" s="272"/>
      <c r="M118" s="282">
        <v>0</v>
      </c>
      <c r="N118" s="283"/>
      <c r="O118" s="282">
        <v>0</v>
      </c>
      <c r="P118" s="272"/>
      <c r="Q118" s="282">
        <v>0</v>
      </c>
      <c r="R118" s="272"/>
      <c r="S118" s="282">
        <v>0</v>
      </c>
      <c r="T118" s="272"/>
      <c r="U118" s="282">
        <v>0</v>
      </c>
      <c r="V118" s="272"/>
      <c r="W118" s="282">
        <v>0</v>
      </c>
      <c r="X118" s="272"/>
      <c r="Y118" s="349">
        <v>125</v>
      </c>
      <c r="Z118" s="272"/>
      <c r="AA118" s="350">
        <v>125</v>
      </c>
      <c r="AB118" s="272"/>
      <c r="AC118" s="350"/>
      <c r="AD118" s="272"/>
      <c r="AE118" s="350">
        <v>0</v>
      </c>
      <c r="AF118" s="283"/>
      <c r="AG118" s="271"/>
      <c r="AH118" s="272"/>
      <c r="AI118" s="271"/>
      <c r="AJ118" s="272"/>
      <c r="AK118" s="271"/>
      <c r="AL118" s="283"/>
      <c r="AM118" s="289"/>
      <c r="AN118" s="272"/>
      <c r="AO118" s="271"/>
      <c r="AP118" s="272"/>
      <c r="AQ118" s="271"/>
      <c r="AR118" s="272"/>
      <c r="AS118" s="271"/>
      <c r="AT118" s="272"/>
      <c r="AU118" s="271"/>
      <c r="AV118" s="272"/>
      <c r="AW118" s="271"/>
      <c r="AX118" s="283"/>
      <c r="AY118" s="13">
        <f t="shared" si="0"/>
        <v>4937.8125</v>
      </c>
      <c r="AZ118" s="42">
        <f t="shared" si="1"/>
        <v>250</v>
      </c>
      <c r="BA118" s="42">
        <f t="shared" si="2"/>
        <v>0</v>
      </c>
      <c r="BB118" s="42">
        <f t="shared" si="3"/>
        <v>250</v>
      </c>
      <c r="BC118" s="78">
        <f t="shared" si="4"/>
        <v>19.751249999999999</v>
      </c>
    </row>
    <row r="119" spans="1:55" ht="13" x14ac:dyDescent="0.15">
      <c r="A119" s="40" t="s">
        <v>12</v>
      </c>
      <c r="B119" s="41">
        <f t="shared" si="5"/>
        <v>46136</v>
      </c>
      <c r="C119" s="42">
        <v>5</v>
      </c>
      <c r="D119" s="42"/>
      <c r="E119" s="42" t="s">
        <v>31</v>
      </c>
      <c r="F119" s="43" t="s">
        <v>45</v>
      </c>
      <c r="G119" s="281">
        <v>0</v>
      </c>
      <c r="H119" s="272"/>
      <c r="I119" s="282">
        <v>0</v>
      </c>
      <c r="J119" s="272"/>
      <c r="K119" s="282">
        <v>0</v>
      </c>
      <c r="L119" s="272"/>
      <c r="M119" s="282">
        <v>0</v>
      </c>
      <c r="N119" s="283"/>
      <c r="O119" s="282">
        <v>0</v>
      </c>
      <c r="P119" s="272"/>
      <c r="Q119" s="282">
        <v>0</v>
      </c>
      <c r="R119" s="272"/>
      <c r="S119" s="282">
        <v>0</v>
      </c>
      <c r="T119" s="272"/>
      <c r="U119" s="282">
        <v>0</v>
      </c>
      <c r="V119" s="272"/>
      <c r="W119" s="282">
        <v>0</v>
      </c>
      <c r="X119" s="272"/>
      <c r="Y119" s="349">
        <v>125</v>
      </c>
      <c r="Z119" s="272"/>
      <c r="AA119" s="350">
        <v>125</v>
      </c>
      <c r="AB119" s="272"/>
      <c r="AC119" s="350"/>
      <c r="AD119" s="272"/>
      <c r="AE119" s="350">
        <v>0</v>
      </c>
      <c r="AF119" s="283"/>
      <c r="AG119" s="271"/>
      <c r="AH119" s="272"/>
      <c r="AI119" s="271"/>
      <c r="AJ119" s="272"/>
      <c r="AK119" s="271"/>
      <c r="AL119" s="283"/>
      <c r="AM119" s="289"/>
      <c r="AN119" s="272"/>
      <c r="AO119" s="271"/>
      <c r="AP119" s="272"/>
      <c r="AQ119" s="271"/>
      <c r="AR119" s="272"/>
      <c r="AS119" s="271"/>
      <c r="AT119" s="272"/>
      <c r="AU119" s="271"/>
      <c r="AV119" s="272"/>
      <c r="AW119" s="271"/>
      <c r="AX119" s="283"/>
      <c r="AY119" s="13">
        <f t="shared" si="0"/>
        <v>4937.8125</v>
      </c>
      <c r="AZ119" s="42">
        <f t="shared" si="1"/>
        <v>250</v>
      </c>
      <c r="BA119" s="42">
        <f t="shared" si="2"/>
        <v>0</v>
      </c>
      <c r="BB119" s="42">
        <f t="shared" si="3"/>
        <v>250</v>
      </c>
      <c r="BC119" s="78">
        <f t="shared" si="4"/>
        <v>19.751249999999999</v>
      </c>
    </row>
    <row r="120" spans="1:55" ht="13" x14ac:dyDescent="0.15">
      <c r="A120" s="40" t="s">
        <v>13</v>
      </c>
      <c r="B120" s="41">
        <f t="shared" si="5"/>
        <v>46137</v>
      </c>
      <c r="C120" s="42">
        <v>5</v>
      </c>
      <c r="D120" s="42"/>
      <c r="E120" s="42" t="s">
        <v>31</v>
      </c>
      <c r="F120" s="43" t="s">
        <v>45</v>
      </c>
      <c r="G120" s="281">
        <v>0</v>
      </c>
      <c r="H120" s="272"/>
      <c r="I120" s="282">
        <v>0</v>
      </c>
      <c r="J120" s="272"/>
      <c r="K120" s="282">
        <v>0</v>
      </c>
      <c r="L120" s="272"/>
      <c r="M120" s="282">
        <v>0</v>
      </c>
      <c r="N120" s="283"/>
      <c r="O120" s="282">
        <v>0</v>
      </c>
      <c r="P120" s="272"/>
      <c r="Q120" s="282">
        <v>0</v>
      </c>
      <c r="R120" s="272"/>
      <c r="S120" s="282">
        <v>0</v>
      </c>
      <c r="T120" s="272"/>
      <c r="U120" s="282">
        <v>0</v>
      </c>
      <c r="V120" s="272"/>
      <c r="W120" s="282">
        <v>0</v>
      </c>
      <c r="X120" s="272"/>
      <c r="Y120" s="349">
        <v>125</v>
      </c>
      <c r="Z120" s="272"/>
      <c r="AA120" s="350">
        <v>125</v>
      </c>
      <c r="AB120" s="272"/>
      <c r="AC120" s="350"/>
      <c r="AD120" s="272"/>
      <c r="AE120" s="350">
        <v>0</v>
      </c>
      <c r="AF120" s="283"/>
      <c r="AG120" s="271"/>
      <c r="AH120" s="272"/>
      <c r="AI120" s="271"/>
      <c r="AJ120" s="272"/>
      <c r="AK120" s="271"/>
      <c r="AL120" s="283"/>
      <c r="AM120" s="289"/>
      <c r="AN120" s="272"/>
      <c r="AO120" s="271"/>
      <c r="AP120" s="272"/>
      <c r="AQ120" s="271"/>
      <c r="AR120" s="272"/>
      <c r="AS120" s="271"/>
      <c r="AT120" s="272"/>
      <c r="AU120" s="271"/>
      <c r="AV120" s="272"/>
      <c r="AW120" s="271"/>
      <c r="AX120" s="283"/>
      <c r="AY120" s="13">
        <f t="shared" si="0"/>
        <v>4937.8125</v>
      </c>
      <c r="AZ120" s="42">
        <f t="shared" si="1"/>
        <v>250</v>
      </c>
      <c r="BA120" s="42">
        <f t="shared" si="2"/>
        <v>0</v>
      </c>
      <c r="BB120" s="42">
        <f t="shared" si="3"/>
        <v>250</v>
      </c>
      <c r="BC120" s="78">
        <f t="shared" si="4"/>
        <v>19.751249999999999</v>
      </c>
    </row>
    <row r="121" spans="1:55" ht="13" x14ac:dyDescent="0.15">
      <c r="A121" s="45" t="s">
        <v>14</v>
      </c>
      <c r="B121" s="46">
        <f t="shared" si="5"/>
        <v>46138</v>
      </c>
      <c r="C121" s="47">
        <v>5</v>
      </c>
      <c r="D121" s="47"/>
      <c r="E121" s="47" t="s">
        <v>31</v>
      </c>
      <c r="F121" s="48" t="s">
        <v>45</v>
      </c>
      <c r="G121" s="296">
        <v>0</v>
      </c>
      <c r="H121" s="292"/>
      <c r="I121" s="291">
        <v>0</v>
      </c>
      <c r="J121" s="292"/>
      <c r="K121" s="291">
        <v>0</v>
      </c>
      <c r="L121" s="292"/>
      <c r="M121" s="291">
        <v>0</v>
      </c>
      <c r="N121" s="293"/>
      <c r="O121" s="282">
        <v>0</v>
      </c>
      <c r="P121" s="272"/>
      <c r="Q121" s="282">
        <v>0</v>
      </c>
      <c r="R121" s="272"/>
      <c r="S121" s="282">
        <v>0</v>
      </c>
      <c r="T121" s="272"/>
      <c r="U121" s="282">
        <v>0</v>
      </c>
      <c r="V121" s="272"/>
      <c r="W121" s="282">
        <v>0</v>
      </c>
      <c r="X121" s="272"/>
      <c r="Y121" s="351">
        <v>0</v>
      </c>
      <c r="Z121" s="292"/>
      <c r="AA121" s="352">
        <v>0</v>
      </c>
      <c r="AB121" s="292"/>
      <c r="AC121" s="352"/>
      <c r="AD121" s="292"/>
      <c r="AE121" s="352">
        <v>0</v>
      </c>
      <c r="AF121" s="293"/>
      <c r="AG121" s="295"/>
      <c r="AH121" s="292"/>
      <c r="AI121" s="295"/>
      <c r="AJ121" s="292"/>
      <c r="AK121" s="295"/>
      <c r="AL121" s="293"/>
      <c r="AM121" s="294"/>
      <c r="AN121" s="292"/>
      <c r="AO121" s="295"/>
      <c r="AP121" s="292"/>
      <c r="AQ121" s="295"/>
      <c r="AR121" s="292"/>
      <c r="AS121" s="295"/>
      <c r="AT121" s="292"/>
      <c r="AU121" s="295"/>
      <c r="AV121" s="292"/>
      <c r="AW121" s="295"/>
      <c r="AX121" s="293"/>
      <c r="AY121" s="79">
        <f t="shared" si="0"/>
        <v>0</v>
      </c>
      <c r="AZ121" s="47">
        <f t="shared" si="1"/>
        <v>0</v>
      </c>
      <c r="BA121" s="47">
        <f t="shared" si="2"/>
        <v>0</v>
      </c>
      <c r="BB121" s="47">
        <f t="shared" si="3"/>
        <v>0</v>
      </c>
      <c r="BC121" s="80" t="str">
        <f t="shared" si="4"/>
        <v/>
      </c>
    </row>
    <row r="122" spans="1:55" ht="13" x14ac:dyDescent="0.15">
      <c r="A122" s="32" t="s">
        <v>7</v>
      </c>
      <c r="B122" s="33">
        <f t="shared" si="5"/>
        <v>46139</v>
      </c>
      <c r="C122" s="34">
        <v>5</v>
      </c>
      <c r="D122" s="34"/>
      <c r="E122" s="34" t="s">
        <v>34</v>
      </c>
      <c r="F122" s="35" t="s">
        <v>64</v>
      </c>
      <c r="G122" s="281">
        <v>0</v>
      </c>
      <c r="H122" s="272"/>
      <c r="I122" s="282">
        <v>0</v>
      </c>
      <c r="J122" s="272"/>
      <c r="K122" s="282">
        <v>0</v>
      </c>
      <c r="L122" s="272"/>
      <c r="M122" s="282">
        <v>0</v>
      </c>
      <c r="N122" s="283"/>
      <c r="O122" s="284">
        <v>0</v>
      </c>
      <c r="P122" s="285"/>
      <c r="Q122" s="284">
        <v>0</v>
      </c>
      <c r="R122" s="285"/>
      <c r="S122" s="284">
        <v>0</v>
      </c>
      <c r="T122" s="285"/>
      <c r="U122" s="284">
        <v>0</v>
      </c>
      <c r="V122" s="285"/>
      <c r="W122" s="284">
        <v>0</v>
      </c>
      <c r="X122" s="285"/>
      <c r="Y122" s="286">
        <v>125</v>
      </c>
      <c r="Z122" s="285"/>
      <c r="AA122" s="287">
        <v>125</v>
      </c>
      <c r="AB122" s="285"/>
      <c r="AC122" s="287"/>
      <c r="AD122" s="285"/>
      <c r="AE122" s="287">
        <v>0</v>
      </c>
      <c r="AF122" s="288"/>
      <c r="AG122" s="271"/>
      <c r="AH122" s="272"/>
      <c r="AI122" s="271"/>
      <c r="AJ122" s="272"/>
      <c r="AK122" s="271"/>
      <c r="AL122" s="283"/>
      <c r="AM122" s="289"/>
      <c r="AN122" s="272"/>
      <c r="AO122" s="271"/>
      <c r="AP122" s="272"/>
      <c r="AQ122" s="271"/>
      <c r="AR122" s="272"/>
      <c r="AS122" s="271"/>
      <c r="AT122" s="272"/>
      <c r="AU122" s="271"/>
      <c r="AV122" s="272"/>
      <c r="AW122" s="271"/>
      <c r="AX122" s="283"/>
      <c r="AY122" s="68">
        <f t="shared" si="0"/>
        <v>4937.8125</v>
      </c>
      <c r="AZ122" s="34">
        <f t="shared" si="1"/>
        <v>250</v>
      </c>
      <c r="BA122" s="34">
        <f t="shared" si="2"/>
        <v>0</v>
      </c>
      <c r="BB122" s="34">
        <f t="shared" si="3"/>
        <v>250</v>
      </c>
      <c r="BC122" s="69">
        <f t="shared" si="4"/>
        <v>19.751249999999999</v>
      </c>
    </row>
    <row r="123" spans="1:55" ht="13" x14ac:dyDescent="0.15">
      <c r="A123" s="40" t="s">
        <v>9</v>
      </c>
      <c r="B123" s="41">
        <f t="shared" si="5"/>
        <v>46140</v>
      </c>
      <c r="C123" s="42">
        <v>5</v>
      </c>
      <c r="D123" s="42"/>
      <c r="E123" s="42" t="s">
        <v>34</v>
      </c>
      <c r="F123" s="43" t="s">
        <v>64</v>
      </c>
      <c r="G123" s="281">
        <v>0</v>
      </c>
      <c r="H123" s="272"/>
      <c r="I123" s="282">
        <v>0</v>
      </c>
      <c r="J123" s="272"/>
      <c r="K123" s="282">
        <v>0</v>
      </c>
      <c r="L123" s="272"/>
      <c r="M123" s="282">
        <v>0</v>
      </c>
      <c r="N123" s="283"/>
      <c r="O123" s="282">
        <v>0</v>
      </c>
      <c r="P123" s="272"/>
      <c r="Q123" s="282">
        <v>0</v>
      </c>
      <c r="R123" s="272"/>
      <c r="S123" s="282">
        <v>0</v>
      </c>
      <c r="T123" s="272"/>
      <c r="U123" s="282">
        <v>0</v>
      </c>
      <c r="V123" s="272"/>
      <c r="W123" s="282">
        <v>0</v>
      </c>
      <c r="X123" s="272"/>
      <c r="Y123" s="349">
        <v>125</v>
      </c>
      <c r="Z123" s="272"/>
      <c r="AA123" s="350">
        <v>125</v>
      </c>
      <c r="AB123" s="272"/>
      <c r="AC123" s="350"/>
      <c r="AD123" s="272"/>
      <c r="AE123" s="350">
        <v>0</v>
      </c>
      <c r="AF123" s="283"/>
      <c r="AG123" s="271"/>
      <c r="AH123" s="272"/>
      <c r="AI123" s="271"/>
      <c r="AJ123" s="272"/>
      <c r="AK123" s="271"/>
      <c r="AL123" s="283"/>
      <c r="AM123" s="289"/>
      <c r="AN123" s="272"/>
      <c r="AO123" s="271"/>
      <c r="AP123" s="272"/>
      <c r="AQ123" s="271"/>
      <c r="AR123" s="272"/>
      <c r="AS123" s="271"/>
      <c r="AT123" s="272"/>
      <c r="AU123" s="271"/>
      <c r="AV123" s="272"/>
      <c r="AW123" s="271"/>
      <c r="AX123" s="283"/>
      <c r="AY123" s="13">
        <f t="shared" si="0"/>
        <v>4937.8125</v>
      </c>
      <c r="AZ123" s="42">
        <f t="shared" si="1"/>
        <v>250</v>
      </c>
      <c r="BA123" s="42">
        <f t="shared" si="2"/>
        <v>0</v>
      </c>
      <c r="BB123" s="42">
        <f t="shared" si="3"/>
        <v>250</v>
      </c>
      <c r="BC123" s="78">
        <f t="shared" si="4"/>
        <v>19.751249999999999</v>
      </c>
    </row>
    <row r="124" spans="1:55" ht="13" x14ac:dyDescent="0.15">
      <c r="A124" s="40" t="s">
        <v>10</v>
      </c>
      <c r="B124" s="41">
        <f t="shared" si="5"/>
        <v>46141</v>
      </c>
      <c r="C124" s="42">
        <v>5</v>
      </c>
      <c r="D124" s="42"/>
      <c r="E124" s="42" t="s">
        <v>34</v>
      </c>
      <c r="F124" s="43" t="s">
        <v>64</v>
      </c>
      <c r="G124" s="281">
        <v>0</v>
      </c>
      <c r="H124" s="272"/>
      <c r="I124" s="282">
        <v>0</v>
      </c>
      <c r="J124" s="272"/>
      <c r="K124" s="282">
        <v>0</v>
      </c>
      <c r="L124" s="272"/>
      <c r="M124" s="282">
        <v>0</v>
      </c>
      <c r="N124" s="283"/>
      <c r="O124" s="282">
        <v>0</v>
      </c>
      <c r="P124" s="272"/>
      <c r="Q124" s="282">
        <v>0</v>
      </c>
      <c r="R124" s="272"/>
      <c r="S124" s="282">
        <v>0</v>
      </c>
      <c r="T124" s="272"/>
      <c r="U124" s="282">
        <v>0</v>
      </c>
      <c r="V124" s="272"/>
      <c r="W124" s="282">
        <v>0</v>
      </c>
      <c r="X124" s="272"/>
      <c r="Y124" s="349">
        <v>125</v>
      </c>
      <c r="Z124" s="272"/>
      <c r="AA124" s="350">
        <v>125</v>
      </c>
      <c r="AB124" s="272"/>
      <c r="AC124" s="350"/>
      <c r="AD124" s="272"/>
      <c r="AE124" s="350">
        <v>0</v>
      </c>
      <c r="AF124" s="283"/>
      <c r="AG124" s="271"/>
      <c r="AH124" s="272"/>
      <c r="AI124" s="271"/>
      <c r="AJ124" s="272"/>
      <c r="AK124" s="271"/>
      <c r="AL124" s="283"/>
      <c r="AM124" s="289"/>
      <c r="AN124" s="272"/>
      <c r="AO124" s="271"/>
      <c r="AP124" s="272"/>
      <c r="AQ124" s="271"/>
      <c r="AR124" s="272"/>
      <c r="AS124" s="271"/>
      <c r="AT124" s="272"/>
      <c r="AU124" s="271"/>
      <c r="AV124" s="272"/>
      <c r="AW124" s="271"/>
      <c r="AX124" s="283"/>
      <c r="AY124" s="13">
        <f t="shared" si="0"/>
        <v>4937.8125</v>
      </c>
      <c r="AZ124" s="42">
        <f t="shared" si="1"/>
        <v>250</v>
      </c>
      <c r="BA124" s="42">
        <f t="shared" si="2"/>
        <v>0</v>
      </c>
      <c r="BB124" s="42">
        <f t="shared" si="3"/>
        <v>250</v>
      </c>
      <c r="BC124" s="78">
        <f t="shared" si="4"/>
        <v>19.751249999999999</v>
      </c>
    </row>
    <row r="125" spans="1:55" ht="13" x14ac:dyDescent="0.15">
      <c r="A125" s="40" t="s">
        <v>11</v>
      </c>
      <c r="B125" s="41">
        <f t="shared" si="5"/>
        <v>46142</v>
      </c>
      <c r="C125" s="42">
        <v>5</v>
      </c>
      <c r="D125" s="42"/>
      <c r="E125" s="42" t="s">
        <v>34</v>
      </c>
      <c r="F125" s="43" t="s">
        <v>64</v>
      </c>
      <c r="G125" s="281">
        <v>0</v>
      </c>
      <c r="H125" s="272"/>
      <c r="I125" s="282">
        <v>0</v>
      </c>
      <c r="J125" s="272"/>
      <c r="K125" s="282">
        <v>0</v>
      </c>
      <c r="L125" s="272"/>
      <c r="M125" s="282">
        <v>0</v>
      </c>
      <c r="N125" s="283"/>
      <c r="O125" s="282">
        <v>0</v>
      </c>
      <c r="P125" s="272"/>
      <c r="Q125" s="282">
        <v>0</v>
      </c>
      <c r="R125" s="272"/>
      <c r="S125" s="282">
        <v>0</v>
      </c>
      <c r="T125" s="272"/>
      <c r="U125" s="282">
        <v>0</v>
      </c>
      <c r="V125" s="272"/>
      <c r="W125" s="282">
        <v>0</v>
      </c>
      <c r="X125" s="272"/>
      <c r="Y125" s="349">
        <v>125</v>
      </c>
      <c r="Z125" s="272"/>
      <c r="AA125" s="350">
        <v>125</v>
      </c>
      <c r="AB125" s="272"/>
      <c r="AC125" s="350"/>
      <c r="AD125" s="272"/>
      <c r="AE125" s="350">
        <v>0</v>
      </c>
      <c r="AF125" s="283"/>
      <c r="AG125" s="271"/>
      <c r="AH125" s="272"/>
      <c r="AI125" s="271"/>
      <c r="AJ125" s="272"/>
      <c r="AK125" s="271"/>
      <c r="AL125" s="283"/>
      <c r="AM125" s="289"/>
      <c r="AN125" s="272"/>
      <c r="AO125" s="271"/>
      <c r="AP125" s="272"/>
      <c r="AQ125" s="271"/>
      <c r="AR125" s="272"/>
      <c r="AS125" s="271"/>
      <c r="AT125" s="272"/>
      <c r="AU125" s="271"/>
      <c r="AV125" s="272"/>
      <c r="AW125" s="271"/>
      <c r="AX125" s="283"/>
      <c r="AY125" s="13">
        <f t="shared" si="0"/>
        <v>4937.8125</v>
      </c>
      <c r="AZ125" s="42">
        <f t="shared" si="1"/>
        <v>250</v>
      </c>
      <c r="BA125" s="42">
        <f t="shared" si="2"/>
        <v>0</v>
      </c>
      <c r="BB125" s="42">
        <f t="shared" si="3"/>
        <v>250</v>
      </c>
      <c r="BC125" s="78">
        <f t="shared" si="4"/>
        <v>19.751249999999999</v>
      </c>
    </row>
    <row r="126" spans="1:55" ht="13" x14ac:dyDescent="0.15">
      <c r="A126" s="40" t="s">
        <v>12</v>
      </c>
      <c r="B126" s="41">
        <f t="shared" si="5"/>
        <v>46143</v>
      </c>
      <c r="C126" s="42">
        <v>5</v>
      </c>
      <c r="D126" s="42"/>
      <c r="E126" s="42" t="s">
        <v>34</v>
      </c>
      <c r="F126" s="43" t="s">
        <v>64</v>
      </c>
      <c r="G126" s="281">
        <v>0</v>
      </c>
      <c r="H126" s="272"/>
      <c r="I126" s="282">
        <v>0</v>
      </c>
      <c r="J126" s="272"/>
      <c r="K126" s="282">
        <v>0</v>
      </c>
      <c r="L126" s="272"/>
      <c r="M126" s="282">
        <v>0</v>
      </c>
      <c r="N126" s="283"/>
      <c r="O126" s="282">
        <v>0</v>
      </c>
      <c r="P126" s="272"/>
      <c r="Q126" s="282">
        <v>0</v>
      </c>
      <c r="R126" s="272"/>
      <c r="S126" s="282">
        <v>0</v>
      </c>
      <c r="T126" s="272"/>
      <c r="U126" s="282">
        <v>0</v>
      </c>
      <c r="V126" s="272"/>
      <c r="W126" s="282">
        <v>0</v>
      </c>
      <c r="X126" s="272"/>
      <c r="Y126" s="349">
        <v>125</v>
      </c>
      <c r="Z126" s="272"/>
      <c r="AA126" s="350">
        <v>125</v>
      </c>
      <c r="AB126" s="272"/>
      <c r="AC126" s="350"/>
      <c r="AD126" s="272"/>
      <c r="AE126" s="350">
        <v>0</v>
      </c>
      <c r="AF126" s="283"/>
      <c r="AG126" s="271"/>
      <c r="AH126" s="272"/>
      <c r="AI126" s="271"/>
      <c r="AJ126" s="272"/>
      <c r="AK126" s="271"/>
      <c r="AL126" s="283"/>
      <c r="AM126" s="289"/>
      <c r="AN126" s="272"/>
      <c r="AO126" s="271"/>
      <c r="AP126" s="272"/>
      <c r="AQ126" s="271"/>
      <c r="AR126" s="272"/>
      <c r="AS126" s="271"/>
      <c r="AT126" s="272"/>
      <c r="AU126" s="271"/>
      <c r="AV126" s="272"/>
      <c r="AW126" s="271"/>
      <c r="AX126" s="283"/>
      <c r="AY126" s="13">
        <f t="shared" si="0"/>
        <v>4937.8125</v>
      </c>
      <c r="AZ126" s="42">
        <f t="shared" si="1"/>
        <v>250</v>
      </c>
      <c r="BA126" s="42">
        <f t="shared" si="2"/>
        <v>0</v>
      </c>
      <c r="BB126" s="42">
        <f t="shared" si="3"/>
        <v>250</v>
      </c>
      <c r="BC126" s="78">
        <f t="shared" si="4"/>
        <v>19.751249999999999</v>
      </c>
    </row>
    <row r="127" spans="1:55" ht="13" x14ac:dyDescent="0.15">
      <c r="A127" s="40" t="s">
        <v>13</v>
      </c>
      <c r="B127" s="41">
        <f t="shared" si="5"/>
        <v>46144</v>
      </c>
      <c r="C127" s="42">
        <v>5</v>
      </c>
      <c r="D127" s="42"/>
      <c r="E127" s="42" t="s">
        <v>34</v>
      </c>
      <c r="F127" s="43" t="s">
        <v>64</v>
      </c>
      <c r="G127" s="281">
        <v>0</v>
      </c>
      <c r="H127" s="272"/>
      <c r="I127" s="282">
        <v>0</v>
      </c>
      <c r="J127" s="272"/>
      <c r="K127" s="282">
        <v>0</v>
      </c>
      <c r="L127" s="272"/>
      <c r="M127" s="282">
        <v>0</v>
      </c>
      <c r="N127" s="283"/>
      <c r="O127" s="282">
        <v>0</v>
      </c>
      <c r="P127" s="272"/>
      <c r="Q127" s="282">
        <v>0</v>
      </c>
      <c r="R127" s="272"/>
      <c r="S127" s="282">
        <v>0</v>
      </c>
      <c r="T127" s="272"/>
      <c r="U127" s="282">
        <v>0</v>
      </c>
      <c r="V127" s="272"/>
      <c r="W127" s="282">
        <v>0</v>
      </c>
      <c r="X127" s="272"/>
      <c r="Y127" s="349">
        <v>125</v>
      </c>
      <c r="Z127" s="272"/>
      <c r="AA127" s="350">
        <v>125</v>
      </c>
      <c r="AB127" s="272"/>
      <c r="AC127" s="350"/>
      <c r="AD127" s="272"/>
      <c r="AE127" s="350">
        <v>0</v>
      </c>
      <c r="AF127" s="283"/>
      <c r="AG127" s="271"/>
      <c r="AH127" s="272"/>
      <c r="AI127" s="271"/>
      <c r="AJ127" s="272"/>
      <c r="AK127" s="271"/>
      <c r="AL127" s="283"/>
      <c r="AM127" s="289"/>
      <c r="AN127" s="272"/>
      <c r="AO127" s="271"/>
      <c r="AP127" s="272"/>
      <c r="AQ127" s="271"/>
      <c r="AR127" s="272"/>
      <c r="AS127" s="271"/>
      <c r="AT127" s="272"/>
      <c r="AU127" s="271"/>
      <c r="AV127" s="272"/>
      <c r="AW127" s="271"/>
      <c r="AX127" s="283"/>
      <c r="AY127" s="13">
        <f t="shared" si="0"/>
        <v>4937.8125</v>
      </c>
      <c r="AZ127" s="42">
        <f t="shared" si="1"/>
        <v>250</v>
      </c>
      <c r="BA127" s="42">
        <f t="shared" si="2"/>
        <v>0</v>
      </c>
      <c r="BB127" s="42">
        <f t="shared" si="3"/>
        <v>250</v>
      </c>
      <c r="BC127" s="78">
        <f t="shared" si="4"/>
        <v>19.751249999999999</v>
      </c>
    </row>
    <row r="128" spans="1:55" ht="13" x14ac:dyDescent="0.15">
      <c r="A128" s="45" t="s">
        <v>14</v>
      </c>
      <c r="B128" s="46">
        <f t="shared" si="5"/>
        <v>46145</v>
      </c>
      <c r="C128" s="47">
        <v>5</v>
      </c>
      <c r="D128" s="47"/>
      <c r="E128" s="47" t="s">
        <v>34</v>
      </c>
      <c r="F128" s="48" t="s">
        <v>64</v>
      </c>
      <c r="G128" s="296">
        <v>0</v>
      </c>
      <c r="H128" s="292"/>
      <c r="I128" s="291">
        <v>0</v>
      </c>
      <c r="J128" s="292"/>
      <c r="K128" s="291">
        <v>0</v>
      </c>
      <c r="L128" s="292"/>
      <c r="M128" s="291">
        <v>0</v>
      </c>
      <c r="N128" s="293"/>
      <c r="O128" s="291">
        <v>0</v>
      </c>
      <c r="P128" s="292"/>
      <c r="Q128" s="291">
        <v>0</v>
      </c>
      <c r="R128" s="292"/>
      <c r="S128" s="291">
        <v>0</v>
      </c>
      <c r="T128" s="292"/>
      <c r="U128" s="291">
        <v>0</v>
      </c>
      <c r="V128" s="292"/>
      <c r="W128" s="291">
        <v>0</v>
      </c>
      <c r="X128" s="292"/>
      <c r="Y128" s="351">
        <v>0</v>
      </c>
      <c r="Z128" s="292"/>
      <c r="AA128" s="352">
        <v>0</v>
      </c>
      <c r="AB128" s="292"/>
      <c r="AC128" s="352"/>
      <c r="AD128" s="292"/>
      <c r="AE128" s="352">
        <v>0</v>
      </c>
      <c r="AF128" s="293"/>
      <c r="AG128" s="295"/>
      <c r="AH128" s="292"/>
      <c r="AI128" s="295"/>
      <c r="AJ128" s="292"/>
      <c r="AK128" s="295"/>
      <c r="AL128" s="293"/>
      <c r="AM128" s="294"/>
      <c r="AN128" s="292"/>
      <c r="AO128" s="295"/>
      <c r="AP128" s="292"/>
      <c r="AQ128" s="295"/>
      <c r="AR128" s="292"/>
      <c r="AS128" s="295"/>
      <c r="AT128" s="292"/>
      <c r="AU128" s="295"/>
      <c r="AV128" s="292"/>
      <c r="AW128" s="295"/>
      <c r="AX128" s="293"/>
      <c r="AY128" s="79">
        <f t="shared" si="0"/>
        <v>0</v>
      </c>
      <c r="AZ128" s="47">
        <f t="shared" si="1"/>
        <v>0</v>
      </c>
      <c r="BA128" s="47">
        <f t="shared" si="2"/>
        <v>0</v>
      </c>
      <c r="BB128" s="47">
        <f t="shared" si="3"/>
        <v>0</v>
      </c>
      <c r="BC128" s="80" t="str">
        <f t="shared" si="4"/>
        <v/>
      </c>
    </row>
    <row r="129" spans="1:55" ht="13" x14ac:dyDescent="0.15">
      <c r="A129" s="32" t="s">
        <v>7</v>
      </c>
      <c r="B129" s="33">
        <f t="shared" si="5"/>
        <v>46146</v>
      </c>
      <c r="C129" s="34">
        <v>5</v>
      </c>
      <c r="D129" s="34"/>
      <c r="E129" s="34" t="s">
        <v>35</v>
      </c>
      <c r="F129" s="35" t="s">
        <v>64</v>
      </c>
      <c r="G129" s="281">
        <v>0</v>
      </c>
      <c r="H129" s="272"/>
      <c r="I129" s="282">
        <v>0</v>
      </c>
      <c r="J129" s="272"/>
      <c r="K129" s="282">
        <v>0</v>
      </c>
      <c r="L129" s="272"/>
      <c r="M129" s="282">
        <v>0</v>
      </c>
      <c r="N129" s="283"/>
      <c r="O129" s="284">
        <v>0</v>
      </c>
      <c r="P129" s="285"/>
      <c r="Q129" s="284">
        <v>0</v>
      </c>
      <c r="R129" s="285"/>
      <c r="S129" s="284">
        <v>0</v>
      </c>
      <c r="T129" s="285"/>
      <c r="U129" s="284">
        <v>0</v>
      </c>
      <c r="V129" s="285"/>
      <c r="W129" s="284">
        <v>0</v>
      </c>
      <c r="X129" s="285"/>
      <c r="Y129" s="286">
        <v>125</v>
      </c>
      <c r="Z129" s="285"/>
      <c r="AA129" s="287">
        <v>125</v>
      </c>
      <c r="AB129" s="285"/>
      <c r="AC129" s="287"/>
      <c r="AD129" s="285"/>
      <c r="AE129" s="287">
        <v>0</v>
      </c>
      <c r="AF129" s="288"/>
      <c r="AG129" s="271"/>
      <c r="AH129" s="272"/>
      <c r="AI129" s="271"/>
      <c r="AJ129" s="272"/>
      <c r="AK129" s="271"/>
      <c r="AL129" s="283"/>
      <c r="AM129" s="289"/>
      <c r="AN129" s="272"/>
      <c r="AO129" s="271"/>
      <c r="AP129" s="272"/>
      <c r="AQ129" s="271"/>
      <c r="AR129" s="272"/>
      <c r="AS129" s="271"/>
      <c r="AT129" s="272"/>
      <c r="AU129" s="271"/>
      <c r="AV129" s="272"/>
      <c r="AW129" s="271"/>
      <c r="AX129" s="283"/>
      <c r="AY129" s="68">
        <f t="shared" si="0"/>
        <v>4937.8125</v>
      </c>
      <c r="AZ129" s="34">
        <f t="shared" si="1"/>
        <v>250</v>
      </c>
      <c r="BA129" s="34">
        <f t="shared" si="2"/>
        <v>0</v>
      </c>
      <c r="BB129" s="34">
        <f t="shared" si="3"/>
        <v>250</v>
      </c>
      <c r="BC129" s="69">
        <f t="shared" si="4"/>
        <v>19.751249999999999</v>
      </c>
    </row>
    <row r="130" spans="1:55" ht="13" x14ac:dyDescent="0.15">
      <c r="A130" s="40" t="s">
        <v>9</v>
      </c>
      <c r="B130" s="41">
        <f t="shared" si="5"/>
        <v>46147</v>
      </c>
      <c r="C130" s="42">
        <v>5</v>
      </c>
      <c r="D130" s="42"/>
      <c r="E130" s="42" t="s">
        <v>35</v>
      </c>
      <c r="F130" s="43" t="s">
        <v>64</v>
      </c>
      <c r="G130" s="281">
        <v>0</v>
      </c>
      <c r="H130" s="272"/>
      <c r="I130" s="282">
        <v>0</v>
      </c>
      <c r="J130" s="272"/>
      <c r="K130" s="282">
        <v>0</v>
      </c>
      <c r="L130" s="272"/>
      <c r="M130" s="282">
        <v>0</v>
      </c>
      <c r="N130" s="283"/>
      <c r="O130" s="282">
        <v>0</v>
      </c>
      <c r="P130" s="272"/>
      <c r="Q130" s="282">
        <v>0</v>
      </c>
      <c r="R130" s="272"/>
      <c r="S130" s="282">
        <v>0</v>
      </c>
      <c r="T130" s="272"/>
      <c r="U130" s="282">
        <v>0</v>
      </c>
      <c r="V130" s="272"/>
      <c r="W130" s="282">
        <v>0</v>
      </c>
      <c r="X130" s="272"/>
      <c r="Y130" s="349">
        <v>125</v>
      </c>
      <c r="Z130" s="272"/>
      <c r="AA130" s="350">
        <v>125</v>
      </c>
      <c r="AB130" s="272"/>
      <c r="AC130" s="350"/>
      <c r="AD130" s="272"/>
      <c r="AE130" s="350">
        <v>0</v>
      </c>
      <c r="AF130" s="283"/>
      <c r="AG130" s="271"/>
      <c r="AH130" s="272"/>
      <c r="AI130" s="271"/>
      <c r="AJ130" s="272"/>
      <c r="AK130" s="271"/>
      <c r="AL130" s="283"/>
      <c r="AM130" s="289"/>
      <c r="AN130" s="272"/>
      <c r="AO130" s="271"/>
      <c r="AP130" s="272"/>
      <c r="AQ130" s="271"/>
      <c r="AR130" s="272"/>
      <c r="AS130" s="271"/>
      <c r="AT130" s="272"/>
      <c r="AU130" s="271"/>
      <c r="AV130" s="272"/>
      <c r="AW130" s="271"/>
      <c r="AX130" s="283"/>
      <c r="AY130" s="13">
        <f t="shared" si="0"/>
        <v>4937.8125</v>
      </c>
      <c r="AZ130" s="42">
        <f t="shared" si="1"/>
        <v>250</v>
      </c>
      <c r="BA130" s="42">
        <f t="shared" si="2"/>
        <v>0</v>
      </c>
      <c r="BB130" s="42">
        <f t="shared" si="3"/>
        <v>250</v>
      </c>
      <c r="BC130" s="78">
        <f t="shared" si="4"/>
        <v>19.751249999999999</v>
      </c>
    </row>
    <row r="131" spans="1:55" ht="13" x14ac:dyDescent="0.15">
      <c r="A131" s="40" t="s">
        <v>10</v>
      </c>
      <c r="B131" s="41">
        <f t="shared" si="5"/>
        <v>46148</v>
      </c>
      <c r="C131" s="42">
        <v>5</v>
      </c>
      <c r="D131" s="42"/>
      <c r="E131" s="42" t="s">
        <v>35</v>
      </c>
      <c r="F131" s="43" t="s">
        <v>64</v>
      </c>
      <c r="G131" s="281">
        <v>0</v>
      </c>
      <c r="H131" s="272"/>
      <c r="I131" s="282">
        <v>0</v>
      </c>
      <c r="J131" s="272"/>
      <c r="K131" s="282">
        <v>0</v>
      </c>
      <c r="L131" s="272"/>
      <c r="M131" s="282">
        <v>0</v>
      </c>
      <c r="N131" s="283"/>
      <c r="O131" s="282">
        <v>0</v>
      </c>
      <c r="P131" s="272"/>
      <c r="Q131" s="282">
        <v>0</v>
      </c>
      <c r="R131" s="272"/>
      <c r="S131" s="282">
        <v>0</v>
      </c>
      <c r="T131" s="272"/>
      <c r="U131" s="282">
        <v>0</v>
      </c>
      <c r="V131" s="272"/>
      <c r="W131" s="282">
        <v>0</v>
      </c>
      <c r="X131" s="272"/>
      <c r="Y131" s="349">
        <v>125</v>
      </c>
      <c r="Z131" s="272"/>
      <c r="AA131" s="350">
        <v>125</v>
      </c>
      <c r="AB131" s="272"/>
      <c r="AC131" s="350"/>
      <c r="AD131" s="272"/>
      <c r="AE131" s="350">
        <v>0</v>
      </c>
      <c r="AF131" s="283"/>
      <c r="AG131" s="271"/>
      <c r="AH131" s="272"/>
      <c r="AI131" s="271"/>
      <c r="AJ131" s="272"/>
      <c r="AK131" s="271"/>
      <c r="AL131" s="283"/>
      <c r="AM131" s="289"/>
      <c r="AN131" s="272"/>
      <c r="AO131" s="271"/>
      <c r="AP131" s="272"/>
      <c r="AQ131" s="271"/>
      <c r="AR131" s="272"/>
      <c r="AS131" s="271"/>
      <c r="AT131" s="272"/>
      <c r="AU131" s="271"/>
      <c r="AV131" s="272"/>
      <c r="AW131" s="271"/>
      <c r="AX131" s="283"/>
      <c r="AY131" s="13">
        <f t="shared" si="0"/>
        <v>4937.8125</v>
      </c>
      <c r="AZ131" s="42">
        <f t="shared" si="1"/>
        <v>250</v>
      </c>
      <c r="BA131" s="42">
        <f t="shared" si="2"/>
        <v>0</v>
      </c>
      <c r="BB131" s="42">
        <f t="shared" si="3"/>
        <v>250</v>
      </c>
      <c r="BC131" s="78">
        <f t="shared" si="4"/>
        <v>19.751249999999999</v>
      </c>
    </row>
    <row r="132" spans="1:55" ht="13" x14ac:dyDescent="0.15">
      <c r="A132" s="40" t="s">
        <v>11</v>
      </c>
      <c r="B132" s="41">
        <f t="shared" si="5"/>
        <v>46149</v>
      </c>
      <c r="C132" s="42">
        <v>5</v>
      </c>
      <c r="D132" s="42"/>
      <c r="E132" s="42" t="s">
        <v>35</v>
      </c>
      <c r="F132" s="43" t="s">
        <v>64</v>
      </c>
      <c r="G132" s="281">
        <v>0</v>
      </c>
      <c r="H132" s="272"/>
      <c r="I132" s="282">
        <v>0</v>
      </c>
      <c r="J132" s="272"/>
      <c r="K132" s="282">
        <v>0</v>
      </c>
      <c r="L132" s="272"/>
      <c r="M132" s="282">
        <v>0</v>
      </c>
      <c r="N132" s="283"/>
      <c r="O132" s="282">
        <v>0</v>
      </c>
      <c r="P132" s="272"/>
      <c r="Q132" s="282">
        <v>0</v>
      </c>
      <c r="R132" s="272"/>
      <c r="S132" s="282">
        <v>0</v>
      </c>
      <c r="T132" s="272"/>
      <c r="U132" s="282">
        <v>0</v>
      </c>
      <c r="V132" s="272"/>
      <c r="W132" s="282">
        <v>0</v>
      </c>
      <c r="X132" s="272"/>
      <c r="Y132" s="349">
        <v>125</v>
      </c>
      <c r="Z132" s="272"/>
      <c r="AA132" s="350">
        <v>125</v>
      </c>
      <c r="AB132" s="272"/>
      <c r="AC132" s="350"/>
      <c r="AD132" s="272"/>
      <c r="AE132" s="350">
        <v>0</v>
      </c>
      <c r="AF132" s="283"/>
      <c r="AG132" s="271"/>
      <c r="AH132" s="272"/>
      <c r="AI132" s="271"/>
      <c r="AJ132" s="272"/>
      <c r="AK132" s="271"/>
      <c r="AL132" s="283"/>
      <c r="AM132" s="289"/>
      <c r="AN132" s="272"/>
      <c r="AO132" s="271"/>
      <c r="AP132" s="272"/>
      <c r="AQ132" s="271"/>
      <c r="AR132" s="272"/>
      <c r="AS132" s="271"/>
      <c r="AT132" s="272"/>
      <c r="AU132" s="271"/>
      <c r="AV132" s="272"/>
      <c r="AW132" s="271"/>
      <c r="AX132" s="283"/>
      <c r="AY132" s="13">
        <f t="shared" si="0"/>
        <v>4937.8125</v>
      </c>
      <c r="AZ132" s="42">
        <f t="shared" si="1"/>
        <v>250</v>
      </c>
      <c r="BA132" s="42">
        <f t="shared" si="2"/>
        <v>0</v>
      </c>
      <c r="BB132" s="42">
        <f t="shared" si="3"/>
        <v>250</v>
      </c>
      <c r="BC132" s="78">
        <f t="shared" si="4"/>
        <v>19.751249999999999</v>
      </c>
    </row>
    <row r="133" spans="1:55" ht="13" x14ac:dyDescent="0.15">
      <c r="A133" s="40" t="s">
        <v>12</v>
      </c>
      <c r="B133" s="41">
        <f t="shared" si="5"/>
        <v>46150</v>
      </c>
      <c r="C133" s="42">
        <v>5</v>
      </c>
      <c r="D133" s="42"/>
      <c r="E133" s="42" t="s">
        <v>35</v>
      </c>
      <c r="F133" s="43" t="s">
        <v>64</v>
      </c>
      <c r="G133" s="281">
        <v>0</v>
      </c>
      <c r="H133" s="272"/>
      <c r="I133" s="282">
        <v>0</v>
      </c>
      <c r="J133" s="272"/>
      <c r="K133" s="282">
        <v>0</v>
      </c>
      <c r="L133" s="272"/>
      <c r="M133" s="282">
        <v>0</v>
      </c>
      <c r="N133" s="283"/>
      <c r="O133" s="282">
        <v>0</v>
      </c>
      <c r="P133" s="272"/>
      <c r="Q133" s="282">
        <v>0</v>
      </c>
      <c r="R133" s="272"/>
      <c r="S133" s="282">
        <v>0</v>
      </c>
      <c r="T133" s="272"/>
      <c r="U133" s="282">
        <v>0</v>
      </c>
      <c r="V133" s="272"/>
      <c r="W133" s="282">
        <v>0</v>
      </c>
      <c r="X133" s="272"/>
      <c r="Y133" s="349">
        <v>125</v>
      </c>
      <c r="Z133" s="272"/>
      <c r="AA133" s="350">
        <v>125</v>
      </c>
      <c r="AB133" s="272"/>
      <c r="AC133" s="350"/>
      <c r="AD133" s="272"/>
      <c r="AE133" s="350">
        <v>0</v>
      </c>
      <c r="AF133" s="283"/>
      <c r="AG133" s="271"/>
      <c r="AH133" s="272"/>
      <c r="AI133" s="271"/>
      <c r="AJ133" s="272"/>
      <c r="AK133" s="271"/>
      <c r="AL133" s="283"/>
      <c r="AM133" s="289"/>
      <c r="AN133" s="272"/>
      <c r="AO133" s="271"/>
      <c r="AP133" s="272"/>
      <c r="AQ133" s="271"/>
      <c r="AR133" s="272"/>
      <c r="AS133" s="271"/>
      <c r="AT133" s="272"/>
      <c r="AU133" s="271"/>
      <c r="AV133" s="272"/>
      <c r="AW133" s="271"/>
      <c r="AX133" s="283"/>
      <c r="AY133" s="13">
        <f t="shared" si="0"/>
        <v>4937.8125</v>
      </c>
      <c r="AZ133" s="42">
        <f t="shared" si="1"/>
        <v>250</v>
      </c>
      <c r="BA133" s="42">
        <f t="shared" si="2"/>
        <v>0</v>
      </c>
      <c r="BB133" s="42">
        <f t="shared" si="3"/>
        <v>250</v>
      </c>
      <c r="BC133" s="78">
        <f t="shared" si="4"/>
        <v>19.751249999999999</v>
      </c>
    </row>
    <row r="134" spans="1:55" ht="13" x14ac:dyDescent="0.15">
      <c r="A134" s="40" t="s">
        <v>13</v>
      </c>
      <c r="B134" s="41">
        <f t="shared" si="5"/>
        <v>46151</v>
      </c>
      <c r="C134" s="42">
        <v>5</v>
      </c>
      <c r="D134" s="42"/>
      <c r="E134" s="42" t="s">
        <v>35</v>
      </c>
      <c r="F134" s="43" t="s">
        <v>64</v>
      </c>
      <c r="G134" s="281">
        <v>0</v>
      </c>
      <c r="H134" s="272"/>
      <c r="I134" s="282">
        <v>0</v>
      </c>
      <c r="J134" s="272"/>
      <c r="K134" s="282">
        <v>0</v>
      </c>
      <c r="L134" s="272"/>
      <c r="M134" s="282">
        <v>0</v>
      </c>
      <c r="N134" s="283"/>
      <c r="O134" s="282">
        <v>0</v>
      </c>
      <c r="P134" s="272"/>
      <c r="Q134" s="282">
        <v>0</v>
      </c>
      <c r="R134" s="272"/>
      <c r="S134" s="282">
        <v>0</v>
      </c>
      <c r="T134" s="272"/>
      <c r="U134" s="282">
        <v>0</v>
      </c>
      <c r="V134" s="272"/>
      <c r="W134" s="282">
        <v>0</v>
      </c>
      <c r="X134" s="272"/>
      <c r="Y134" s="349">
        <v>125</v>
      </c>
      <c r="Z134" s="272"/>
      <c r="AA134" s="350">
        <v>125</v>
      </c>
      <c r="AB134" s="272"/>
      <c r="AC134" s="350"/>
      <c r="AD134" s="272"/>
      <c r="AE134" s="350">
        <v>0</v>
      </c>
      <c r="AF134" s="283"/>
      <c r="AG134" s="271"/>
      <c r="AH134" s="272"/>
      <c r="AI134" s="271"/>
      <c r="AJ134" s="272"/>
      <c r="AK134" s="271"/>
      <c r="AL134" s="283"/>
      <c r="AM134" s="289"/>
      <c r="AN134" s="272"/>
      <c r="AO134" s="271"/>
      <c r="AP134" s="272"/>
      <c r="AQ134" s="271"/>
      <c r="AR134" s="272"/>
      <c r="AS134" s="271"/>
      <c r="AT134" s="272"/>
      <c r="AU134" s="271"/>
      <c r="AV134" s="272"/>
      <c r="AW134" s="271"/>
      <c r="AX134" s="283"/>
      <c r="AY134" s="13">
        <f t="shared" si="0"/>
        <v>4937.8125</v>
      </c>
      <c r="AZ134" s="42">
        <f t="shared" si="1"/>
        <v>250</v>
      </c>
      <c r="BA134" s="42">
        <f t="shared" si="2"/>
        <v>0</v>
      </c>
      <c r="BB134" s="42">
        <f t="shared" si="3"/>
        <v>250</v>
      </c>
      <c r="BC134" s="78">
        <f t="shared" si="4"/>
        <v>19.751249999999999</v>
      </c>
    </row>
    <row r="135" spans="1:55" ht="13" x14ac:dyDescent="0.15">
      <c r="A135" s="45" t="s">
        <v>14</v>
      </c>
      <c r="B135" s="46">
        <f t="shared" si="5"/>
        <v>46152</v>
      </c>
      <c r="C135" s="47">
        <v>5</v>
      </c>
      <c r="D135" s="47"/>
      <c r="E135" s="47" t="s">
        <v>35</v>
      </c>
      <c r="F135" s="48" t="s">
        <v>64</v>
      </c>
      <c r="G135" s="296">
        <v>0</v>
      </c>
      <c r="H135" s="292"/>
      <c r="I135" s="291">
        <v>0</v>
      </c>
      <c r="J135" s="292"/>
      <c r="K135" s="291">
        <v>0</v>
      </c>
      <c r="L135" s="292"/>
      <c r="M135" s="291">
        <v>0</v>
      </c>
      <c r="N135" s="293"/>
      <c r="O135" s="291">
        <v>0</v>
      </c>
      <c r="P135" s="292"/>
      <c r="Q135" s="291">
        <v>0</v>
      </c>
      <c r="R135" s="292"/>
      <c r="S135" s="291">
        <v>0</v>
      </c>
      <c r="T135" s="292"/>
      <c r="U135" s="291">
        <v>0</v>
      </c>
      <c r="V135" s="292"/>
      <c r="W135" s="291">
        <v>0</v>
      </c>
      <c r="X135" s="292"/>
      <c r="Y135" s="351">
        <v>0</v>
      </c>
      <c r="Z135" s="292"/>
      <c r="AA135" s="352">
        <v>0</v>
      </c>
      <c r="AB135" s="292"/>
      <c r="AC135" s="352"/>
      <c r="AD135" s="292"/>
      <c r="AE135" s="352">
        <v>0</v>
      </c>
      <c r="AF135" s="293"/>
      <c r="AG135" s="295"/>
      <c r="AH135" s="292"/>
      <c r="AI135" s="295"/>
      <c r="AJ135" s="292"/>
      <c r="AK135" s="295"/>
      <c r="AL135" s="293"/>
      <c r="AM135" s="294"/>
      <c r="AN135" s="292"/>
      <c r="AO135" s="295"/>
      <c r="AP135" s="292"/>
      <c r="AQ135" s="295"/>
      <c r="AR135" s="292"/>
      <c r="AS135" s="295"/>
      <c r="AT135" s="292"/>
      <c r="AU135" s="295"/>
      <c r="AV135" s="292"/>
      <c r="AW135" s="295"/>
      <c r="AX135" s="293"/>
      <c r="AY135" s="79">
        <f t="shared" si="0"/>
        <v>0</v>
      </c>
      <c r="AZ135" s="47">
        <f t="shared" si="1"/>
        <v>0</v>
      </c>
      <c r="BA135" s="47">
        <f t="shared" si="2"/>
        <v>0</v>
      </c>
      <c r="BB135" s="47">
        <f t="shared" si="3"/>
        <v>0</v>
      </c>
      <c r="BC135" s="80" t="str">
        <f t="shared" si="4"/>
        <v/>
      </c>
    </row>
    <row r="136" spans="1:55" ht="13" x14ac:dyDescent="0.15">
      <c r="A136" s="32" t="s">
        <v>7</v>
      </c>
      <c r="B136" s="33">
        <f t="shared" si="5"/>
        <v>46153</v>
      </c>
      <c r="C136" s="34">
        <v>5</v>
      </c>
      <c r="D136" s="34"/>
      <c r="E136" s="34" t="s">
        <v>36</v>
      </c>
      <c r="F136" s="35" t="s">
        <v>64</v>
      </c>
      <c r="G136" s="281">
        <v>0</v>
      </c>
      <c r="H136" s="272"/>
      <c r="I136" s="282">
        <v>0</v>
      </c>
      <c r="J136" s="272"/>
      <c r="K136" s="282">
        <v>0</v>
      </c>
      <c r="L136" s="272"/>
      <c r="M136" s="282">
        <v>0</v>
      </c>
      <c r="N136" s="283"/>
      <c r="O136" s="284">
        <v>0</v>
      </c>
      <c r="P136" s="285"/>
      <c r="Q136" s="284">
        <v>0</v>
      </c>
      <c r="R136" s="285"/>
      <c r="S136" s="284">
        <v>0</v>
      </c>
      <c r="T136" s="285"/>
      <c r="U136" s="284">
        <v>0</v>
      </c>
      <c r="V136" s="285"/>
      <c r="W136" s="284">
        <v>0</v>
      </c>
      <c r="X136" s="285"/>
      <c r="Y136" s="286">
        <v>125</v>
      </c>
      <c r="Z136" s="285"/>
      <c r="AA136" s="287">
        <v>125</v>
      </c>
      <c r="AB136" s="285"/>
      <c r="AC136" s="287"/>
      <c r="AD136" s="285"/>
      <c r="AE136" s="287">
        <v>0</v>
      </c>
      <c r="AF136" s="288"/>
      <c r="AG136" s="271"/>
      <c r="AH136" s="272"/>
      <c r="AI136" s="271"/>
      <c r="AJ136" s="272"/>
      <c r="AK136" s="271"/>
      <c r="AL136" s="283"/>
      <c r="AM136" s="289"/>
      <c r="AN136" s="272"/>
      <c r="AO136" s="271"/>
      <c r="AP136" s="272"/>
      <c r="AQ136" s="271"/>
      <c r="AR136" s="272"/>
      <c r="AS136" s="271"/>
      <c r="AT136" s="272"/>
      <c r="AU136" s="271"/>
      <c r="AV136" s="272"/>
      <c r="AW136" s="271"/>
      <c r="AX136" s="283"/>
      <c r="AY136" s="68">
        <f t="shared" si="0"/>
        <v>4937.8125</v>
      </c>
      <c r="AZ136" s="34">
        <f t="shared" si="1"/>
        <v>250</v>
      </c>
      <c r="BA136" s="34">
        <f t="shared" si="2"/>
        <v>0</v>
      </c>
      <c r="BB136" s="34">
        <f t="shared" si="3"/>
        <v>250</v>
      </c>
      <c r="BC136" s="69">
        <f t="shared" si="4"/>
        <v>19.751249999999999</v>
      </c>
    </row>
    <row r="137" spans="1:55" ht="13" x14ac:dyDescent="0.15">
      <c r="A137" s="40" t="s">
        <v>9</v>
      </c>
      <c r="B137" s="41">
        <f t="shared" si="5"/>
        <v>46154</v>
      </c>
      <c r="C137" s="42">
        <v>5</v>
      </c>
      <c r="D137" s="42"/>
      <c r="E137" s="42" t="s">
        <v>36</v>
      </c>
      <c r="F137" s="43" t="s">
        <v>64</v>
      </c>
      <c r="G137" s="281">
        <v>0</v>
      </c>
      <c r="H137" s="272"/>
      <c r="I137" s="282">
        <v>0</v>
      </c>
      <c r="J137" s="272"/>
      <c r="K137" s="282">
        <v>0</v>
      </c>
      <c r="L137" s="272"/>
      <c r="M137" s="282">
        <v>0</v>
      </c>
      <c r="N137" s="283"/>
      <c r="O137" s="282">
        <v>0</v>
      </c>
      <c r="P137" s="272"/>
      <c r="Q137" s="282">
        <v>0</v>
      </c>
      <c r="R137" s="272"/>
      <c r="S137" s="282">
        <v>0</v>
      </c>
      <c r="T137" s="272"/>
      <c r="U137" s="282">
        <v>0</v>
      </c>
      <c r="V137" s="272"/>
      <c r="W137" s="282">
        <v>0</v>
      </c>
      <c r="X137" s="272"/>
      <c r="Y137" s="349">
        <v>125</v>
      </c>
      <c r="Z137" s="272"/>
      <c r="AA137" s="350">
        <v>125</v>
      </c>
      <c r="AB137" s="272"/>
      <c r="AC137" s="350"/>
      <c r="AD137" s="272"/>
      <c r="AE137" s="350">
        <v>0</v>
      </c>
      <c r="AF137" s="283"/>
      <c r="AG137" s="271"/>
      <c r="AH137" s="272"/>
      <c r="AI137" s="271"/>
      <c r="AJ137" s="272"/>
      <c r="AK137" s="271"/>
      <c r="AL137" s="283"/>
      <c r="AM137" s="289"/>
      <c r="AN137" s="272"/>
      <c r="AO137" s="271"/>
      <c r="AP137" s="272"/>
      <c r="AQ137" s="271"/>
      <c r="AR137" s="272"/>
      <c r="AS137" s="271"/>
      <c r="AT137" s="272"/>
      <c r="AU137" s="271"/>
      <c r="AV137" s="272"/>
      <c r="AW137" s="271"/>
      <c r="AX137" s="283"/>
      <c r="AY137" s="13">
        <f t="shared" si="0"/>
        <v>4937.8125</v>
      </c>
      <c r="AZ137" s="42">
        <f t="shared" si="1"/>
        <v>250</v>
      </c>
      <c r="BA137" s="42">
        <f t="shared" si="2"/>
        <v>0</v>
      </c>
      <c r="BB137" s="42">
        <f t="shared" si="3"/>
        <v>250</v>
      </c>
      <c r="BC137" s="78">
        <f t="shared" si="4"/>
        <v>19.751249999999999</v>
      </c>
    </row>
    <row r="138" spans="1:55" ht="13" x14ac:dyDescent="0.15">
      <c r="A138" s="40" t="s">
        <v>10</v>
      </c>
      <c r="B138" s="41">
        <f t="shared" si="5"/>
        <v>46155</v>
      </c>
      <c r="C138" s="42">
        <v>5</v>
      </c>
      <c r="D138" s="42"/>
      <c r="E138" s="42" t="s">
        <v>36</v>
      </c>
      <c r="F138" s="43" t="s">
        <v>64</v>
      </c>
      <c r="G138" s="281">
        <v>0</v>
      </c>
      <c r="H138" s="272"/>
      <c r="I138" s="282">
        <v>0</v>
      </c>
      <c r="J138" s="272"/>
      <c r="K138" s="282">
        <v>0</v>
      </c>
      <c r="L138" s="272"/>
      <c r="M138" s="282">
        <v>0</v>
      </c>
      <c r="N138" s="283"/>
      <c r="O138" s="282">
        <v>0</v>
      </c>
      <c r="P138" s="272"/>
      <c r="Q138" s="282">
        <v>0</v>
      </c>
      <c r="R138" s="272"/>
      <c r="S138" s="282">
        <v>0</v>
      </c>
      <c r="T138" s="272"/>
      <c r="U138" s="282">
        <v>0</v>
      </c>
      <c r="V138" s="272"/>
      <c r="W138" s="282">
        <v>0</v>
      </c>
      <c r="X138" s="272"/>
      <c r="Y138" s="349">
        <v>125</v>
      </c>
      <c r="Z138" s="272"/>
      <c r="AA138" s="350">
        <v>125</v>
      </c>
      <c r="AB138" s="272"/>
      <c r="AC138" s="350"/>
      <c r="AD138" s="272"/>
      <c r="AE138" s="350">
        <v>0</v>
      </c>
      <c r="AF138" s="283"/>
      <c r="AG138" s="271"/>
      <c r="AH138" s="272"/>
      <c r="AI138" s="271"/>
      <c r="AJ138" s="272"/>
      <c r="AK138" s="271"/>
      <c r="AL138" s="283"/>
      <c r="AM138" s="289"/>
      <c r="AN138" s="272"/>
      <c r="AO138" s="271"/>
      <c r="AP138" s="272"/>
      <c r="AQ138" s="271"/>
      <c r="AR138" s="272"/>
      <c r="AS138" s="271"/>
      <c r="AT138" s="272"/>
      <c r="AU138" s="271"/>
      <c r="AV138" s="272"/>
      <c r="AW138" s="271"/>
      <c r="AX138" s="283"/>
      <c r="AY138" s="13">
        <f t="shared" si="0"/>
        <v>4937.8125</v>
      </c>
      <c r="AZ138" s="42">
        <f t="shared" si="1"/>
        <v>250</v>
      </c>
      <c r="BA138" s="42">
        <f t="shared" si="2"/>
        <v>0</v>
      </c>
      <c r="BB138" s="42">
        <f t="shared" si="3"/>
        <v>250</v>
      </c>
      <c r="BC138" s="78">
        <f t="shared" si="4"/>
        <v>19.751249999999999</v>
      </c>
    </row>
    <row r="139" spans="1:55" ht="13" x14ac:dyDescent="0.15">
      <c r="A139" s="40" t="s">
        <v>11</v>
      </c>
      <c r="B139" s="41">
        <f t="shared" si="5"/>
        <v>46156</v>
      </c>
      <c r="C139" s="42">
        <v>5</v>
      </c>
      <c r="D139" s="42"/>
      <c r="E139" s="42" t="s">
        <v>36</v>
      </c>
      <c r="F139" s="43" t="s">
        <v>64</v>
      </c>
      <c r="G139" s="281">
        <v>0</v>
      </c>
      <c r="H139" s="272"/>
      <c r="I139" s="282">
        <v>0</v>
      </c>
      <c r="J139" s="272"/>
      <c r="K139" s="282">
        <v>0</v>
      </c>
      <c r="L139" s="272"/>
      <c r="M139" s="282">
        <v>0</v>
      </c>
      <c r="N139" s="283"/>
      <c r="O139" s="282">
        <v>0</v>
      </c>
      <c r="P139" s="272"/>
      <c r="Q139" s="282">
        <v>0</v>
      </c>
      <c r="R139" s="272"/>
      <c r="S139" s="282">
        <v>0</v>
      </c>
      <c r="T139" s="272"/>
      <c r="U139" s="282">
        <v>0</v>
      </c>
      <c r="V139" s="272"/>
      <c r="W139" s="282">
        <v>0</v>
      </c>
      <c r="X139" s="272"/>
      <c r="Y139" s="349">
        <v>125</v>
      </c>
      <c r="Z139" s="272"/>
      <c r="AA139" s="350">
        <v>125</v>
      </c>
      <c r="AB139" s="272"/>
      <c r="AC139" s="350"/>
      <c r="AD139" s="272"/>
      <c r="AE139" s="350">
        <v>0</v>
      </c>
      <c r="AF139" s="283"/>
      <c r="AG139" s="271"/>
      <c r="AH139" s="272"/>
      <c r="AI139" s="271"/>
      <c r="AJ139" s="272"/>
      <c r="AK139" s="271"/>
      <c r="AL139" s="283"/>
      <c r="AM139" s="289"/>
      <c r="AN139" s="272"/>
      <c r="AO139" s="271"/>
      <c r="AP139" s="272"/>
      <c r="AQ139" s="271"/>
      <c r="AR139" s="272"/>
      <c r="AS139" s="271"/>
      <c r="AT139" s="272"/>
      <c r="AU139" s="271"/>
      <c r="AV139" s="272"/>
      <c r="AW139" s="271"/>
      <c r="AX139" s="283"/>
      <c r="AY139" s="13">
        <f t="shared" si="0"/>
        <v>4937.8125</v>
      </c>
      <c r="AZ139" s="42">
        <f t="shared" si="1"/>
        <v>250</v>
      </c>
      <c r="BA139" s="42">
        <f t="shared" si="2"/>
        <v>0</v>
      </c>
      <c r="BB139" s="42">
        <f t="shared" si="3"/>
        <v>250</v>
      </c>
      <c r="BC139" s="78">
        <f t="shared" si="4"/>
        <v>19.751249999999999</v>
      </c>
    </row>
    <row r="140" spans="1:55" ht="13" x14ac:dyDescent="0.15">
      <c r="A140" s="40" t="s">
        <v>12</v>
      </c>
      <c r="B140" s="41">
        <f t="shared" si="5"/>
        <v>46157</v>
      </c>
      <c r="C140" s="42">
        <v>5</v>
      </c>
      <c r="D140" s="42"/>
      <c r="E140" s="42" t="s">
        <v>36</v>
      </c>
      <c r="F140" s="43" t="s">
        <v>64</v>
      </c>
      <c r="G140" s="281">
        <v>0</v>
      </c>
      <c r="H140" s="272"/>
      <c r="I140" s="282">
        <v>0</v>
      </c>
      <c r="J140" s="272"/>
      <c r="K140" s="282">
        <v>0</v>
      </c>
      <c r="L140" s="272"/>
      <c r="M140" s="282">
        <v>0</v>
      </c>
      <c r="N140" s="283"/>
      <c r="O140" s="282">
        <v>0</v>
      </c>
      <c r="P140" s="272"/>
      <c r="Q140" s="282">
        <v>0</v>
      </c>
      <c r="R140" s="272"/>
      <c r="S140" s="282">
        <v>0</v>
      </c>
      <c r="T140" s="272"/>
      <c r="U140" s="282">
        <v>0</v>
      </c>
      <c r="V140" s="272"/>
      <c r="W140" s="282">
        <v>0</v>
      </c>
      <c r="X140" s="272"/>
      <c r="Y140" s="349">
        <v>125</v>
      </c>
      <c r="Z140" s="272"/>
      <c r="AA140" s="350">
        <v>125</v>
      </c>
      <c r="AB140" s="272"/>
      <c r="AC140" s="350"/>
      <c r="AD140" s="272"/>
      <c r="AE140" s="350">
        <v>0</v>
      </c>
      <c r="AF140" s="283"/>
      <c r="AG140" s="271"/>
      <c r="AH140" s="272"/>
      <c r="AI140" s="271"/>
      <c r="AJ140" s="272"/>
      <c r="AK140" s="271"/>
      <c r="AL140" s="283"/>
      <c r="AM140" s="289"/>
      <c r="AN140" s="272"/>
      <c r="AO140" s="271"/>
      <c r="AP140" s="272"/>
      <c r="AQ140" s="271"/>
      <c r="AR140" s="272"/>
      <c r="AS140" s="271"/>
      <c r="AT140" s="272"/>
      <c r="AU140" s="271"/>
      <c r="AV140" s="272"/>
      <c r="AW140" s="271"/>
      <c r="AX140" s="283"/>
      <c r="AY140" s="13">
        <f t="shared" si="0"/>
        <v>4937.8125</v>
      </c>
      <c r="AZ140" s="42">
        <f t="shared" si="1"/>
        <v>250</v>
      </c>
      <c r="BA140" s="42">
        <f t="shared" si="2"/>
        <v>0</v>
      </c>
      <c r="BB140" s="42">
        <f t="shared" si="3"/>
        <v>250</v>
      </c>
      <c r="BC140" s="78">
        <f t="shared" si="4"/>
        <v>19.751249999999999</v>
      </c>
    </row>
    <row r="141" spans="1:55" ht="13" x14ac:dyDescent="0.15">
      <c r="A141" s="40" t="s">
        <v>13</v>
      </c>
      <c r="B141" s="41">
        <f t="shared" si="5"/>
        <v>46158</v>
      </c>
      <c r="C141" s="42">
        <v>5</v>
      </c>
      <c r="D141" s="42"/>
      <c r="E141" s="42" t="s">
        <v>36</v>
      </c>
      <c r="F141" s="43" t="s">
        <v>64</v>
      </c>
      <c r="G141" s="281">
        <v>0</v>
      </c>
      <c r="H141" s="272"/>
      <c r="I141" s="282">
        <v>0</v>
      </c>
      <c r="J141" s="272"/>
      <c r="K141" s="282">
        <v>0</v>
      </c>
      <c r="L141" s="272"/>
      <c r="M141" s="282">
        <v>0</v>
      </c>
      <c r="N141" s="283"/>
      <c r="O141" s="282">
        <v>0</v>
      </c>
      <c r="P141" s="272"/>
      <c r="Q141" s="282">
        <v>0</v>
      </c>
      <c r="R141" s="272"/>
      <c r="S141" s="282">
        <v>0</v>
      </c>
      <c r="T141" s="272"/>
      <c r="U141" s="282">
        <v>0</v>
      </c>
      <c r="V141" s="272"/>
      <c r="W141" s="282">
        <v>0</v>
      </c>
      <c r="X141" s="272"/>
      <c r="Y141" s="349">
        <v>125</v>
      </c>
      <c r="Z141" s="272"/>
      <c r="AA141" s="350">
        <v>125</v>
      </c>
      <c r="AB141" s="272"/>
      <c r="AC141" s="350"/>
      <c r="AD141" s="272"/>
      <c r="AE141" s="350">
        <v>0</v>
      </c>
      <c r="AF141" s="283"/>
      <c r="AG141" s="271"/>
      <c r="AH141" s="272"/>
      <c r="AI141" s="271"/>
      <c r="AJ141" s="272"/>
      <c r="AK141" s="271"/>
      <c r="AL141" s="283"/>
      <c r="AM141" s="289"/>
      <c r="AN141" s="272"/>
      <c r="AO141" s="271"/>
      <c r="AP141" s="272"/>
      <c r="AQ141" s="271"/>
      <c r="AR141" s="272"/>
      <c r="AS141" s="271"/>
      <c r="AT141" s="272"/>
      <c r="AU141" s="271"/>
      <c r="AV141" s="272"/>
      <c r="AW141" s="271"/>
      <c r="AX141" s="283"/>
      <c r="AY141" s="13">
        <f t="shared" si="0"/>
        <v>4937.8125</v>
      </c>
      <c r="AZ141" s="42">
        <f t="shared" si="1"/>
        <v>250</v>
      </c>
      <c r="BA141" s="42">
        <f t="shared" si="2"/>
        <v>0</v>
      </c>
      <c r="BB141" s="42">
        <f t="shared" si="3"/>
        <v>250</v>
      </c>
      <c r="BC141" s="78">
        <f t="shared" si="4"/>
        <v>19.751249999999999</v>
      </c>
    </row>
    <row r="142" spans="1:55" ht="13" x14ac:dyDescent="0.15">
      <c r="A142" s="45" t="s">
        <v>14</v>
      </c>
      <c r="B142" s="46">
        <f t="shared" si="5"/>
        <v>46159</v>
      </c>
      <c r="C142" s="47">
        <v>5</v>
      </c>
      <c r="D142" s="47"/>
      <c r="E142" s="47" t="s">
        <v>36</v>
      </c>
      <c r="F142" s="48" t="s">
        <v>64</v>
      </c>
      <c r="G142" s="296">
        <v>0</v>
      </c>
      <c r="H142" s="292"/>
      <c r="I142" s="291">
        <v>0</v>
      </c>
      <c r="J142" s="292"/>
      <c r="K142" s="291">
        <v>0</v>
      </c>
      <c r="L142" s="292"/>
      <c r="M142" s="291">
        <v>0</v>
      </c>
      <c r="N142" s="293"/>
      <c r="O142" s="291">
        <v>0</v>
      </c>
      <c r="P142" s="292"/>
      <c r="Q142" s="291">
        <v>0</v>
      </c>
      <c r="R142" s="292"/>
      <c r="S142" s="291">
        <v>0</v>
      </c>
      <c r="T142" s="292"/>
      <c r="U142" s="291">
        <v>0</v>
      </c>
      <c r="V142" s="292"/>
      <c r="W142" s="291">
        <v>0</v>
      </c>
      <c r="X142" s="292"/>
      <c r="Y142" s="351">
        <v>0</v>
      </c>
      <c r="Z142" s="292"/>
      <c r="AA142" s="352">
        <v>0</v>
      </c>
      <c r="AB142" s="292"/>
      <c r="AC142" s="352"/>
      <c r="AD142" s="292"/>
      <c r="AE142" s="352">
        <v>0</v>
      </c>
      <c r="AF142" s="293"/>
      <c r="AG142" s="295"/>
      <c r="AH142" s="292"/>
      <c r="AI142" s="295"/>
      <c r="AJ142" s="292"/>
      <c r="AK142" s="295"/>
      <c r="AL142" s="293"/>
      <c r="AM142" s="294"/>
      <c r="AN142" s="292"/>
      <c r="AO142" s="295"/>
      <c r="AP142" s="292"/>
      <c r="AQ142" s="295"/>
      <c r="AR142" s="292"/>
      <c r="AS142" s="295"/>
      <c r="AT142" s="292"/>
      <c r="AU142" s="295"/>
      <c r="AV142" s="292"/>
      <c r="AW142" s="295"/>
      <c r="AX142" s="293"/>
      <c r="AY142" s="79">
        <f t="shared" si="0"/>
        <v>0</v>
      </c>
      <c r="AZ142" s="47">
        <f t="shared" si="1"/>
        <v>0</v>
      </c>
      <c r="BA142" s="47">
        <f t="shared" si="2"/>
        <v>0</v>
      </c>
      <c r="BB142" s="47">
        <f t="shared" si="3"/>
        <v>0</v>
      </c>
      <c r="BC142" s="80" t="str">
        <f t="shared" si="4"/>
        <v/>
      </c>
    </row>
    <row r="143" spans="1:55" ht="13" x14ac:dyDescent="0.15">
      <c r="A143" s="32" t="s">
        <v>7</v>
      </c>
      <c r="B143" s="33">
        <f t="shared" si="5"/>
        <v>46160</v>
      </c>
      <c r="C143" s="34">
        <v>6</v>
      </c>
      <c r="D143" s="34"/>
      <c r="E143" s="34" t="s">
        <v>31</v>
      </c>
      <c r="F143" s="35" t="s">
        <v>64</v>
      </c>
      <c r="G143" s="281">
        <v>0</v>
      </c>
      <c r="H143" s="272"/>
      <c r="I143" s="282">
        <v>0</v>
      </c>
      <c r="J143" s="272"/>
      <c r="K143" s="282">
        <v>0</v>
      </c>
      <c r="L143" s="272"/>
      <c r="M143" s="282">
        <v>0</v>
      </c>
      <c r="N143" s="283"/>
      <c r="O143" s="282">
        <v>0</v>
      </c>
      <c r="P143" s="272"/>
      <c r="Q143" s="282">
        <v>0</v>
      </c>
      <c r="R143" s="272"/>
      <c r="S143" s="282">
        <v>0</v>
      </c>
      <c r="T143" s="272"/>
      <c r="U143" s="282">
        <v>0</v>
      </c>
      <c r="V143" s="272"/>
      <c r="W143" s="282">
        <v>0</v>
      </c>
      <c r="X143" s="272"/>
      <c r="Y143" s="286">
        <v>125</v>
      </c>
      <c r="Z143" s="285"/>
      <c r="AA143" s="287">
        <v>125</v>
      </c>
      <c r="AB143" s="285"/>
      <c r="AC143" s="287"/>
      <c r="AD143" s="285"/>
      <c r="AE143" s="287">
        <v>0</v>
      </c>
      <c r="AF143" s="288"/>
      <c r="AG143" s="271"/>
      <c r="AH143" s="272"/>
      <c r="AI143" s="271"/>
      <c r="AJ143" s="272"/>
      <c r="AK143" s="271"/>
      <c r="AL143" s="283"/>
      <c r="AM143" s="289"/>
      <c r="AN143" s="272"/>
      <c r="AO143" s="271"/>
      <c r="AP143" s="272"/>
      <c r="AQ143" s="271"/>
      <c r="AR143" s="272"/>
      <c r="AS143" s="271"/>
      <c r="AT143" s="272"/>
      <c r="AU143" s="271"/>
      <c r="AV143" s="272"/>
      <c r="AW143" s="271"/>
      <c r="AX143" s="283"/>
      <c r="AY143" s="68">
        <f t="shared" si="0"/>
        <v>4937.8125</v>
      </c>
      <c r="AZ143" s="34">
        <f t="shared" si="1"/>
        <v>250</v>
      </c>
      <c r="BA143" s="34">
        <f t="shared" si="2"/>
        <v>0</v>
      </c>
      <c r="BB143" s="34">
        <f t="shared" si="3"/>
        <v>250</v>
      </c>
      <c r="BC143" s="69">
        <f t="shared" si="4"/>
        <v>19.751249999999999</v>
      </c>
    </row>
    <row r="144" spans="1:55" ht="13" x14ac:dyDescent="0.15">
      <c r="A144" s="40" t="s">
        <v>9</v>
      </c>
      <c r="B144" s="41">
        <f t="shared" si="5"/>
        <v>46161</v>
      </c>
      <c r="C144" s="42">
        <v>6</v>
      </c>
      <c r="D144" s="42"/>
      <c r="E144" s="42" t="s">
        <v>31</v>
      </c>
      <c r="F144" s="43" t="s">
        <v>64</v>
      </c>
      <c r="G144" s="281">
        <v>0</v>
      </c>
      <c r="H144" s="272"/>
      <c r="I144" s="282">
        <v>0</v>
      </c>
      <c r="J144" s="272"/>
      <c r="K144" s="282">
        <v>0</v>
      </c>
      <c r="L144" s="272"/>
      <c r="M144" s="282">
        <v>0</v>
      </c>
      <c r="N144" s="283"/>
      <c r="O144" s="282">
        <v>0</v>
      </c>
      <c r="P144" s="272"/>
      <c r="Q144" s="282">
        <v>0</v>
      </c>
      <c r="R144" s="272"/>
      <c r="S144" s="282">
        <v>0</v>
      </c>
      <c r="T144" s="272"/>
      <c r="U144" s="282">
        <v>0</v>
      </c>
      <c r="V144" s="272"/>
      <c r="W144" s="282">
        <v>0</v>
      </c>
      <c r="X144" s="272"/>
      <c r="Y144" s="349">
        <v>125</v>
      </c>
      <c r="Z144" s="272"/>
      <c r="AA144" s="350">
        <v>125</v>
      </c>
      <c r="AB144" s="272"/>
      <c r="AC144" s="350"/>
      <c r="AD144" s="272"/>
      <c r="AE144" s="350">
        <v>0</v>
      </c>
      <c r="AF144" s="283"/>
      <c r="AG144" s="271"/>
      <c r="AH144" s="272"/>
      <c r="AI144" s="271"/>
      <c r="AJ144" s="272"/>
      <c r="AK144" s="271"/>
      <c r="AL144" s="283"/>
      <c r="AM144" s="289"/>
      <c r="AN144" s="272"/>
      <c r="AO144" s="271"/>
      <c r="AP144" s="272"/>
      <c r="AQ144" s="271"/>
      <c r="AR144" s="272"/>
      <c r="AS144" s="271"/>
      <c r="AT144" s="272"/>
      <c r="AU144" s="271"/>
      <c r="AV144" s="272"/>
      <c r="AW144" s="271"/>
      <c r="AX144" s="283"/>
      <c r="AY144" s="13">
        <f t="shared" si="0"/>
        <v>4937.8125</v>
      </c>
      <c r="AZ144" s="42">
        <f t="shared" si="1"/>
        <v>250</v>
      </c>
      <c r="BA144" s="42">
        <f t="shared" si="2"/>
        <v>0</v>
      </c>
      <c r="BB144" s="42">
        <f t="shared" si="3"/>
        <v>250</v>
      </c>
      <c r="BC144" s="78">
        <f t="shared" si="4"/>
        <v>19.751249999999999</v>
      </c>
    </row>
    <row r="145" spans="1:55" ht="13" x14ac:dyDescent="0.15">
      <c r="A145" s="40" t="s">
        <v>10</v>
      </c>
      <c r="B145" s="41">
        <f t="shared" si="5"/>
        <v>46162</v>
      </c>
      <c r="C145" s="42">
        <v>6</v>
      </c>
      <c r="D145" s="42"/>
      <c r="E145" s="42" t="s">
        <v>31</v>
      </c>
      <c r="F145" s="43" t="s">
        <v>64</v>
      </c>
      <c r="G145" s="281">
        <v>0</v>
      </c>
      <c r="H145" s="272"/>
      <c r="I145" s="282">
        <v>0</v>
      </c>
      <c r="J145" s="272"/>
      <c r="K145" s="282">
        <v>0</v>
      </c>
      <c r="L145" s="272"/>
      <c r="M145" s="282">
        <v>0</v>
      </c>
      <c r="N145" s="283"/>
      <c r="O145" s="282">
        <v>0</v>
      </c>
      <c r="P145" s="272"/>
      <c r="Q145" s="282">
        <v>0</v>
      </c>
      <c r="R145" s="272"/>
      <c r="S145" s="282">
        <v>0</v>
      </c>
      <c r="T145" s="272"/>
      <c r="U145" s="282">
        <v>0</v>
      </c>
      <c r="V145" s="272"/>
      <c r="W145" s="282">
        <v>0</v>
      </c>
      <c r="X145" s="272"/>
      <c r="Y145" s="349">
        <v>125</v>
      </c>
      <c r="Z145" s="272"/>
      <c r="AA145" s="350">
        <v>125</v>
      </c>
      <c r="AB145" s="272"/>
      <c r="AC145" s="350"/>
      <c r="AD145" s="272"/>
      <c r="AE145" s="350">
        <v>0</v>
      </c>
      <c r="AF145" s="283"/>
      <c r="AG145" s="271"/>
      <c r="AH145" s="272"/>
      <c r="AI145" s="271"/>
      <c r="AJ145" s="272"/>
      <c r="AK145" s="271"/>
      <c r="AL145" s="283"/>
      <c r="AM145" s="289"/>
      <c r="AN145" s="272"/>
      <c r="AO145" s="271"/>
      <c r="AP145" s="272"/>
      <c r="AQ145" s="271"/>
      <c r="AR145" s="272"/>
      <c r="AS145" s="271"/>
      <c r="AT145" s="272"/>
      <c r="AU145" s="271"/>
      <c r="AV145" s="272"/>
      <c r="AW145" s="271"/>
      <c r="AX145" s="283"/>
      <c r="AY145" s="13">
        <f t="shared" si="0"/>
        <v>4937.8125</v>
      </c>
      <c r="AZ145" s="42">
        <f t="shared" si="1"/>
        <v>250</v>
      </c>
      <c r="BA145" s="42">
        <f t="shared" si="2"/>
        <v>0</v>
      </c>
      <c r="BB145" s="42">
        <f t="shared" si="3"/>
        <v>250</v>
      </c>
      <c r="BC145" s="78">
        <f t="shared" si="4"/>
        <v>19.751249999999999</v>
      </c>
    </row>
    <row r="146" spans="1:55" ht="13" x14ac:dyDescent="0.15">
      <c r="A146" s="40" t="s">
        <v>11</v>
      </c>
      <c r="B146" s="41">
        <f t="shared" si="5"/>
        <v>46163</v>
      </c>
      <c r="C146" s="42">
        <v>6</v>
      </c>
      <c r="D146" s="42"/>
      <c r="E146" s="42" t="s">
        <v>31</v>
      </c>
      <c r="F146" s="43" t="s">
        <v>64</v>
      </c>
      <c r="G146" s="281">
        <v>0</v>
      </c>
      <c r="H146" s="272"/>
      <c r="I146" s="282">
        <v>0</v>
      </c>
      <c r="J146" s="272"/>
      <c r="K146" s="282">
        <v>0</v>
      </c>
      <c r="L146" s="272"/>
      <c r="M146" s="282">
        <v>0</v>
      </c>
      <c r="N146" s="283"/>
      <c r="O146" s="282">
        <v>0</v>
      </c>
      <c r="P146" s="272"/>
      <c r="Q146" s="282">
        <v>0</v>
      </c>
      <c r="R146" s="272"/>
      <c r="S146" s="282">
        <v>0</v>
      </c>
      <c r="T146" s="272"/>
      <c r="U146" s="282">
        <v>0</v>
      </c>
      <c r="V146" s="272"/>
      <c r="W146" s="282">
        <v>0</v>
      </c>
      <c r="X146" s="272"/>
      <c r="Y146" s="349">
        <v>125</v>
      </c>
      <c r="Z146" s="272"/>
      <c r="AA146" s="350">
        <v>125</v>
      </c>
      <c r="AB146" s="272"/>
      <c r="AC146" s="350"/>
      <c r="AD146" s="272"/>
      <c r="AE146" s="350">
        <v>0</v>
      </c>
      <c r="AF146" s="283"/>
      <c r="AG146" s="271"/>
      <c r="AH146" s="272"/>
      <c r="AI146" s="271"/>
      <c r="AJ146" s="272"/>
      <c r="AK146" s="271"/>
      <c r="AL146" s="283"/>
      <c r="AM146" s="289"/>
      <c r="AN146" s="272"/>
      <c r="AO146" s="271"/>
      <c r="AP146" s="272"/>
      <c r="AQ146" s="271"/>
      <c r="AR146" s="272"/>
      <c r="AS146" s="271"/>
      <c r="AT146" s="272"/>
      <c r="AU146" s="271"/>
      <c r="AV146" s="272"/>
      <c r="AW146" s="271"/>
      <c r="AX146" s="283"/>
      <c r="AY146" s="13">
        <f t="shared" si="0"/>
        <v>4937.8125</v>
      </c>
      <c r="AZ146" s="42">
        <f t="shared" si="1"/>
        <v>250</v>
      </c>
      <c r="BA146" s="42">
        <f t="shared" si="2"/>
        <v>0</v>
      </c>
      <c r="BB146" s="42">
        <f t="shared" si="3"/>
        <v>250</v>
      </c>
      <c r="BC146" s="78">
        <f t="shared" si="4"/>
        <v>19.751249999999999</v>
      </c>
    </row>
    <row r="147" spans="1:55" ht="13" x14ac:dyDescent="0.15">
      <c r="A147" s="40" t="s">
        <v>12</v>
      </c>
      <c r="B147" s="41">
        <f t="shared" si="5"/>
        <v>46164</v>
      </c>
      <c r="C147" s="42">
        <v>6</v>
      </c>
      <c r="D147" s="42"/>
      <c r="E147" s="42" t="s">
        <v>31</v>
      </c>
      <c r="F147" s="43" t="s">
        <v>64</v>
      </c>
      <c r="G147" s="281">
        <v>0</v>
      </c>
      <c r="H147" s="272"/>
      <c r="I147" s="282">
        <v>0</v>
      </c>
      <c r="J147" s="272"/>
      <c r="K147" s="282">
        <v>0</v>
      </c>
      <c r="L147" s="272"/>
      <c r="M147" s="282">
        <v>0</v>
      </c>
      <c r="N147" s="283"/>
      <c r="O147" s="282">
        <v>0</v>
      </c>
      <c r="P147" s="272"/>
      <c r="Q147" s="282">
        <v>0</v>
      </c>
      <c r="R147" s="272"/>
      <c r="S147" s="282">
        <v>0</v>
      </c>
      <c r="T147" s="272"/>
      <c r="U147" s="282">
        <v>0</v>
      </c>
      <c r="V147" s="272"/>
      <c r="W147" s="282">
        <v>0</v>
      </c>
      <c r="X147" s="272"/>
      <c r="Y147" s="349">
        <v>125</v>
      </c>
      <c r="Z147" s="272"/>
      <c r="AA147" s="350">
        <v>125</v>
      </c>
      <c r="AB147" s="272"/>
      <c r="AC147" s="350"/>
      <c r="AD147" s="272"/>
      <c r="AE147" s="350">
        <v>0</v>
      </c>
      <c r="AF147" s="283"/>
      <c r="AG147" s="271"/>
      <c r="AH147" s="272"/>
      <c r="AI147" s="271"/>
      <c r="AJ147" s="272"/>
      <c r="AK147" s="271"/>
      <c r="AL147" s="283"/>
      <c r="AM147" s="289"/>
      <c r="AN147" s="272"/>
      <c r="AO147" s="271"/>
      <c r="AP147" s="272"/>
      <c r="AQ147" s="271"/>
      <c r="AR147" s="272"/>
      <c r="AS147" s="271"/>
      <c r="AT147" s="272"/>
      <c r="AU147" s="271"/>
      <c r="AV147" s="272"/>
      <c r="AW147" s="271"/>
      <c r="AX147" s="283"/>
      <c r="AY147" s="13">
        <f t="shared" si="0"/>
        <v>4937.8125</v>
      </c>
      <c r="AZ147" s="42">
        <f t="shared" si="1"/>
        <v>250</v>
      </c>
      <c r="BA147" s="42">
        <f t="shared" si="2"/>
        <v>0</v>
      </c>
      <c r="BB147" s="42">
        <f t="shared" si="3"/>
        <v>250</v>
      </c>
      <c r="BC147" s="78">
        <f t="shared" si="4"/>
        <v>19.751249999999999</v>
      </c>
    </row>
    <row r="148" spans="1:55" ht="13" x14ac:dyDescent="0.15">
      <c r="A148" s="40" t="s">
        <v>13</v>
      </c>
      <c r="B148" s="41">
        <f t="shared" si="5"/>
        <v>46165</v>
      </c>
      <c r="C148" s="42">
        <v>6</v>
      </c>
      <c r="D148" s="42"/>
      <c r="E148" s="42" t="s">
        <v>31</v>
      </c>
      <c r="F148" s="43" t="s">
        <v>64</v>
      </c>
      <c r="G148" s="281">
        <v>0</v>
      </c>
      <c r="H148" s="272"/>
      <c r="I148" s="282">
        <v>0</v>
      </c>
      <c r="J148" s="272"/>
      <c r="K148" s="282">
        <v>0</v>
      </c>
      <c r="L148" s="272"/>
      <c r="M148" s="282">
        <v>0</v>
      </c>
      <c r="N148" s="283"/>
      <c r="O148" s="282">
        <v>0</v>
      </c>
      <c r="P148" s="272"/>
      <c r="Q148" s="282">
        <v>0</v>
      </c>
      <c r="R148" s="272"/>
      <c r="S148" s="282">
        <v>0</v>
      </c>
      <c r="T148" s="272"/>
      <c r="U148" s="282">
        <v>0</v>
      </c>
      <c r="V148" s="272"/>
      <c r="W148" s="282">
        <v>0</v>
      </c>
      <c r="X148" s="272"/>
      <c r="Y148" s="349">
        <v>125</v>
      </c>
      <c r="Z148" s="272"/>
      <c r="AA148" s="350">
        <v>125</v>
      </c>
      <c r="AB148" s="272"/>
      <c r="AC148" s="350"/>
      <c r="AD148" s="272"/>
      <c r="AE148" s="350">
        <v>0</v>
      </c>
      <c r="AF148" s="283"/>
      <c r="AG148" s="271"/>
      <c r="AH148" s="272"/>
      <c r="AI148" s="271"/>
      <c r="AJ148" s="272"/>
      <c r="AK148" s="271"/>
      <c r="AL148" s="283"/>
      <c r="AM148" s="289"/>
      <c r="AN148" s="272"/>
      <c r="AO148" s="271"/>
      <c r="AP148" s="272"/>
      <c r="AQ148" s="271"/>
      <c r="AR148" s="272"/>
      <c r="AS148" s="271"/>
      <c r="AT148" s="272"/>
      <c r="AU148" s="271"/>
      <c r="AV148" s="272"/>
      <c r="AW148" s="271"/>
      <c r="AX148" s="283"/>
      <c r="AY148" s="13">
        <f t="shared" si="0"/>
        <v>4937.8125</v>
      </c>
      <c r="AZ148" s="42">
        <f t="shared" si="1"/>
        <v>250</v>
      </c>
      <c r="BA148" s="42">
        <f t="shared" si="2"/>
        <v>0</v>
      </c>
      <c r="BB148" s="42">
        <f t="shared" si="3"/>
        <v>250</v>
      </c>
      <c r="BC148" s="78">
        <f t="shared" si="4"/>
        <v>19.751249999999999</v>
      </c>
    </row>
    <row r="149" spans="1:55" ht="13" x14ac:dyDescent="0.15">
      <c r="A149" s="45" t="s">
        <v>14</v>
      </c>
      <c r="B149" s="46">
        <f t="shared" si="5"/>
        <v>46166</v>
      </c>
      <c r="C149" s="47">
        <v>6</v>
      </c>
      <c r="D149" s="47"/>
      <c r="E149" s="47" t="s">
        <v>31</v>
      </c>
      <c r="F149" s="48" t="s">
        <v>64</v>
      </c>
      <c r="G149" s="296">
        <v>0</v>
      </c>
      <c r="H149" s="292"/>
      <c r="I149" s="291">
        <v>0</v>
      </c>
      <c r="J149" s="292"/>
      <c r="K149" s="291">
        <v>0</v>
      </c>
      <c r="L149" s="292"/>
      <c r="M149" s="291">
        <v>0</v>
      </c>
      <c r="N149" s="293"/>
      <c r="O149" s="282">
        <v>0</v>
      </c>
      <c r="P149" s="272"/>
      <c r="Q149" s="282">
        <v>0</v>
      </c>
      <c r="R149" s="272"/>
      <c r="S149" s="282">
        <v>0</v>
      </c>
      <c r="T149" s="272"/>
      <c r="U149" s="282">
        <v>0</v>
      </c>
      <c r="V149" s="272"/>
      <c r="W149" s="282">
        <v>0</v>
      </c>
      <c r="X149" s="272"/>
      <c r="Y149" s="351">
        <v>0</v>
      </c>
      <c r="Z149" s="292"/>
      <c r="AA149" s="352">
        <v>0</v>
      </c>
      <c r="AB149" s="292"/>
      <c r="AC149" s="352"/>
      <c r="AD149" s="292"/>
      <c r="AE149" s="352">
        <v>0</v>
      </c>
      <c r="AF149" s="293"/>
      <c r="AG149" s="295"/>
      <c r="AH149" s="292"/>
      <c r="AI149" s="295"/>
      <c r="AJ149" s="292"/>
      <c r="AK149" s="295"/>
      <c r="AL149" s="293"/>
      <c r="AM149" s="294"/>
      <c r="AN149" s="292"/>
      <c r="AO149" s="295"/>
      <c r="AP149" s="292"/>
      <c r="AQ149" s="295"/>
      <c r="AR149" s="292"/>
      <c r="AS149" s="295"/>
      <c r="AT149" s="292"/>
      <c r="AU149" s="295"/>
      <c r="AV149" s="292"/>
      <c r="AW149" s="295"/>
      <c r="AX149" s="293"/>
      <c r="AY149" s="79">
        <f t="shared" si="0"/>
        <v>0</v>
      </c>
      <c r="AZ149" s="47">
        <f t="shared" si="1"/>
        <v>0</v>
      </c>
      <c r="BA149" s="47">
        <f t="shared" si="2"/>
        <v>0</v>
      </c>
      <c r="BB149" s="47">
        <f t="shared" si="3"/>
        <v>0</v>
      </c>
      <c r="BC149" s="80" t="str">
        <f t="shared" si="4"/>
        <v/>
      </c>
    </row>
    <row r="150" spans="1:55" ht="13" x14ac:dyDescent="0.15">
      <c r="A150" s="32" t="s">
        <v>7</v>
      </c>
      <c r="B150" s="33">
        <f t="shared" si="5"/>
        <v>46167</v>
      </c>
      <c r="C150" s="34">
        <v>6</v>
      </c>
      <c r="D150" s="34"/>
      <c r="E150" s="34" t="s">
        <v>34</v>
      </c>
      <c r="F150" s="35" t="s">
        <v>64</v>
      </c>
      <c r="G150" s="281">
        <v>0</v>
      </c>
      <c r="H150" s="272"/>
      <c r="I150" s="282">
        <v>0</v>
      </c>
      <c r="J150" s="272"/>
      <c r="K150" s="282">
        <v>0</v>
      </c>
      <c r="L150" s="272"/>
      <c r="M150" s="282">
        <v>0</v>
      </c>
      <c r="N150" s="283"/>
      <c r="O150" s="284">
        <v>0</v>
      </c>
      <c r="P150" s="285"/>
      <c r="Q150" s="284">
        <v>0</v>
      </c>
      <c r="R150" s="285"/>
      <c r="S150" s="284">
        <v>0</v>
      </c>
      <c r="T150" s="285"/>
      <c r="U150" s="284">
        <v>0</v>
      </c>
      <c r="V150" s="285"/>
      <c r="W150" s="284">
        <v>0</v>
      </c>
      <c r="X150" s="285"/>
      <c r="Y150" s="286">
        <v>125</v>
      </c>
      <c r="Z150" s="285"/>
      <c r="AA150" s="287">
        <v>125</v>
      </c>
      <c r="AB150" s="285"/>
      <c r="AC150" s="287"/>
      <c r="AD150" s="285"/>
      <c r="AE150" s="287">
        <v>0</v>
      </c>
      <c r="AF150" s="288"/>
      <c r="AG150" s="271"/>
      <c r="AH150" s="272"/>
      <c r="AI150" s="271"/>
      <c r="AJ150" s="272"/>
      <c r="AK150" s="271"/>
      <c r="AL150" s="283"/>
      <c r="AM150" s="289"/>
      <c r="AN150" s="272"/>
      <c r="AO150" s="271"/>
      <c r="AP150" s="272"/>
      <c r="AQ150" s="271"/>
      <c r="AR150" s="272"/>
      <c r="AS150" s="271"/>
      <c r="AT150" s="272"/>
      <c r="AU150" s="271"/>
      <c r="AV150" s="272"/>
      <c r="AW150" s="271"/>
      <c r="AX150" s="283"/>
      <c r="AY150" s="68">
        <f t="shared" si="0"/>
        <v>4937.8125</v>
      </c>
      <c r="AZ150" s="34">
        <f t="shared" si="1"/>
        <v>250</v>
      </c>
      <c r="BA150" s="34">
        <f t="shared" si="2"/>
        <v>0</v>
      </c>
      <c r="BB150" s="34">
        <f t="shared" si="3"/>
        <v>250</v>
      </c>
      <c r="BC150" s="69">
        <f t="shared" si="4"/>
        <v>19.751249999999999</v>
      </c>
    </row>
    <row r="151" spans="1:55" ht="13" x14ac:dyDescent="0.15">
      <c r="A151" s="40" t="s">
        <v>9</v>
      </c>
      <c r="B151" s="41">
        <f t="shared" si="5"/>
        <v>46168</v>
      </c>
      <c r="C151" s="42">
        <v>6</v>
      </c>
      <c r="D151" s="42"/>
      <c r="E151" s="42" t="s">
        <v>34</v>
      </c>
      <c r="F151" s="43" t="s">
        <v>64</v>
      </c>
      <c r="G151" s="281">
        <v>0</v>
      </c>
      <c r="H151" s="272"/>
      <c r="I151" s="282">
        <v>0</v>
      </c>
      <c r="J151" s="272"/>
      <c r="K151" s="282">
        <v>0</v>
      </c>
      <c r="L151" s="272"/>
      <c r="M151" s="282">
        <v>0</v>
      </c>
      <c r="N151" s="283"/>
      <c r="O151" s="282">
        <v>0</v>
      </c>
      <c r="P151" s="272"/>
      <c r="Q151" s="282">
        <v>0</v>
      </c>
      <c r="R151" s="272"/>
      <c r="S151" s="282">
        <v>0</v>
      </c>
      <c r="T151" s="272"/>
      <c r="U151" s="282">
        <v>0</v>
      </c>
      <c r="V151" s="272"/>
      <c r="W151" s="282">
        <v>0</v>
      </c>
      <c r="X151" s="272"/>
      <c r="Y151" s="349">
        <v>125</v>
      </c>
      <c r="Z151" s="272"/>
      <c r="AA151" s="350">
        <v>125</v>
      </c>
      <c r="AB151" s="272"/>
      <c r="AC151" s="350"/>
      <c r="AD151" s="272"/>
      <c r="AE151" s="350">
        <v>0</v>
      </c>
      <c r="AF151" s="283"/>
      <c r="AG151" s="271"/>
      <c r="AH151" s="272"/>
      <c r="AI151" s="271"/>
      <c r="AJ151" s="272"/>
      <c r="AK151" s="271"/>
      <c r="AL151" s="283"/>
      <c r="AM151" s="289"/>
      <c r="AN151" s="272"/>
      <c r="AO151" s="271"/>
      <c r="AP151" s="272"/>
      <c r="AQ151" s="271"/>
      <c r="AR151" s="272"/>
      <c r="AS151" s="271"/>
      <c r="AT151" s="272"/>
      <c r="AU151" s="271"/>
      <c r="AV151" s="272"/>
      <c r="AW151" s="271"/>
      <c r="AX151" s="283"/>
      <c r="AY151" s="13">
        <f t="shared" si="0"/>
        <v>4937.8125</v>
      </c>
      <c r="AZ151" s="42">
        <f t="shared" si="1"/>
        <v>250</v>
      </c>
      <c r="BA151" s="42">
        <f t="shared" si="2"/>
        <v>0</v>
      </c>
      <c r="BB151" s="42">
        <f t="shared" si="3"/>
        <v>250</v>
      </c>
      <c r="BC151" s="78">
        <f t="shared" si="4"/>
        <v>19.751249999999999</v>
      </c>
    </row>
    <row r="152" spans="1:55" ht="13" x14ac:dyDescent="0.15">
      <c r="A152" s="40" t="s">
        <v>10</v>
      </c>
      <c r="B152" s="41">
        <f t="shared" si="5"/>
        <v>46169</v>
      </c>
      <c r="C152" s="42">
        <v>6</v>
      </c>
      <c r="D152" s="42"/>
      <c r="E152" s="42" t="s">
        <v>34</v>
      </c>
      <c r="F152" s="43" t="s">
        <v>64</v>
      </c>
      <c r="G152" s="281">
        <v>0</v>
      </c>
      <c r="H152" s="272"/>
      <c r="I152" s="282">
        <v>0</v>
      </c>
      <c r="J152" s="272"/>
      <c r="K152" s="282">
        <v>0</v>
      </c>
      <c r="L152" s="272"/>
      <c r="M152" s="282">
        <v>0</v>
      </c>
      <c r="N152" s="283"/>
      <c r="O152" s="282">
        <v>0</v>
      </c>
      <c r="P152" s="272"/>
      <c r="Q152" s="282">
        <v>0</v>
      </c>
      <c r="R152" s="272"/>
      <c r="S152" s="282">
        <v>0</v>
      </c>
      <c r="T152" s="272"/>
      <c r="U152" s="282">
        <v>0</v>
      </c>
      <c r="V152" s="272"/>
      <c r="W152" s="282">
        <v>0</v>
      </c>
      <c r="X152" s="272"/>
      <c r="Y152" s="349">
        <v>125</v>
      </c>
      <c r="Z152" s="272"/>
      <c r="AA152" s="350">
        <v>125</v>
      </c>
      <c r="AB152" s="272"/>
      <c r="AC152" s="350"/>
      <c r="AD152" s="272"/>
      <c r="AE152" s="350">
        <v>0</v>
      </c>
      <c r="AF152" s="283"/>
      <c r="AG152" s="271"/>
      <c r="AH152" s="272"/>
      <c r="AI152" s="271"/>
      <c r="AJ152" s="272"/>
      <c r="AK152" s="271"/>
      <c r="AL152" s="283"/>
      <c r="AM152" s="289"/>
      <c r="AN152" s="272"/>
      <c r="AO152" s="271"/>
      <c r="AP152" s="272"/>
      <c r="AQ152" s="271"/>
      <c r="AR152" s="272"/>
      <c r="AS152" s="271"/>
      <c r="AT152" s="272"/>
      <c r="AU152" s="271"/>
      <c r="AV152" s="272"/>
      <c r="AW152" s="271"/>
      <c r="AX152" s="283"/>
      <c r="AY152" s="13">
        <f t="shared" si="0"/>
        <v>4937.8125</v>
      </c>
      <c r="AZ152" s="42">
        <f t="shared" si="1"/>
        <v>250</v>
      </c>
      <c r="BA152" s="42">
        <f t="shared" si="2"/>
        <v>0</v>
      </c>
      <c r="BB152" s="42">
        <f t="shared" si="3"/>
        <v>250</v>
      </c>
      <c r="BC152" s="78">
        <f t="shared" si="4"/>
        <v>19.751249999999999</v>
      </c>
    </row>
    <row r="153" spans="1:55" ht="13" x14ac:dyDescent="0.15">
      <c r="A153" s="40" t="s">
        <v>11</v>
      </c>
      <c r="B153" s="41">
        <f t="shared" si="5"/>
        <v>46170</v>
      </c>
      <c r="C153" s="42">
        <v>6</v>
      </c>
      <c r="D153" s="42"/>
      <c r="E153" s="42" t="s">
        <v>34</v>
      </c>
      <c r="F153" s="43" t="s">
        <v>64</v>
      </c>
      <c r="G153" s="281">
        <v>0</v>
      </c>
      <c r="H153" s="272"/>
      <c r="I153" s="282">
        <v>0</v>
      </c>
      <c r="J153" s="272"/>
      <c r="K153" s="282">
        <v>0</v>
      </c>
      <c r="L153" s="272"/>
      <c r="M153" s="282">
        <v>0</v>
      </c>
      <c r="N153" s="283"/>
      <c r="O153" s="282">
        <v>0</v>
      </c>
      <c r="P153" s="272"/>
      <c r="Q153" s="282">
        <v>0</v>
      </c>
      <c r="R153" s="272"/>
      <c r="S153" s="282">
        <v>0</v>
      </c>
      <c r="T153" s="272"/>
      <c r="U153" s="282">
        <v>0</v>
      </c>
      <c r="V153" s="272"/>
      <c r="W153" s="282">
        <v>0</v>
      </c>
      <c r="X153" s="272"/>
      <c r="Y153" s="349">
        <v>125</v>
      </c>
      <c r="Z153" s="272"/>
      <c r="AA153" s="350">
        <v>125</v>
      </c>
      <c r="AB153" s="272"/>
      <c r="AC153" s="350"/>
      <c r="AD153" s="272"/>
      <c r="AE153" s="350">
        <v>0</v>
      </c>
      <c r="AF153" s="283"/>
      <c r="AG153" s="271"/>
      <c r="AH153" s="272"/>
      <c r="AI153" s="271"/>
      <c r="AJ153" s="272"/>
      <c r="AK153" s="271"/>
      <c r="AL153" s="283"/>
      <c r="AM153" s="289"/>
      <c r="AN153" s="272"/>
      <c r="AO153" s="271"/>
      <c r="AP153" s="272"/>
      <c r="AQ153" s="271"/>
      <c r="AR153" s="272"/>
      <c r="AS153" s="271"/>
      <c r="AT153" s="272"/>
      <c r="AU153" s="271"/>
      <c r="AV153" s="272"/>
      <c r="AW153" s="271"/>
      <c r="AX153" s="283"/>
      <c r="AY153" s="13">
        <f t="shared" si="0"/>
        <v>4937.8125</v>
      </c>
      <c r="AZ153" s="42">
        <f t="shared" si="1"/>
        <v>250</v>
      </c>
      <c r="BA153" s="42">
        <f t="shared" si="2"/>
        <v>0</v>
      </c>
      <c r="BB153" s="42">
        <f t="shared" si="3"/>
        <v>250</v>
      </c>
      <c r="BC153" s="78">
        <f t="shared" si="4"/>
        <v>19.751249999999999</v>
      </c>
    </row>
    <row r="154" spans="1:55" ht="13" x14ac:dyDescent="0.15">
      <c r="A154" s="40" t="s">
        <v>12</v>
      </c>
      <c r="B154" s="41">
        <f t="shared" si="5"/>
        <v>46171</v>
      </c>
      <c r="C154" s="42">
        <v>6</v>
      </c>
      <c r="D154" s="42"/>
      <c r="E154" s="42" t="s">
        <v>34</v>
      </c>
      <c r="F154" s="43" t="s">
        <v>64</v>
      </c>
      <c r="G154" s="281">
        <v>0</v>
      </c>
      <c r="H154" s="272"/>
      <c r="I154" s="282">
        <v>0</v>
      </c>
      <c r="J154" s="272"/>
      <c r="K154" s="282">
        <v>0</v>
      </c>
      <c r="L154" s="272"/>
      <c r="M154" s="282">
        <v>0</v>
      </c>
      <c r="N154" s="283"/>
      <c r="O154" s="282">
        <v>0</v>
      </c>
      <c r="P154" s="272"/>
      <c r="Q154" s="282">
        <v>0</v>
      </c>
      <c r="R154" s="272"/>
      <c r="S154" s="282">
        <v>0</v>
      </c>
      <c r="T154" s="272"/>
      <c r="U154" s="282">
        <v>0</v>
      </c>
      <c r="V154" s="272"/>
      <c r="W154" s="282">
        <v>0</v>
      </c>
      <c r="X154" s="272"/>
      <c r="Y154" s="349">
        <v>125</v>
      </c>
      <c r="Z154" s="272"/>
      <c r="AA154" s="350">
        <v>125</v>
      </c>
      <c r="AB154" s="272"/>
      <c r="AC154" s="350"/>
      <c r="AD154" s="272"/>
      <c r="AE154" s="350">
        <v>0</v>
      </c>
      <c r="AF154" s="283"/>
      <c r="AG154" s="271"/>
      <c r="AH154" s="272"/>
      <c r="AI154" s="271"/>
      <c r="AJ154" s="272"/>
      <c r="AK154" s="271"/>
      <c r="AL154" s="283"/>
      <c r="AM154" s="289"/>
      <c r="AN154" s="272"/>
      <c r="AO154" s="271"/>
      <c r="AP154" s="272"/>
      <c r="AQ154" s="271"/>
      <c r="AR154" s="272"/>
      <c r="AS154" s="271"/>
      <c r="AT154" s="272"/>
      <c r="AU154" s="271"/>
      <c r="AV154" s="272"/>
      <c r="AW154" s="271"/>
      <c r="AX154" s="283"/>
      <c r="AY154" s="13">
        <f t="shared" si="0"/>
        <v>4937.8125</v>
      </c>
      <c r="AZ154" s="42">
        <f t="shared" si="1"/>
        <v>250</v>
      </c>
      <c r="BA154" s="42">
        <f t="shared" si="2"/>
        <v>0</v>
      </c>
      <c r="BB154" s="42">
        <f t="shared" si="3"/>
        <v>250</v>
      </c>
      <c r="BC154" s="78">
        <f t="shared" si="4"/>
        <v>19.751249999999999</v>
      </c>
    </row>
    <row r="155" spans="1:55" ht="13" x14ac:dyDescent="0.15">
      <c r="A155" s="40" t="s">
        <v>13</v>
      </c>
      <c r="B155" s="41">
        <f t="shared" si="5"/>
        <v>46172</v>
      </c>
      <c r="C155" s="42">
        <v>6</v>
      </c>
      <c r="D155" s="42"/>
      <c r="E155" s="42" t="s">
        <v>34</v>
      </c>
      <c r="F155" s="43" t="s">
        <v>64</v>
      </c>
      <c r="G155" s="281">
        <v>0</v>
      </c>
      <c r="H155" s="272"/>
      <c r="I155" s="282">
        <v>0</v>
      </c>
      <c r="J155" s="272"/>
      <c r="K155" s="282">
        <v>0</v>
      </c>
      <c r="L155" s="272"/>
      <c r="M155" s="282">
        <v>0</v>
      </c>
      <c r="N155" s="283"/>
      <c r="O155" s="282">
        <v>0</v>
      </c>
      <c r="P155" s="272"/>
      <c r="Q155" s="282">
        <v>0</v>
      </c>
      <c r="R155" s="272"/>
      <c r="S155" s="282">
        <v>0</v>
      </c>
      <c r="T155" s="272"/>
      <c r="U155" s="282">
        <v>0</v>
      </c>
      <c r="V155" s="272"/>
      <c r="W155" s="282">
        <v>0</v>
      </c>
      <c r="X155" s="272"/>
      <c r="Y155" s="349">
        <v>125</v>
      </c>
      <c r="Z155" s="272"/>
      <c r="AA155" s="350">
        <v>125</v>
      </c>
      <c r="AB155" s="272"/>
      <c r="AC155" s="350"/>
      <c r="AD155" s="272"/>
      <c r="AE155" s="350">
        <v>0</v>
      </c>
      <c r="AF155" s="283"/>
      <c r="AG155" s="271"/>
      <c r="AH155" s="272"/>
      <c r="AI155" s="271"/>
      <c r="AJ155" s="272"/>
      <c r="AK155" s="271"/>
      <c r="AL155" s="283"/>
      <c r="AM155" s="289"/>
      <c r="AN155" s="272"/>
      <c r="AO155" s="271"/>
      <c r="AP155" s="272"/>
      <c r="AQ155" s="271"/>
      <c r="AR155" s="272"/>
      <c r="AS155" s="271"/>
      <c r="AT155" s="272"/>
      <c r="AU155" s="271"/>
      <c r="AV155" s="272"/>
      <c r="AW155" s="271"/>
      <c r="AX155" s="283"/>
      <c r="AY155" s="13">
        <f t="shared" si="0"/>
        <v>4937.8125</v>
      </c>
      <c r="AZ155" s="42">
        <f t="shared" si="1"/>
        <v>250</v>
      </c>
      <c r="BA155" s="42">
        <f t="shared" si="2"/>
        <v>0</v>
      </c>
      <c r="BB155" s="42">
        <f t="shared" si="3"/>
        <v>250</v>
      </c>
      <c r="BC155" s="78">
        <f t="shared" si="4"/>
        <v>19.751249999999999</v>
      </c>
    </row>
    <row r="156" spans="1:55" ht="13" x14ac:dyDescent="0.15">
      <c r="A156" s="45" t="s">
        <v>14</v>
      </c>
      <c r="B156" s="46">
        <f t="shared" si="5"/>
        <v>46173</v>
      </c>
      <c r="C156" s="47">
        <v>6</v>
      </c>
      <c r="D156" s="47"/>
      <c r="E156" s="47" t="s">
        <v>34</v>
      </c>
      <c r="F156" s="48" t="s">
        <v>64</v>
      </c>
      <c r="G156" s="296">
        <v>0</v>
      </c>
      <c r="H156" s="292"/>
      <c r="I156" s="291">
        <v>0</v>
      </c>
      <c r="J156" s="292"/>
      <c r="K156" s="291">
        <v>0</v>
      </c>
      <c r="L156" s="292"/>
      <c r="M156" s="291">
        <v>0</v>
      </c>
      <c r="N156" s="293"/>
      <c r="O156" s="291">
        <v>0</v>
      </c>
      <c r="P156" s="292"/>
      <c r="Q156" s="291">
        <v>0</v>
      </c>
      <c r="R156" s="292"/>
      <c r="S156" s="291">
        <v>0</v>
      </c>
      <c r="T156" s="292"/>
      <c r="U156" s="291">
        <v>0</v>
      </c>
      <c r="V156" s="292"/>
      <c r="W156" s="291">
        <v>0</v>
      </c>
      <c r="X156" s="292"/>
      <c r="Y156" s="351">
        <v>0</v>
      </c>
      <c r="Z156" s="292"/>
      <c r="AA156" s="352">
        <v>0</v>
      </c>
      <c r="AB156" s="292"/>
      <c r="AC156" s="352"/>
      <c r="AD156" s="292"/>
      <c r="AE156" s="352">
        <v>0</v>
      </c>
      <c r="AF156" s="293"/>
      <c r="AG156" s="295"/>
      <c r="AH156" s="292"/>
      <c r="AI156" s="295"/>
      <c r="AJ156" s="292"/>
      <c r="AK156" s="295"/>
      <c r="AL156" s="293"/>
      <c r="AM156" s="294"/>
      <c r="AN156" s="292"/>
      <c r="AO156" s="295"/>
      <c r="AP156" s="292"/>
      <c r="AQ156" s="295"/>
      <c r="AR156" s="292"/>
      <c r="AS156" s="295"/>
      <c r="AT156" s="292"/>
      <c r="AU156" s="295"/>
      <c r="AV156" s="292"/>
      <c r="AW156" s="295"/>
      <c r="AX156" s="293"/>
      <c r="AY156" s="79">
        <f t="shared" si="0"/>
        <v>0</v>
      </c>
      <c r="AZ156" s="47">
        <f t="shared" si="1"/>
        <v>0</v>
      </c>
      <c r="BA156" s="47">
        <f t="shared" si="2"/>
        <v>0</v>
      </c>
      <c r="BB156" s="47">
        <f t="shared" si="3"/>
        <v>0</v>
      </c>
      <c r="BC156" s="80" t="str">
        <f t="shared" si="4"/>
        <v/>
      </c>
    </row>
    <row r="157" spans="1:55" ht="13" x14ac:dyDescent="0.15">
      <c r="A157" s="32" t="s">
        <v>7</v>
      </c>
      <c r="B157" s="33">
        <f t="shared" si="5"/>
        <v>46174</v>
      </c>
      <c r="C157" s="34">
        <v>6</v>
      </c>
      <c r="D157" s="34"/>
      <c r="E157" s="34" t="s">
        <v>35</v>
      </c>
      <c r="F157" s="35" t="s">
        <v>64</v>
      </c>
      <c r="G157" s="281">
        <v>0</v>
      </c>
      <c r="H157" s="272"/>
      <c r="I157" s="282">
        <v>0</v>
      </c>
      <c r="J157" s="272"/>
      <c r="K157" s="282">
        <v>0</v>
      </c>
      <c r="L157" s="272"/>
      <c r="M157" s="282">
        <v>0</v>
      </c>
      <c r="N157" s="283"/>
      <c r="O157" s="284">
        <v>0</v>
      </c>
      <c r="P157" s="285"/>
      <c r="Q157" s="284">
        <v>0</v>
      </c>
      <c r="R157" s="285"/>
      <c r="S157" s="284">
        <v>0</v>
      </c>
      <c r="T157" s="285"/>
      <c r="U157" s="284">
        <v>0</v>
      </c>
      <c r="V157" s="285"/>
      <c r="W157" s="284">
        <v>0</v>
      </c>
      <c r="X157" s="285"/>
      <c r="Y157" s="286">
        <v>125</v>
      </c>
      <c r="Z157" s="285"/>
      <c r="AA157" s="287">
        <v>125</v>
      </c>
      <c r="AB157" s="285"/>
      <c r="AC157" s="287"/>
      <c r="AD157" s="285"/>
      <c r="AE157" s="287">
        <v>0</v>
      </c>
      <c r="AF157" s="288"/>
      <c r="AG157" s="271"/>
      <c r="AH157" s="272"/>
      <c r="AI157" s="271"/>
      <c r="AJ157" s="272"/>
      <c r="AK157" s="271"/>
      <c r="AL157" s="283"/>
      <c r="AM157" s="289"/>
      <c r="AN157" s="272"/>
      <c r="AO157" s="271"/>
      <c r="AP157" s="272"/>
      <c r="AQ157" s="271"/>
      <c r="AR157" s="272"/>
      <c r="AS157" s="271"/>
      <c r="AT157" s="272"/>
      <c r="AU157" s="271"/>
      <c r="AV157" s="272"/>
      <c r="AW157" s="271"/>
      <c r="AX157" s="283"/>
      <c r="AY157" s="68">
        <f t="shared" si="0"/>
        <v>4937.8125</v>
      </c>
      <c r="AZ157" s="34">
        <f t="shared" si="1"/>
        <v>250</v>
      </c>
      <c r="BA157" s="34">
        <f t="shared" si="2"/>
        <v>0</v>
      </c>
      <c r="BB157" s="34">
        <f t="shared" si="3"/>
        <v>250</v>
      </c>
      <c r="BC157" s="69">
        <f t="shared" si="4"/>
        <v>19.751249999999999</v>
      </c>
    </row>
    <row r="158" spans="1:55" ht="13" x14ac:dyDescent="0.15">
      <c r="A158" s="40" t="s">
        <v>9</v>
      </c>
      <c r="B158" s="41">
        <f t="shared" si="5"/>
        <v>46175</v>
      </c>
      <c r="C158" s="42">
        <v>6</v>
      </c>
      <c r="D158" s="42"/>
      <c r="E158" s="42" t="s">
        <v>35</v>
      </c>
      <c r="F158" s="43" t="s">
        <v>64</v>
      </c>
      <c r="G158" s="281">
        <v>0</v>
      </c>
      <c r="H158" s="272"/>
      <c r="I158" s="282">
        <v>0</v>
      </c>
      <c r="J158" s="272"/>
      <c r="K158" s="282">
        <v>0</v>
      </c>
      <c r="L158" s="272"/>
      <c r="M158" s="282">
        <v>0</v>
      </c>
      <c r="N158" s="283"/>
      <c r="O158" s="282">
        <v>0</v>
      </c>
      <c r="P158" s="272"/>
      <c r="Q158" s="282">
        <v>0</v>
      </c>
      <c r="R158" s="272"/>
      <c r="S158" s="282">
        <v>0</v>
      </c>
      <c r="T158" s="272"/>
      <c r="U158" s="282">
        <v>0</v>
      </c>
      <c r="V158" s="272"/>
      <c r="W158" s="282">
        <v>0</v>
      </c>
      <c r="X158" s="272"/>
      <c r="Y158" s="349">
        <v>125</v>
      </c>
      <c r="Z158" s="272"/>
      <c r="AA158" s="350">
        <v>125</v>
      </c>
      <c r="AB158" s="272"/>
      <c r="AC158" s="350"/>
      <c r="AD158" s="272"/>
      <c r="AE158" s="350">
        <v>0</v>
      </c>
      <c r="AF158" s="283"/>
      <c r="AG158" s="271"/>
      <c r="AH158" s="272"/>
      <c r="AI158" s="271"/>
      <c r="AJ158" s="272"/>
      <c r="AK158" s="271"/>
      <c r="AL158" s="283"/>
      <c r="AM158" s="289"/>
      <c r="AN158" s="272"/>
      <c r="AO158" s="271"/>
      <c r="AP158" s="272"/>
      <c r="AQ158" s="271"/>
      <c r="AR158" s="272"/>
      <c r="AS158" s="271"/>
      <c r="AT158" s="272"/>
      <c r="AU158" s="271"/>
      <c r="AV158" s="272"/>
      <c r="AW158" s="271"/>
      <c r="AX158" s="283"/>
      <c r="AY158" s="13">
        <f t="shared" si="0"/>
        <v>4937.8125</v>
      </c>
      <c r="AZ158" s="42">
        <f t="shared" si="1"/>
        <v>250</v>
      </c>
      <c r="BA158" s="42">
        <f t="shared" si="2"/>
        <v>0</v>
      </c>
      <c r="BB158" s="42">
        <f t="shared" si="3"/>
        <v>250</v>
      </c>
      <c r="BC158" s="78">
        <f t="shared" si="4"/>
        <v>19.751249999999999</v>
      </c>
    </row>
    <row r="159" spans="1:55" ht="13" x14ac:dyDescent="0.15">
      <c r="A159" s="40" t="s">
        <v>10</v>
      </c>
      <c r="B159" s="41">
        <f t="shared" si="5"/>
        <v>46176</v>
      </c>
      <c r="C159" s="42">
        <v>6</v>
      </c>
      <c r="D159" s="42"/>
      <c r="E159" s="42" t="s">
        <v>35</v>
      </c>
      <c r="F159" s="43" t="s">
        <v>64</v>
      </c>
      <c r="G159" s="281">
        <v>0</v>
      </c>
      <c r="H159" s="272"/>
      <c r="I159" s="282">
        <v>0</v>
      </c>
      <c r="J159" s="272"/>
      <c r="K159" s="282">
        <v>0</v>
      </c>
      <c r="L159" s="272"/>
      <c r="M159" s="282">
        <v>0</v>
      </c>
      <c r="N159" s="283"/>
      <c r="O159" s="282">
        <v>0</v>
      </c>
      <c r="P159" s="272"/>
      <c r="Q159" s="282">
        <v>0</v>
      </c>
      <c r="R159" s="272"/>
      <c r="S159" s="282">
        <v>0</v>
      </c>
      <c r="T159" s="272"/>
      <c r="U159" s="282">
        <v>0</v>
      </c>
      <c r="V159" s="272"/>
      <c r="W159" s="282">
        <v>0</v>
      </c>
      <c r="X159" s="272"/>
      <c r="Y159" s="349">
        <v>125</v>
      </c>
      <c r="Z159" s="272"/>
      <c r="AA159" s="350">
        <v>125</v>
      </c>
      <c r="AB159" s="272"/>
      <c r="AC159" s="350"/>
      <c r="AD159" s="272"/>
      <c r="AE159" s="350">
        <v>0</v>
      </c>
      <c r="AF159" s="283"/>
      <c r="AG159" s="271"/>
      <c r="AH159" s="272"/>
      <c r="AI159" s="271"/>
      <c r="AJ159" s="272"/>
      <c r="AK159" s="271"/>
      <c r="AL159" s="283"/>
      <c r="AM159" s="289"/>
      <c r="AN159" s="272"/>
      <c r="AO159" s="271"/>
      <c r="AP159" s="272"/>
      <c r="AQ159" s="271"/>
      <c r="AR159" s="272"/>
      <c r="AS159" s="271"/>
      <c r="AT159" s="272"/>
      <c r="AU159" s="271"/>
      <c r="AV159" s="272"/>
      <c r="AW159" s="271"/>
      <c r="AX159" s="283"/>
      <c r="AY159" s="13">
        <f t="shared" si="0"/>
        <v>4937.8125</v>
      </c>
      <c r="AZ159" s="42">
        <f t="shared" si="1"/>
        <v>250</v>
      </c>
      <c r="BA159" s="42">
        <f t="shared" si="2"/>
        <v>0</v>
      </c>
      <c r="BB159" s="42">
        <f t="shared" si="3"/>
        <v>250</v>
      </c>
      <c r="BC159" s="78">
        <f t="shared" si="4"/>
        <v>19.751249999999999</v>
      </c>
    </row>
    <row r="160" spans="1:55" ht="13" x14ac:dyDescent="0.15">
      <c r="A160" s="40" t="s">
        <v>11</v>
      </c>
      <c r="B160" s="41">
        <f t="shared" si="5"/>
        <v>46177</v>
      </c>
      <c r="C160" s="42">
        <v>6</v>
      </c>
      <c r="D160" s="42"/>
      <c r="E160" s="42" t="s">
        <v>35</v>
      </c>
      <c r="F160" s="43" t="s">
        <v>64</v>
      </c>
      <c r="G160" s="281">
        <v>0</v>
      </c>
      <c r="H160" s="272"/>
      <c r="I160" s="282">
        <v>0</v>
      </c>
      <c r="J160" s="272"/>
      <c r="K160" s="282">
        <v>0</v>
      </c>
      <c r="L160" s="272"/>
      <c r="M160" s="282">
        <v>0</v>
      </c>
      <c r="N160" s="283"/>
      <c r="O160" s="282">
        <v>0</v>
      </c>
      <c r="P160" s="272"/>
      <c r="Q160" s="282">
        <v>0</v>
      </c>
      <c r="R160" s="272"/>
      <c r="S160" s="282">
        <v>0</v>
      </c>
      <c r="T160" s="272"/>
      <c r="U160" s="282">
        <v>0</v>
      </c>
      <c r="V160" s="272"/>
      <c r="W160" s="282">
        <v>0</v>
      </c>
      <c r="X160" s="272"/>
      <c r="Y160" s="349">
        <v>125</v>
      </c>
      <c r="Z160" s="272"/>
      <c r="AA160" s="350">
        <v>125</v>
      </c>
      <c r="AB160" s="272"/>
      <c r="AC160" s="350"/>
      <c r="AD160" s="272"/>
      <c r="AE160" s="350">
        <v>0</v>
      </c>
      <c r="AF160" s="283"/>
      <c r="AG160" s="271"/>
      <c r="AH160" s="272"/>
      <c r="AI160" s="271"/>
      <c r="AJ160" s="272"/>
      <c r="AK160" s="271"/>
      <c r="AL160" s="283"/>
      <c r="AM160" s="289"/>
      <c r="AN160" s="272"/>
      <c r="AO160" s="271"/>
      <c r="AP160" s="272"/>
      <c r="AQ160" s="271"/>
      <c r="AR160" s="272"/>
      <c r="AS160" s="271"/>
      <c r="AT160" s="272"/>
      <c r="AU160" s="271"/>
      <c r="AV160" s="272"/>
      <c r="AW160" s="271"/>
      <c r="AX160" s="283"/>
      <c r="AY160" s="13">
        <f t="shared" si="0"/>
        <v>4937.8125</v>
      </c>
      <c r="AZ160" s="42">
        <f t="shared" si="1"/>
        <v>250</v>
      </c>
      <c r="BA160" s="42">
        <f t="shared" si="2"/>
        <v>0</v>
      </c>
      <c r="BB160" s="42">
        <f t="shared" si="3"/>
        <v>250</v>
      </c>
      <c r="BC160" s="78">
        <f t="shared" si="4"/>
        <v>19.751249999999999</v>
      </c>
    </row>
    <row r="161" spans="1:55" ht="13" x14ac:dyDescent="0.15">
      <c r="A161" s="40" t="s">
        <v>12</v>
      </c>
      <c r="B161" s="41">
        <f t="shared" si="5"/>
        <v>46178</v>
      </c>
      <c r="C161" s="42">
        <v>6</v>
      </c>
      <c r="D161" s="42"/>
      <c r="E161" s="42" t="s">
        <v>35</v>
      </c>
      <c r="F161" s="43" t="s">
        <v>64</v>
      </c>
      <c r="G161" s="281">
        <v>0</v>
      </c>
      <c r="H161" s="272"/>
      <c r="I161" s="282">
        <v>0</v>
      </c>
      <c r="J161" s="272"/>
      <c r="K161" s="282">
        <v>0</v>
      </c>
      <c r="L161" s="272"/>
      <c r="M161" s="282">
        <v>0</v>
      </c>
      <c r="N161" s="283"/>
      <c r="O161" s="282">
        <v>0</v>
      </c>
      <c r="P161" s="272"/>
      <c r="Q161" s="282">
        <v>0</v>
      </c>
      <c r="R161" s="272"/>
      <c r="S161" s="282">
        <v>0</v>
      </c>
      <c r="T161" s="272"/>
      <c r="U161" s="282">
        <v>0</v>
      </c>
      <c r="V161" s="272"/>
      <c r="W161" s="282">
        <v>0</v>
      </c>
      <c r="X161" s="272"/>
      <c r="Y161" s="349">
        <v>125</v>
      </c>
      <c r="Z161" s="272"/>
      <c r="AA161" s="350">
        <v>125</v>
      </c>
      <c r="AB161" s="272"/>
      <c r="AC161" s="350"/>
      <c r="AD161" s="272"/>
      <c r="AE161" s="350">
        <v>0</v>
      </c>
      <c r="AF161" s="283"/>
      <c r="AG161" s="271"/>
      <c r="AH161" s="272"/>
      <c r="AI161" s="271"/>
      <c r="AJ161" s="272"/>
      <c r="AK161" s="271"/>
      <c r="AL161" s="283"/>
      <c r="AM161" s="289"/>
      <c r="AN161" s="272"/>
      <c r="AO161" s="271"/>
      <c r="AP161" s="272"/>
      <c r="AQ161" s="271"/>
      <c r="AR161" s="272"/>
      <c r="AS161" s="271"/>
      <c r="AT161" s="272"/>
      <c r="AU161" s="271"/>
      <c r="AV161" s="272"/>
      <c r="AW161" s="271"/>
      <c r="AX161" s="283"/>
      <c r="AY161" s="13">
        <f t="shared" si="0"/>
        <v>4937.8125</v>
      </c>
      <c r="AZ161" s="42">
        <f t="shared" si="1"/>
        <v>250</v>
      </c>
      <c r="BA161" s="42">
        <f t="shared" si="2"/>
        <v>0</v>
      </c>
      <c r="BB161" s="42">
        <f t="shared" si="3"/>
        <v>250</v>
      </c>
      <c r="BC161" s="78">
        <f t="shared" si="4"/>
        <v>19.751249999999999</v>
      </c>
    </row>
    <row r="162" spans="1:55" ht="13" x14ac:dyDescent="0.15">
      <c r="A162" s="40" t="s">
        <v>13</v>
      </c>
      <c r="B162" s="41">
        <f t="shared" si="5"/>
        <v>46179</v>
      </c>
      <c r="C162" s="42">
        <v>6</v>
      </c>
      <c r="D162" s="42"/>
      <c r="E162" s="42" t="s">
        <v>35</v>
      </c>
      <c r="F162" s="43" t="s">
        <v>64</v>
      </c>
      <c r="G162" s="281">
        <v>0</v>
      </c>
      <c r="H162" s="272"/>
      <c r="I162" s="282">
        <v>0</v>
      </c>
      <c r="J162" s="272"/>
      <c r="K162" s="282">
        <v>0</v>
      </c>
      <c r="L162" s="272"/>
      <c r="M162" s="282">
        <v>0</v>
      </c>
      <c r="N162" s="283"/>
      <c r="O162" s="282">
        <v>0</v>
      </c>
      <c r="P162" s="272"/>
      <c r="Q162" s="282">
        <v>0</v>
      </c>
      <c r="R162" s="272"/>
      <c r="S162" s="282">
        <v>0</v>
      </c>
      <c r="T162" s="272"/>
      <c r="U162" s="282">
        <v>0</v>
      </c>
      <c r="V162" s="272"/>
      <c r="W162" s="282">
        <v>0</v>
      </c>
      <c r="X162" s="272"/>
      <c r="Y162" s="349">
        <v>125</v>
      </c>
      <c r="Z162" s="272"/>
      <c r="AA162" s="350">
        <v>125</v>
      </c>
      <c r="AB162" s="272"/>
      <c r="AC162" s="350"/>
      <c r="AD162" s="272"/>
      <c r="AE162" s="350">
        <v>0</v>
      </c>
      <c r="AF162" s="283"/>
      <c r="AG162" s="271"/>
      <c r="AH162" s="272"/>
      <c r="AI162" s="271"/>
      <c r="AJ162" s="272"/>
      <c r="AK162" s="271"/>
      <c r="AL162" s="283"/>
      <c r="AM162" s="289"/>
      <c r="AN162" s="272"/>
      <c r="AO162" s="271"/>
      <c r="AP162" s="272"/>
      <c r="AQ162" s="271"/>
      <c r="AR162" s="272"/>
      <c r="AS162" s="271"/>
      <c r="AT162" s="272"/>
      <c r="AU162" s="271"/>
      <c r="AV162" s="272"/>
      <c r="AW162" s="271"/>
      <c r="AX162" s="283"/>
      <c r="AY162" s="13">
        <f t="shared" si="0"/>
        <v>4937.8125</v>
      </c>
      <c r="AZ162" s="42">
        <f t="shared" si="1"/>
        <v>250</v>
      </c>
      <c r="BA162" s="42">
        <f t="shared" si="2"/>
        <v>0</v>
      </c>
      <c r="BB162" s="42">
        <f t="shared" si="3"/>
        <v>250</v>
      </c>
      <c r="BC162" s="78">
        <f t="shared" si="4"/>
        <v>19.751249999999999</v>
      </c>
    </row>
    <row r="163" spans="1:55" ht="13" x14ac:dyDescent="0.15">
      <c r="A163" s="45" t="s">
        <v>14</v>
      </c>
      <c r="B163" s="46">
        <f t="shared" si="5"/>
        <v>46180</v>
      </c>
      <c r="C163" s="47">
        <v>6</v>
      </c>
      <c r="D163" s="47"/>
      <c r="E163" s="47" t="s">
        <v>35</v>
      </c>
      <c r="F163" s="48" t="s">
        <v>64</v>
      </c>
      <c r="G163" s="296">
        <v>0</v>
      </c>
      <c r="H163" s="292"/>
      <c r="I163" s="291">
        <v>0</v>
      </c>
      <c r="J163" s="292"/>
      <c r="K163" s="291">
        <v>0</v>
      </c>
      <c r="L163" s="292"/>
      <c r="M163" s="291">
        <v>0</v>
      </c>
      <c r="N163" s="293"/>
      <c r="O163" s="291">
        <v>0</v>
      </c>
      <c r="P163" s="292"/>
      <c r="Q163" s="291">
        <v>0</v>
      </c>
      <c r="R163" s="292"/>
      <c r="S163" s="291">
        <v>0</v>
      </c>
      <c r="T163" s="292"/>
      <c r="U163" s="291">
        <v>0</v>
      </c>
      <c r="V163" s="292"/>
      <c r="W163" s="291">
        <v>0</v>
      </c>
      <c r="X163" s="292"/>
      <c r="Y163" s="351">
        <v>0</v>
      </c>
      <c r="Z163" s="292"/>
      <c r="AA163" s="352">
        <v>0</v>
      </c>
      <c r="AB163" s="292"/>
      <c r="AC163" s="352"/>
      <c r="AD163" s="292"/>
      <c r="AE163" s="352">
        <v>0</v>
      </c>
      <c r="AF163" s="293"/>
      <c r="AG163" s="295"/>
      <c r="AH163" s="292"/>
      <c r="AI163" s="295"/>
      <c r="AJ163" s="292"/>
      <c r="AK163" s="295"/>
      <c r="AL163" s="293"/>
      <c r="AM163" s="294"/>
      <c r="AN163" s="292"/>
      <c r="AO163" s="295"/>
      <c r="AP163" s="292"/>
      <c r="AQ163" s="295"/>
      <c r="AR163" s="292"/>
      <c r="AS163" s="295"/>
      <c r="AT163" s="292"/>
      <c r="AU163" s="295"/>
      <c r="AV163" s="292"/>
      <c r="AW163" s="295"/>
      <c r="AX163" s="293"/>
      <c r="AY163" s="79">
        <f t="shared" si="0"/>
        <v>0</v>
      </c>
      <c r="AZ163" s="47">
        <f t="shared" si="1"/>
        <v>0</v>
      </c>
      <c r="BA163" s="47">
        <f t="shared" si="2"/>
        <v>0</v>
      </c>
      <c r="BB163" s="47">
        <f t="shared" si="3"/>
        <v>0</v>
      </c>
      <c r="BC163" s="80" t="str">
        <f t="shared" si="4"/>
        <v/>
      </c>
    </row>
    <row r="164" spans="1:55" ht="13" x14ac:dyDescent="0.15">
      <c r="A164" s="32" t="s">
        <v>7</v>
      </c>
      <c r="B164" s="33">
        <f t="shared" si="5"/>
        <v>46181</v>
      </c>
      <c r="C164" s="34">
        <v>6</v>
      </c>
      <c r="D164" s="34"/>
      <c r="E164" s="34" t="s">
        <v>36</v>
      </c>
      <c r="F164" s="35" t="s">
        <v>64</v>
      </c>
      <c r="G164" s="281">
        <v>0</v>
      </c>
      <c r="H164" s="272"/>
      <c r="I164" s="282">
        <v>0</v>
      </c>
      <c r="J164" s="272"/>
      <c r="K164" s="282">
        <v>0</v>
      </c>
      <c r="L164" s="272"/>
      <c r="M164" s="282">
        <v>0</v>
      </c>
      <c r="N164" s="283"/>
      <c r="O164" s="284">
        <v>0</v>
      </c>
      <c r="P164" s="285"/>
      <c r="Q164" s="284">
        <v>0</v>
      </c>
      <c r="R164" s="285"/>
      <c r="S164" s="284">
        <v>0</v>
      </c>
      <c r="T164" s="285"/>
      <c r="U164" s="284">
        <v>0</v>
      </c>
      <c r="V164" s="285"/>
      <c r="W164" s="284">
        <v>0</v>
      </c>
      <c r="X164" s="285"/>
      <c r="Y164" s="286">
        <v>125</v>
      </c>
      <c r="Z164" s="285"/>
      <c r="AA164" s="287">
        <v>125</v>
      </c>
      <c r="AB164" s="285"/>
      <c r="AC164" s="287"/>
      <c r="AD164" s="285"/>
      <c r="AE164" s="287">
        <v>0</v>
      </c>
      <c r="AF164" s="288"/>
      <c r="AG164" s="271"/>
      <c r="AH164" s="272"/>
      <c r="AI164" s="271"/>
      <c r="AJ164" s="272"/>
      <c r="AK164" s="271"/>
      <c r="AL164" s="283"/>
      <c r="AM164" s="289"/>
      <c r="AN164" s="272"/>
      <c r="AO164" s="271"/>
      <c r="AP164" s="272"/>
      <c r="AQ164" s="271"/>
      <c r="AR164" s="272"/>
      <c r="AS164" s="271"/>
      <c r="AT164" s="272"/>
      <c r="AU164" s="271"/>
      <c r="AV164" s="272"/>
      <c r="AW164" s="271"/>
      <c r="AX164" s="283"/>
      <c r="AY164" s="68">
        <f t="shared" si="0"/>
        <v>4937.8125</v>
      </c>
      <c r="AZ164" s="34">
        <f t="shared" si="1"/>
        <v>250</v>
      </c>
      <c r="BA164" s="34">
        <f t="shared" si="2"/>
        <v>0</v>
      </c>
      <c r="BB164" s="34">
        <f t="shared" si="3"/>
        <v>250</v>
      </c>
      <c r="BC164" s="69">
        <f t="shared" si="4"/>
        <v>19.751249999999999</v>
      </c>
    </row>
    <row r="165" spans="1:55" ht="13" x14ac:dyDescent="0.15">
      <c r="A165" s="40" t="s">
        <v>9</v>
      </c>
      <c r="B165" s="41">
        <f t="shared" si="5"/>
        <v>46182</v>
      </c>
      <c r="C165" s="42">
        <v>6</v>
      </c>
      <c r="D165" s="42"/>
      <c r="E165" s="42" t="s">
        <v>36</v>
      </c>
      <c r="F165" s="43" t="s">
        <v>64</v>
      </c>
      <c r="G165" s="281">
        <v>0</v>
      </c>
      <c r="H165" s="272"/>
      <c r="I165" s="282">
        <v>0</v>
      </c>
      <c r="J165" s="272"/>
      <c r="K165" s="282">
        <v>0</v>
      </c>
      <c r="L165" s="272"/>
      <c r="M165" s="282">
        <v>0</v>
      </c>
      <c r="N165" s="283"/>
      <c r="O165" s="282">
        <v>0</v>
      </c>
      <c r="P165" s="272"/>
      <c r="Q165" s="282">
        <v>0</v>
      </c>
      <c r="R165" s="272"/>
      <c r="S165" s="282">
        <v>0</v>
      </c>
      <c r="T165" s="272"/>
      <c r="U165" s="282">
        <v>0</v>
      </c>
      <c r="V165" s="272"/>
      <c r="W165" s="282">
        <v>0</v>
      </c>
      <c r="X165" s="272"/>
      <c r="Y165" s="349">
        <v>125</v>
      </c>
      <c r="Z165" s="272"/>
      <c r="AA165" s="350">
        <v>125</v>
      </c>
      <c r="AB165" s="272"/>
      <c r="AC165" s="350"/>
      <c r="AD165" s="272"/>
      <c r="AE165" s="350">
        <v>0</v>
      </c>
      <c r="AF165" s="283"/>
      <c r="AG165" s="271"/>
      <c r="AH165" s="272"/>
      <c r="AI165" s="271"/>
      <c r="AJ165" s="272"/>
      <c r="AK165" s="271"/>
      <c r="AL165" s="283"/>
      <c r="AM165" s="289"/>
      <c r="AN165" s="272"/>
      <c r="AO165" s="271"/>
      <c r="AP165" s="272"/>
      <c r="AQ165" s="271"/>
      <c r="AR165" s="272"/>
      <c r="AS165" s="271"/>
      <c r="AT165" s="272"/>
      <c r="AU165" s="271"/>
      <c r="AV165" s="272"/>
      <c r="AW165" s="271"/>
      <c r="AX165" s="283"/>
      <c r="AY165" s="13">
        <f t="shared" si="0"/>
        <v>4937.8125</v>
      </c>
      <c r="AZ165" s="42">
        <f t="shared" si="1"/>
        <v>250</v>
      </c>
      <c r="BA165" s="42">
        <f t="shared" si="2"/>
        <v>0</v>
      </c>
      <c r="BB165" s="42">
        <f t="shared" si="3"/>
        <v>250</v>
      </c>
      <c r="BC165" s="78">
        <f t="shared" si="4"/>
        <v>19.751249999999999</v>
      </c>
    </row>
    <row r="166" spans="1:55" ht="13" x14ac:dyDescent="0.15">
      <c r="A166" s="40" t="s">
        <v>10</v>
      </c>
      <c r="B166" s="41">
        <f t="shared" si="5"/>
        <v>46183</v>
      </c>
      <c r="C166" s="42">
        <v>6</v>
      </c>
      <c r="D166" s="42"/>
      <c r="E166" s="42" t="s">
        <v>36</v>
      </c>
      <c r="F166" s="43" t="s">
        <v>64</v>
      </c>
      <c r="G166" s="281">
        <v>0</v>
      </c>
      <c r="H166" s="272"/>
      <c r="I166" s="282">
        <v>0</v>
      </c>
      <c r="J166" s="272"/>
      <c r="K166" s="282">
        <v>0</v>
      </c>
      <c r="L166" s="272"/>
      <c r="M166" s="282">
        <v>0</v>
      </c>
      <c r="N166" s="283"/>
      <c r="O166" s="282">
        <v>0</v>
      </c>
      <c r="P166" s="272"/>
      <c r="Q166" s="282">
        <v>0</v>
      </c>
      <c r="R166" s="272"/>
      <c r="S166" s="282">
        <v>0</v>
      </c>
      <c r="T166" s="272"/>
      <c r="U166" s="282">
        <v>0</v>
      </c>
      <c r="V166" s="272"/>
      <c r="W166" s="282">
        <v>0</v>
      </c>
      <c r="X166" s="272"/>
      <c r="Y166" s="349">
        <v>125</v>
      </c>
      <c r="Z166" s="272"/>
      <c r="AA166" s="350">
        <v>125</v>
      </c>
      <c r="AB166" s="272"/>
      <c r="AC166" s="350"/>
      <c r="AD166" s="272"/>
      <c r="AE166" s="350">
        <v>0</v>
      </c>
      <c r="AF166" s="283"/>
      <c r="AG166" s="271"/>
      <c r="AH166" s="272"/>
      <c r="AI166" s="271"/>
      <c r="AJ166" s="272"/>
      <c r="AK166" s="271"/>
      <c r="AL166" s="283"/>
      <c r="AM166" s="289"/>
      <c r="AN166" s="272"/>
      <c r="AO166" s="271"/>
      <c r="AP166" s="272"/>
      <c r="AQ166" s="271"/>
      <c r="AR166" s="272"/>
      <c r="AS166" s="271"/>
      <c r="AT166" s="272"/>
      <c r="AU166" s="271"/>
      <c r="AV166" s="272"/>
      <c r="AW166" s="271"/>
      <c r="AX166" s="283"/>
      <c r="AY166" s="13">
        <f t="shared" si="0"/>
        <v>4937.8125</v>
      </c>
      <c r="AZ166" s="42">
        <f t="shared" si="1"/>
        <v>250</v>
      </c>
      <c r="BA166" s="42">
        <f t="shared" si="2"/>
        <v>0</v>
      </c>
      <c r="BB166" s="42">
        <f t="shared" si="3"/>
        <v>250</v>
      </c>
      <c r="BC166" s="78">
        <f t="shared" si="4"/>
        <v>19.751249999999999</v>
      </c>
    </row>
    <row r="167" spans="1:55" ht="13" x14ac:dyDescent="0.15">
      <c r="A167" s="40" t="s">
        <v>11</v>
      </c>
      <c r="B167" s="41">
        <f t="shared" si="5"/>
        <v>46184</v>
      </c>
      <c r="C167" s="42">
        <v>6</v>
      </c>
      <c r="D167" s="42"/>
      <c r="E167" s="42" t="s">
        <v>36</v>
      </c>
      <c r="F167" s="43" t="s">
        <v>64</v>
      </c>
      <c r="G167" s="281">
        <v>0</v>
      </c>
      <c r="H167" s="272"/>
      <c r="I167" s="282">
        <v>0</v>
      </c>
      <c r="J167" s="272"/>
      <c r="K167" s="282">
        <v>0</v>
      </c>
      <c r="L167" s="272"/>
      <c r="M167" s="282">
        <v>0</v>
      </c>
      <c r="N167" s="283"/>
      <c r="O167" s="282">
        <v>0</v>
      </c>
      <c r="P167" s="272"/>
      <c r="Q167" s="282">
        <v>0</v>
      </c>
      <c r="R167" s="272"/>
      <c r="S167" s="282">
        <v>0</v>
      </c>
      <c r="T167" s="272"/>
      <c r="U167" s="282">
        <v>0</v>
      </c>
      <c r="V167" s="272"/>
      <c r="W167" s="282">
        <v>0</v>
      </c>
      <c r="X167" s="272"/>
      <c r="Y167" s="349">
        <v>125</v>
      </c>
      <c r="Z167" s="272"/>
      <c r="AA167" s="350">
        <v>125</v>
      </c>
      <c r="AB167" s="272"/>
      <c r="AC167" s="350"/>
      <c r="AD167" s="272"/>
      <c r="AE167" s="350">
        <v>0</v>
      </c>
      <c r="AF167" s="283"/>
      <c r="AG167" s="271"/>
      <c r="AH167" s="272"/>
      <c r="AI167" s="271"/>
      <c r="AJ167" s="272"/>
      <c r="AK167" s="271"/>
      <c r="AL167" s="283"/>
      <c r="AM167" s="289"/>
      <c r="AN167" s="272"/>
      <c r="AO167" s="271"/>
      <c r="AP167" s="272"/>
      <c r="AQ167" s="271"/>
      <c r="AR167" s="272"/>
      <c r="AS167" s="271"/>
      <c r="AT167" s="272"/>
      <c r="AU167" s="271"/>
      <c r="AV167" s="272"/>
      <c r="AW167" s="271"/>
      <c r="AX167" s="283"/>
      <c r="AY167" s="13">
        <f t="shared" si="0"/>
        <v>4937.8125</v>
      </c>
      <c r="AZ167" s="42">
        <f t="shared" si="1"/>
        <v>250</v>
      </c>
      <c r="BA167" s="42">
        <f t="shared" si="2"/>
        <v>0</v>
      </c>
      <c r="BB167" s="42">
        <f t="shared" si="3"/>
        <v>250</v>
      </c>
      <c r="BC167" s="78">
        <f t="shared" si="4"/>
        <v>19.751249999999999</v>
      </c>
    </row>
    <row r="168" spans="1:55" ht="13" x14ac:dyDescent="0.15">
      <c r="A168" s="40" t="s">
        <v>12</v>
      </c>
      <c r="B168" s="41">
        <f t="shared" si="5"/>
        <v>46185</v>
      </c>
      <c r="C168" s="42">
        <v>6</v>
      </c>
      <c r="D168" s="42"/>
      <c r="E168" s="42" t="s">
        <v>36</v>
      </c>
      <c r="F168" s="43" t="s">
        <v>64</v>
      </c>
      <c r="G168" s="281">
        <v>0</v>
      </c>
      <c r="H168" s="272"/>
      <c r="I168" s="282">
        <v>0</v>
      </c>
      <c r="J168" s="272"/>
      <c r="K168" s="282">
        <v>0</v>
      </c>
      <c r="L168" s="272"/>
      <c r="M168" s="282">
        <v>0</v>
      </c>
      <c r="N168" s="283"/>
      <c r="O168" s="282">
        <v>0</v>
      </c>
      <c r="P168" s="272"/>
      <c r="Q168" s="282">
        <v>0</v>
      </c>
      <c r="R168" s="272"/>
      <c r="S168" s="282">
        <v>0</v>
      </c>
      <c r="T168" s="272"/>
      <c r="U168" s="282">
        <v>0</v>
      </c>
      <c r="V168" s="272"/>
      <c r="W168" s="282">
        <v>0</v>
      </c>
      <c r="X168" s="272"/>
      <c r="Y168" s="349">
        <v>125</v>
      </c>
      <c r="Z168" s="272"/>
      <c r="AA168" s="350">
        <v>125</v>
      </c>
      <c r="AB168" s="272"/>
      <c r="AC168" s="350"/>
      <c r="AD168" s="272"/>
      <c r="AE168" s="350">
        <v>0</v>
      </c>
      <c r="AF168" s="283"/>
      <c r="AG168" s="271"/>
      <c r="AH168" s="272"/>
      <c r="AI168" s="271"/>
      <c r="AJ168" s="272"/>
      <c r="AK168" s="271"/>
      <c r="AL168" s="283"/>
      <c r="AM168" s="289"/>
      <c r="AN168" s="272"/>
      <c r="AO168" s="271"/>
      <c r="AP168" s="272"/>
      <c r="AQ168" s="271"/>
      <c r="AR168" s="272"/>
      <c r="AS168" s="271"/>
      <c r="AT168" s="272"/>
      <c r="AU168" s="271"/>
      <c r="AV168" s="272"/>
      <c r="AW168" s="271"/>
      <c r="AX168" s="283"/>
      <c r="AY168" s="13">
        <f t="shared" si="0"/>
        <v>4937.8125</v>
      </c>
      <c r="AZ168" s="42">
        <f t="shared" si="1"/>
        <v>250</v>
      </c>
      <c r="BA168" s="42">
        <f t="shared" si="2"/>
        <v>0</v>
      </c>
      <c r="BB168" s="42">
        <f t="shared" si="3"/>
        <v>250</v>
      </c>
      <c r="BC168" s="78">
        <f t="shared" si="4"/>
        <v>19.751249999999999</v>
      </c>
    </row>
    <row r="169" spans="1:55" ht="13" x14ac:dyDescent="0.15">
      <c r="A169" s="40" t="s">
        <v>13</v>
      </c>
      <c r="B169" s="41">
        <f t="shared" si="5"/>
        <v>46186</v>
      </c>
      <c r="C169" s="42">
        <v>6</v>
      </c>
      <c r="D169" s="42"/>
      <c r="E169" s="42" t="s">
        <v>36</v>
      </c>
      <c r="F169" s="43" t="s">
        <v>64</v>
      </c>
      <c r="G169" s="281">
        <v>0</v>
      </c>
      <c r="H169" s="272"/>
      <c r="I169" s="282">
        <v>0</v>
      </c>
      <c r="J169" s="272"/>
      <c r="K169" s="282">
        <v>0</v>
      </c>
      <c r="L169" s="272"/>
      <c r="M169" s="282">
        <v>0</v>
      </c>
      <c r="N169" s="283"/>
      <c r="O169" s="282">
        <v>0</v>
      </c>
      <c r="P169" s="272"/>
      <c r="Q169" s="282">
        <v>0</v>
      </c>
      <c r="R169" s="272"/>
      <c r="S169" s="282">
        <v>0</v>
      </c>
      <c r="T169" s="272"/>
      <c r="U169" s="282">
        <v>0</v>
      </c>
      <c r="V169" s="272"/>
      <c r="W169" s="282">
        <v>0</v>
      </c>
      <c r="X169" s="272"/>
      <c r="Y169" s="349">
        <v>125</v>
      </c>
      <c r="Z169" s="272"/>
      <c r="AA169" s="350">
        <v>125</v>
      </c>
      <c r="AB169" s="272"/>
      <c r="AC169" s="350"/>
      <c r="AD169" s="272"/>
      <c r="AE169" s="350">
        <v>0</v>
      </c>
      <c r="AF169" s="283"/>
      <c r="AG169" s="271"/>
      <c r="AH169" s="272"/>
      <c r="AI169" s="271"/>
      <c r="AJ169" s="272"/>
      <c r="AK169" s="271"/>
      <c r="AL169" s="283"/>
      <c r="AM169" s="289"/>
      <c r="AN169" s="272"/>
      <c r="AO169" s="271"/>
      <c r="AP169" s="272"/>
      <c r="AQ169" s="271"/>
      <c r="AR169" s="272"/>
      <c r="AS169" s="271"/>
      <c r="AT169" s="272"/>
      <c r="AU169" s="271"/>
      <c r="AV169" s="272"/>
      <c r="AW169" s="271"/>
      <c r="AX169" s="283"/>
      <c r="AY169" s="13">
        <f t="shared" si="0"/>
        <v>4937.8125</v>
      </c>
      <c r="AZ169" s="42">
        <f t="shared" si="1"/>
        <v>250</v>
      </c>
      <c r="BA169" s="42">
        <f t="shared" si="2"/>
        <v>0</v>
      </c>
      <c r="BB169" s="42">
        <f t="shared" si="3"/>
        <v>250</v>
      </c>
      <c r="BC169" s="78">
        <f t="shared" si="4"/>
        <v>19.751249999999999</v>
      </c>
    </row>
    <row r="170" spans="1:55" ht="13" x14ac:dyDescent="0.15">
      <c r="A170" s="45" t="s">
        <v>14</v>
      </c>
      <c r="B170" s="46">
        <f t="shared" si="5"/>
        <v>46187</v>
      </c>
      <c r="C170" s="47">
        <v>6</v>
      </c>
      <c r="D170" s="47"/>
      <c r="E170" s="47" t="s">
        <v>36</v>
      </c>
      <c r="F170" s="48" t="s">
        <v>64</v>
      </c>
      <c r="G170" s="296">
        <v>0</v>
      </c>
      <c r="H170" s="292"/>
      <c r="I170" s="291">
        <v>0</v>
      </c>
      <c r="J170" s="292"/>
      <c r="K170" s="291">
        <v>0</v>
      </c>
      <c r="L170" s="292"/>
      <c r="M170" s="291">
        <v>0</v>
      </c>
      <c r="N170" s="293"/>
      <c r="O170" s="291">
        <v>0</v>
      </c>
      <c r="P170" s="292"/>
      <c r="Q170" s="291">
        <v>0</v>
      </c>
      <c r="R170" s="292"/>
      <c r="S170" s="291">
        <v>0</v>
      </c>
      <c r="T170" s="292"/>
      <c r="U170" s="291">
        <v>0</v>
      </c>
      <c r="V170" s="292"/>
      <c r="W170" s="291">
        <v>0</v>
      </c>
      <c r="X170" s="292"/>
      <c r="Y170" s="351">
        <v>0</v>
      </c>
      <c r="Z170" s="292"/>
      <c r="AA170" s="352">
        <v>0</v>
      </c>
      <c r="AB170" s="292"/>
      <c r="AC170" s="352"/>
      <c r="AD170" s="292"/>
      <c r="AE170" s="352">
        <v>0</v>
      </c>
      <c r="AF170" s="293"/>
      <c r="AG170" s="295"/>
      <c r="AH170" s="292"/>
      <c r="AI170" s="295"/>
      <c r="AJ170" s="292"/>
      <c r="AK170" s="295"/>
      <c r="AL170" s="293"/>
      <c r="AM170" s="294"/>
      <c r="AN170" s="292"/>
      <c r="AO170" s="295"/>
      <c r="AP170" s="292"/>
      <c r="AQ170" s="295"/>
      <c r="AR170" s="292"/>
      <c r="AS170" s="295"/>
      <c r="AT170" s="292"/>
      <c r="AU170" s="295"/>
      <c r="AV170" s="292"/>
      <c r="AW170" s="295"/>
      <c r="AX170" s="293"/>
      <c r="AY170" s="79">
        <f t="shared" si="0"/>
        <v>0</v>
      </c>
      <c r="AZ170" s="47">
        <f t="shared" si="1"/>
        <v>0</v>
      </c>
      <c r="BA170" s="47">
        <f t="shared" si="2"/>
        <v>0</v>
      </c>
      <c r="BB170" s="47">
        <f t="shared" si="3"/>
        <v>0</v>
      </c>
      <c r="BC170" s="80" t="str">
        <f t="shared" si="4"/>
        <v/>
      </c>
    </row>
    <row r="171" spans="1:55" ht="13" x14ac:dyDescent="0.15">
      <c r="A171" s="32" t="s">
        <v>7</v>
      </c>
      <c r="B171" s="33">
        <f t="shared" si="5"/>
        <v>46188</v>
      </c>
      <c r="C171" s="34">
        <v>7</v>
      </c>
      <c r="D171" s="34"/>
      <c r="E171" s="34" t="s">
        <v>31</v>
      </c>
      <c r="F171" s="35" t="s">
        <v>64</v>
      </c>
      <c r="G171" s="281">
        <v>0</v>
      </c>
      <c r="H171" s="272"/>
      <c r="I171" s="282">
        <v>0</v>
      </c>
      <c r="J171" s="272"/>
      <c r="K171" s="282">
        <v>0</v>
      </c>
      <c r="L171" s="272"/>
      <c r="M171" s="282">
        <v>0</v>
      </c>
      <c r="N171" s="283"/>
      <c r="O171" s="282">
        <v>0</v>
      </c>
      <c r="P171" s="272"/>
      <c r="Q171" s="282">
        <v>0</v>
      </c>
      <c r="R171" s="272"/>
      <c r="S171" s="282">
        <v>0</v>
      </c>
      <c r="T171" s="272"/>
      <c r="U171" s="282">
        <v>0</v>
      </c>
      <c r="V171" s="272"/>
      <c r="W171" s="282">
        <v>0</v>
      </c>
      <c r="X171" s="272"/>
      <c r="Y171" s="286">
        <v>125</v>
      </c>
      <c r="Z171" s="285"/>
      <c r="AA171" s="287">
        <v>125</v>
      </c>
      <c r="AB171" s="285"/>
      <c r="AC171" s="287"/>
      <c r="AD171" s="285"/>
      <c r="AE171" s="287">
        <v>0</v>
      </c>
      <c r="AF171" s="288"/>
      <c r="AG171" s="271"/>
      <c r="AH171" s="272"/>
      <c r="AI171" s="271"/>
      <c r="AJ171" s="272"/>
      <c r="AK171" s="271"/>
      <c r="AL171" s="283"/>
      <c r="AM171" s="289"/>
      <c r="AN171" s="272"/>
      <c r="AO171" s="271"/>
      <c r="AP171" s="272"/>
      <c r="AQ171" s="271"/>
      <c r="AR171" s="272"/>
      <c r="AS171" s="271"/>
      <c r="AT171" s="272"/>
      <c r="AU171" s="271"/>
      <c r="AV171" s="272"/>
      <c r="AW171" s="271"/>
      <c r="AX171" s="283"/>
      <c r="AY171" s="68">
        <f t="shared" si="0"/>
        <v>4937.8125</v>
      </c>
      <c r="AZ171" s="34">
        <f t="shared" si="1"/>
        <v>250</v>
      </c>
      <c r="BA171" s="34">
        <f t="shared" si="2"/>
        <v>0</v>
      </c>
      <c r="BB171" s="34">
        <f t="shared" si="3"/>
        <v>250</v>
      </c>
      <c r="BC171" s="69">
        <f t="shared" si="4"/>
        <v>19.751249999999999</v>
      </c>
    </row>
    <row r="172" spans="1:55" ht="13" x14ac:dyDescent="0.15">
      <c r="A172" s="40" t="s">
        <v>9</v>
      </c>
      <c r="B172" s="41">
        <f t="shared" si="5"/>
        <v>46189</v>
      </c>
      <c r="C172" s="42">
        <v>7</v>
      </c>
      <c r="D172" s="42"/>
      <c r="E172" s="42" t="s">
        <v>31</v>
      </c>
      <c r="F172" s="43" t="s">
        <v>64</v>
      </c>
      <c r="G172" s="281">
        <v>0</v>
      </c>
      <c r="H172" s="272"/>
      <c r="I172" s="282">
        <v>0</v>
      </c>
      <c r="J172" s="272"/>
      <c r="K172" s="282">
        <v>0</v>
      </c>
      <c r="L172" s="272"/>
      <c r="M172" s="282">
        <v>0</v>
      </c>
      <c r="N172" s="283"/>
      <c r="O172" s="282">
        <v>0</v>
      </c>
      <c r="P172" s="272"/>
      <c r="Q172" s="282">
        <v>0</v>
      </c>
      <c r="R172" s="272"/>
      <c r="S172" s="282">
        <v>0</v>
      </c>
      <c r="T172" s="272"/>
      <c r="U172" s="282">
        <v>0</v>
      </c>
      <c r="V172" s="272"/>
      <c r="W172" s="282">
        <v>0</v>
      </c>
      <c r="X172" s="272"/>
      <c r="Y172" s="349">
        <v>125</v>
      </c>
      <c r="Z172" s="272"/>
      <c r="AA172" s="350">
        <v>125</v>
      </c>
      <c r="AB172" s="272"/>
      <c r="AC172" s="350"/>
      <c r="AD172" s="272"/>
      <c r="AE172" s="350">
        <v>0</v>
      </c>
      <c r="AF172" s="283"/>
      <c r="AG172" s="271"/>
      <c r="AH172" s="272"/>
      <c r="AI172" s="271"/>
      <c r="AJ172" s="272"/>
      <c r="AK172" s="271"/>
      <c r="AL172" s="283"/>
      <c r="AM172" s="289"/>
      <c r="AN172" s="272"/>
      <c r="AO172" s="271"/>
      <c r="AP172" s="272"/>
      <c r="AQ172" s="271"/>
      <c r="AR172" s="272"/>
      <c r="AS172" s="271"/>
      <c r="AT172" s="272"/>
      <c r="AU172" s="271"/>
      <c r="AV172" s="272"/>
      <c r="AW172" s="271"/>
      <c r="AX172" s="283"/>
      <c r="AY172" s="13">
        <f t="shared" si="0"/>
        <v>4937.8125</v>
      </c>
      <c r="AZ172" s="42">
        <f t="shared" si="1"/>
        <v>250</v>
      </c>
      <c r="BA172" s="42">
        <f t="shared" si="2"/>
        <v>0</v>
      </c>
      <c r="BB172" s="42">
        <f t="shared" si="3"/>
        <v>250</v>
      </c>
      <c r="BC172" s="78">
        <f t="shared" si="4"/>
        <v>19.751249999999999</v>
      </c>
    </row>
    <row r="173" spans="1:55" ht="13" x14ac:dyDescent="0.15">
      <c r="A173" s="40" t="s">
        <v>10</v>
      </c>
      <c r="B173" s="41">
        <f t="shared" si="5"/>
        <v>46190</v>
      </c>
      <c r="C173" s="42">
        <v>7</v>
      </c>
      <c r="D173" s="42"/>
      <c r="E173" s="42" t="s">
        <v>31</v>
      </c>
      <c r="F173" s="43" t="s">
        <v>64</v>
      </c>
      <c r="G173" s="281">
        <v>0</v>
      </c>
      <c r="H173" s="272"/>
      <c r="I173" s="282">
        <v>0</v>
      </c>
      <c r="J173" s="272"/>
      <c r="K173" s="282">
        <v>0</v>
      </c>
      <c r="L173" s="272"/>
      <c r="M173" s="282">
        <v>0</v>
      </c>
      <c r="N173" s="283"/>
      <c r="O173" s="282">
        <v>0</v>
      </c>
      <c r="P173" s="272"/>
      <c r="Q173" s="282">
        <v>0</v>
      </c>
      <c r="R173" s="272"/>
      <c r="S173" s="282">
        <v>0</v>
      </c>
      <c r="T173" s="272"/>
      <c r="U173" s="282">
        <v>0</v>
      </c>
      <c r="V173" s="272"/>
      <c r="W173" s="282">
        <v>0</v>
      </c>
      <c r="X173" s="272"/>
      <c r="Y173" s="349">
        <v>125</v>
      </c>
      <c r="Z173" s="272"/>
      <c r="AA173" s="350">
        <v>125</v>
      </c>
      <c r="AB173" s="272"/>
      <c r="AC173" s="350"/>
      <c r="AD173" s="272"/>
      <c r="AE173" s="350">
        <v>0</v>
      </c>
      <c r="AF173" s="283"/>
      <c r="AG173" s="271"/>
      <c r="AH173" s="272"/>
      <c r="AI173" s="271"/>
      <c r="AJ173" s="272"/>
      <c r="AK173" s="271"/>
      <c r="AL173" s="283"/>
      <c r="AM173" s="289"/>
      <c r="AN173" s="272"/>
      <c r="AO173" s="271"/>
      <c r="AP173" s="272"/>
      <c r="AQ173" s="271"/>
      <c r="AR173" s="272"/>
      <c r="AS173" s="271"/>
      <c r="AT173" s="272"/>
      <c r="AU173" s="271"/>
      <c r="AV173" s="272"/>
      <c r="AW173" s="271"/>
      <c r="AX173" s="283"/>
      <c r="AY173" s="13">
        <f t="shared" si="0"/>
        <v>4937.8125</v>
      </c>
      <c r="AZ173" s="42">
        <f t="shared" si="1"/>
        <v>250</v>
      </c>
      <c r="BA173" s="42">
        <f t="shared" si="2"/>
        <v>0</v>
      </c>
      <c r="BB173" s="42">
        <f t="shared" si="3"/>
        <v>250</v>
      </c>
      <c r="BC173" s="78">
        <f t="shared" si="4"/>
        <v>19.751249999999999</v>
      </c>
    </row>
    <row r="174" spans="1:55" ht="13" x14ac:dyDescent="0.15">
      <c r="A174" s="40" t="s">
        <v>11</v>
      </c>
      <c r="B174" s="41">
        <f t="shared" si="5"/>
        <v>46191</v>
      </c>
      <c r="C174" s="42">
        <v>7</v>
      </c>
      <c r="D174" s="42"/>
      <c r="E174" s="42" t="s">
        <v>31</v>
      </c>
      <c r="F174" s="43" t="s">
        <v>64</v>
      </c>
      <c r="G174" s="281">
        <v>0</v>
      </c>
      <c r="H174" s="272"/>
      <c r="I174" s="282">
        <v>0</v>
      </c>
      <c r="J174" s="272"/>
      <c r="K174" s="282">
        <v>0</v>
      </c>
      <c r="L174" s="272"/>
      <c r="M174" s="282">
        <v>0</v>
      </c>
      <c r="N174" s="283"/>
      <c r="O174" s="282">
        <v>0</v>
      </c>
      <c r="P174" s="272"/>
      <c r="Q174" s="282">
        <v>0</v>
      </c>
      <c r="R174" s="272"/>
      <c r="S174" s="282">
        <v>0</v>
      </c>
      <c r="T174" s="272"/>
      <c r="U174" s="282">
        <v>0</v>
      </c>
      <c r="V174" s="272"/>
      <c r="W174" s="282">
        <v>0</v>
      </c>
      <c r="X174" s="272"/>
      <c r="Y174" s="349">
        <v>125</v>
      </c>
      <c r="Z174" s="272"/>
      <c r="AA174" s="350">
        <v>125</v>
      </c>
      <c r="AB174" s="272"/>
      <c r="AC174" s="350"/>
      <c r="AD174" s="272"/>
      <c r="AE174" s="350">
        <v>0</v>
      </c>
      <c r="AF174" s="283"/>
      <c r="AG174" s="271"/>
      <c r="AH174" s="272"/>
      <c r="AI174" s="271"/>
      <c r="AJ174" s="272"/>
      <c r="AK174" s="271"/>
      <c r="AL174" s="283"/>
      <c r="AM174" s="289"/>
      <c r="AN174" s="272"/>
      <c r="AO174" s="271"/>
      <c r="AP174" s="272"/>
      <c r="AQ174" s="271"/>
      <c r="AR174" s="272"/>
      <c r="AS174" s="271"/>
      <c r="AT174" s="272"/>
      <c r="AU174" s="271"/>
      <c r="AV174" s="272"/>
      <c r="AW174" s="271"/>
      <c r="AX174" s="283"/>
      <c r="AY174" s="13">
        <f t="shared" si="0"/>
        <v>4937.8125</v>
      </c>
      <c r="AZ174" s="42">
        <f t="shared" si="1"/>
        <v>250</v>
      </c>
      <c r="BA174" s="42">
        <f t="shared" si="2"/>
        <v>0</v>
      </c>
      <c r="BB174" s="42">
        <f t="shared" si="3"/>
        <v>250</v>
      </c>
      <c r="BC174" s="78">
        <f t="shared" si="4"/>
        <v>19.751249999999999</v>
      </c>
    </row>
    <row r="175" spans="1:55" ht="13" x14ac:dyDescent="0.15">
      <c r="A175" s="40" t="s">
        <v>12</v>
      </c>
      <c r="B175" s="41">
        <f t="shared" si="5"/>
        <v>46192</v>
      </c>
      <c r="C175" s="42">
        <v>7</v>
      </c>
      <c r="D175" s="42"/>
      <c r="E175" s="42" t="s">
        <v>31</v>
      </c>
      <c r="F175" s="43" t="s">
        <v>64</v>
      </c>
      <c r="G175" s="281">
        <v>0</v>
      </c>
      <c r="H175" s="272"/>
      <c r="I175" s="282">
        <v>0</v>
      </c>
      <c r="J175" s="272"/>
      <c r="K175" s="282">
        <v>0</v>
      </c>
      <c r="L175" s="272"/>
      <c r="M175" s="282">
        <v>0</v>
      </c>
      <c r="N175" s="283"/>
      <c r="O175" s="282">
        <v>0</v>
      </c>
      <c r="P175" s="272"/>
      <c r="Q175" s="282">
        <v>0</v>
      </c>
      <c r="R175" s="272"/>
      <c r="S175" s="282">
        <v>0</v>
      </c>
      <c r="T175" s="272"/>
      <c r="U175" s="282">
        <v>0</v>
      </c>
      <c r="V175" s="272"/>
      <c r="W175" s="282">
        <v>0</v>
      </c>
      <c r="X175" s="272"/>
      <c r="Y175" s="349">
        <v>125</v>
      </c>
      <c r="Z175" s="272"/>
      <c r="AA175" s="350">
        <v>125</v>
      </c>
      <c r="AB175" s="272"/>
      <c r="AC175" s="350"/>
      <c r="AD175" s="272"/>
      <c r="AE175" s="350">
        <v>0</v>
      </c>
      <c r="AF175" s="283"/>
      <c r="AG175" s="271"/>
      <c r="AH175" s="272"/>
      <c r="AI175" s="271"/>
      <c r="AJ175" s="272"/>
      <c r="AK175" s="271"/>
      <c r="AL175" s="283"/>
      <c r="AM175" s="289"/>
      <c r="AN175" s="272"/>
      <c r="AO175" s="271"/>
      <c r="AP175" s="272"/>
      <c r="AQ175" s="271"/>
      <c r="AR175" s="272"/>
      <c r="AS175" s="271"/>
      <c r="AT175" s="272"/>
      <c r="AU175" s="271"/>
      <c r="AV175" s="272"/>
      <c r="AW175" s="271"/>
      <c r="AX175" s="283"/>
      <c r="AY175" s="13">
        <f t="shared" si="0"/>
        <v>4937.8125</v>
      </c>
      <c r="AZ175" s="42">
        <f t="shared" si="1"/>
        <v>250</v>
      </c>
      <c r="BA175" s="42">
        <f t="shared" si="2"/>
        <v>0</v>
      </c>
      <c r="BB175" s="42">
        <f t="shared" si="3"/>
        <v>250</v>
      </c>
      <c r="BC175" s="78">
        <f t="shared" si="4"/>
        <v>19.751249999999999</v>
      </c>
    </row>
    <row r="176" spans="1:55" ht="13" x14ac:dyDescent="0.15">
      <c r="A176" s="40" t="s">
        <v>13</v>
      </c>
      <c r="B176" s="41">
        <f t="shared" si="5"/>
        <v>46193</v>
      </c>
      <c r="C176" s="42">
        <v>7</v>
      </c>
      <c r="D176" s="42"/>
      <c r="E176" s="42" t="s">
        <v>31</v>
      </c>
      <c r="F176" s="43" t="s">
        <v>64</v>
      </c>
      <c r="G176" s="281">
        <v>0</v>
      </c>
      <c r="H176" s="272"/>
      <c r="I176" s="282">
        <v>0</v>
      </c>
      <c r="J176" s="272"/>
      <c r="K176" s="282">
        <v>0</v>
      </c>
      <c r="L176" s="272"/>
      <c r="M176" s="282">
        <v>0</v>
      </c>
      <c r="N176" s="283"/>
      <c r="O176" s="282">
        <v>0</v>
      </c>
      <c r="P176" s="272"/>
      <c r="Q176" s="282">
        <v>0</v>
      </c>
      <c r="R176" s="272"/>
      <c r="S176" s="282">
        <v>0</v>
      </c>
      <c r="T176" s="272"/>
      <c r="U176" s="282">
        <v>0</v>
      </c>
      <c r="V176" s="272"/>
      <c r="W176" s="282">
        <v>0</v>
      </c>
      <c r="X176" s="272"/>
      <c r="Y176" s="349">
        <v>125</v>
      </c>
      <c r="Z176" s="272"/>
      <c r="AA176" s="350">
        <v>125</v>
      </c>
      <c r="AB176" s="272"/>
      <c r="AC176" s="350"/>
      <c r="AD176" s="272"/>
      <c r="AE176" s="350">
        <v>0</v>
      </c>
      <c r="AF176" s="283"/>
      <c r="AG176" s="271"/>
      <c r="AH176" s="272"/>
      <c r="AI176" s="271"/>
      <c r="AJ176" s="272"/>
      <c r="AK176" s="271"/>
      <c r="AL176" s="283"/>
      <c r="AM176" s="289"/>
      <c r="AN176" s="272"/>
      <c r="AO176" s="271"/>
      <c r="AP176" s="272"/>
      <c r="AQ176" s="271"/>
      <c r="AR176" s="272"/>
      <c r="AS176" s="271"/>
      <c r="AT176" s="272"/>
      <c r="AU176" s="271"/>
      <c r="AV176" s="272"/>
      <c r="AW176" s="271"/>
      <c r="AX176" s="283"/>
      <c r="AY176" s="13">
        <f t="shared" si="0"/>
        <v>4937.8125</v>
      </c>
      <c r="AZ176" s="42">
        <f t="shared" si="1"/>
        <v>250</v>
      </c>
      <c r="BA176" s="42">
        <f t="shared" si="2"/>
        <v>0</v>
      </c>
      <c r="BB176" s="42">
        <f t="shared" si="3"/>
        <v>250</v>
      </c>
      <c r="BC176" s="78">
        <f t="shared" si="4"/>
        <v>19.751249999999999</v>
      </c>
    </row>
    <row r="177" spans="1:55" ht="13" x14ac:dyDescent="0.15">
      <c r="A177" s="45" t="s">
        <v>14</v>
      </c>
      <c r="B177" s="46">
        <f t="shared" si="5"/>
        <v>46194</v>
      </c>
      <c r="C177" s="47">
        <v>7</v>
      </c>
      <c r="D177" s="47"/>
      <c r="E177" s="47" t="s">
        <v>31</v>
      </c>
      <c r="F177" s="48" t="s">
        <v>64</v>
      </c>
      <c r="G177" s="296">
        <v>0</v>
      </c>
      <c r="H177" s="292"/>
      <c r="I177" s="291">
        <v>0</v>
      </c>
      <c r="J177" s="292"/>
      <c r="K177" s="291">
        <v>0</v>
      </c>
      <c r="L177" s="292"/>
      <c r="M177" s="291">
        <v>0</v>
      </c>
      <c r="N177" s="293"/>
      <c r="O177" s="282">
        <v>0</v>
      </c>
      <c r="P177" s="272"/>
      <c r="Q177" s="282">
        <v>0</v>
      </c>
      <c r="R177" s="272"/>
      <c r="S177" s="282">
        <v>0</v>
      </c>
      <c r="T177" s="272"/>
      <c r="U177" s="282">
        <v>0</v>
      </c>
      <c r="V177" s="272"/>
      <c r="W177" s="282">
        <v>0</v>
      </c>
      <c r="X177" s="272"/>
      <c r="Y177" s="351">
        <v>0</v>
      </c>
      <c r="Z177" s="292"/>
      <c r="AA177" s="352">
        <v>0</v>
      </c>
      <c r="AB177" s="292"/>
      <c r="AC177" s="352"/>
      <c r="AD177" s="292"/>
      <c r="AE177" s="352">
        <v>0</v>
      </c>
      <c r="AF177" s="293"/>
      <c r="AG177" s="295"/>
      <c r="AH177" s="292"/>
      <c r="AI177" s="295"/>
      <c r="AJ177" s="292"/>
      <c r="AK177" s="295"/>
      <c r="AL177" s="293"/>
      <c r="AM177" s="294"/>
      <c r="AN177" s="292"/>
      <c r="AO177" s="295"/>
      <c r="AP177" s="292"/>
      <c r="AQ177" s="295"/>
      <c r="AR177" s="292"/>
      <c r="AS177" s="295"/>
      <c r="AT177" s="292"/>
      <c r="AU177" s="295"/>
      <c r="AV177" s="292"/>
      <c r="AW177" s="295"/>
      <c r="AX177" s="293"/>
      <c r="AY177" s="79">
        <f t="shared" si="0"/>
        <v>0</v>
      </c>
      <c r="AZ177" s="47">
        <f t="shared" si="1"/>
        <v>0</v>
      </c>
      <c r="BA177" s="47">
        <f t="shared" si="2"/>
        <v>0</v>
      </c>
      <c r="BB177" s="47">
        <f t="shared" si="3"/>
        <v>0</v>
      </c>
      <c r="BC177" s="80" t="str">
        <f t="shared" si="4"/>
        <v/>
      </c>
    </row>
    <row r="178" spans="1:55" ht="13" x14ac:dyDescent="0.15">
      <c r="A178" s="32" t="s">
        <v>7</v>
      </c>
      <c r="B178" s="33">
        <f t="shared" si="5"/>
        <v>46195</v>
      </c>
      <c r="C178" s="34">
        <v>7</v>
      </c>
      <c r="D178" s="34"/>
      <c r="E178" s="34" t="s">
        <v>34</v>
      </c>
      <c r="F178" s="35" t="s">
        <v>64</v>
      </c>
      <c r="G178" s="281">
        <v>0</v>
      </c>
      <c r="H178" s="272"/>
      <c r="I178" s="282">
        <v>0</v>
      </c>
      <c r="J178" s="272"/>
      <c r="K178" s="282">
        <v>0</v>
      </c>
      <c r="L178" s="272"/>
      <c r="M178" s="282">
        <v>0</v>
      </c>
      <c r="N178" s="283"/>
      <c r="O178" s="284">
        <v>0</v>
      </c>
      <c r="P178" s="285"/>
      <c r="Q178" s="284">
        <v>0</v>
      </c>
      <c r="R178" s="285"/>
      <c r="S178" s="284">
        <v>0</v>
      </c>
      <c r="T178" s="285"/>
      <c r="U178" s="284">
        <v>0</v>
      </c>
      <c r="V178" s="285"/>
      <c r="W178" s="284">
        <v>0</v>
      </c>
      <c r="X178" s="285"/>
      <c r="Y178" s="286">
        <v>125</v>
      </c>
      <c r="Z178" s="285"/>
      <c r="AA178" s="287">
        <v>125</v>
      </c>
      <c r="AB178" s="285"/>
      <c r="AC178" s="287"/>
      <c r="AD178" s="285"/>
      <c r="AE178" s="287">
        <v>0</v>
      </c>
      <c r="AF178" s="288"/>
      <c r="AG178" s="271"/>
      <c r="AH178" s="272"/>
      <c r="AI178" s="271"/>
      <c r="AJ178" s="272"/>
      <c r="AK178" s="271"/>
      <c r="AL178" s="283"/>
      <c r="AM178" s="289"/>
      <c r="AN178" s="272"/>
      <c r="AO178" s="271"/>
      <c r="AP178" s="272"/>
      <c r="AQ178" s="271"/>
      <c r="AR178" s="272"/>
      <c r="AS178" s="271"/>
      <c r="AT178" s="272"/>
      <c r="AU178" s="271"/>
      <c r="AV178" s="272"/>
      <c r="AW178" s="271"/>
      <c r="AX178" s="283"/>
      <c r="AY178" s="68">
        <f t="shared" si="0"/>
        <v>4937.8125</v>
      </c>
      <c r="AZ178" s="34">
        <f t="shared" si="1"/>
        <v>250</v>
      </c>
      <c r="BA178" s="34">
        <f t="shared" si="2"/>
        <v>0</v>
      </c>
      <c r="BB178" s="34">
        <f t="shared" si="3"/>
        <v>250</v>
      </c>
      <c r="BC178" s="69">
        <f t="shared" si="4"/>
        <v>19.751249999999999</v>
      </c>
    </row>
    <row r="179" spans="1:55" ht="13" x14ac:dyDescent="0.15">
      <c r="A179" s="40" t="s">
        <v>9</v>
      </c>
      <c r="B179" s="41">
        <f t="shared" si="5"/>
        <v>46196</v>
      </c>
      <c r="C179" s="42">
        <v>7</v>
      </c>
      <c r="D179" s="42"/>
      <c r="E179" s="42" t="s">
        <v>34</v>
      </c>
      <c r="F179" s="43" t="s">
        <v>64</v>
      </c>
      <c r="G179" s="281">
        <v>0</v>
      </c>
      <c r="H179" s="272"/>
      <c r="I179" s="282">
        <v>0</v>
      </c>
      <c r="J179" s="272"/>
      <c r="K179" s="282">
        <v>0</v>
      </c>
      <c r="L179" s="272"/>
      <c r="M179" s="282">
        <v>0</v>
      </c>
      <c r="N179" s="283"/>
      <c r="O179" s="282">
        <v>0</v>
      </c>
      <c r="P179" s="272"/>
      <c r="Q179" s="282">
        <v>0</v>
      </c>
      <c r="R179" s="272"/>
      <c r="S179" s="282">
        <v>0</v>
      </c>
      <c r="T179" s="272"/>
      <c r="U179" s="282">
        <v>0</v>
      </c>
      <c r="V179" s="272"/>
      <c r="W179" s="282">
        <v>0</v>
      </c>
      <c r="X179" s="272"/>
      <c r="Y179" s="349">
        <v>125</v>
      </c>
      <c r="Z179" s="272"/>
      <c r="AA179" s="350">
        <v>125</v>
      </c>
      <c r="AB179" s="272"/>
      <c r="AC179" s="350"/>
      <c r="AD179" s="272"/>
      <c r="AE179" s="350">
        <v>0</v>
      </c>
      <c r="AF179" s="283"/>
      <c r="AG179" s="271"/>
      <c r="AH179" s="272"/>
      <c r="AI179" s="271"/>
      <c r="AJ179" s="272"/>
      <c r="AK179" s="271"/>
      <c r="AL179" s="283"/>
      <c r="AM179" s="289"/>
      <c r="AN179" s="272"/>
      <c r="AO179" s="271"/>
      <c r="AP179" s="272"/>
      <c r="AQ179" s="271"/>
      <c r="AR179" s="272"/>
      <c r="AS179" s="271"/>
      <c r="AT179" s="272"/>
      <c r="AU179" s="271"/>
      <c r="AV179" s="272"/>
      <c r="AW179" s="271"/>
      <c r="AX179" s="283"/>
      <c r="AY179" s="13">
        <f t="shared" si="0"/>
        <v>4937.8125</v>
      </c>
      <c r="AZ179" s="42">
        <f t="shared" si="1"/>
        <v>250</v>
      </c>
      <c r="BA179" s="42">
        <f t="shared" si="2"/>
        <v>0</v>
      </c>
      <c r="BB179" s="42">
        <f t="shared" si="3"/>
        <v>250</v>
      </c>
      <c r="BC179" s="78">
        <f t="shared" si="4"/>
        <v>19.751249999999999</v>
      </c>
    </row>
    <row r="180" spans="1:55" ht="13" x14ac:dyDescent="0.15">
      <c r="A180" s="40" t="s">
        <v>10</v>
      </c>
      <c r="B180" s="41">
        <f t="shared" si="5"/>
        <v>46197</v>
      </c>
      <c r="C180" s="42">
        <v>7</v>
      </c>
      <c r="D180" s="42"/>
      <c r="E180" s="42" t="s">
        <v>34</v>
      </c>
      <c r="F180" s="43" t="s">
        <v>64</v>
      </c>
      <c r="G180" s="281">
        <v>0</v>
      </c>
      <c r="H180" s="272"/>
      <c r="I180" s="282">
        <v>0</v>
      </c>
      <c r="J180" s="272"/>
      <c r="K180" s="282">
        <v>0</v>
      </c>
      <c r="L180" s="272"/>
      <c r="M180" s="282">
        <v>0</v>
      </c>
      <c r="N180" s="283"/>
      <c r="O180" s="282">
        <v>0</v>
      </c>
      <c r="P180" s="272"/>
      <c r="Q180" s="282">
        <v>0</v>
      </c>
      <c r="R180" s="272"/>
      <c r="S180" s="282">
        <v>0</v>
      </c>
      <c r="T180" s="272"/>
      <c r="U180" s="282">
        <v>0</v>
      </c>
      <c r="V180" s="272"/>
      <c r="W180" s="282">
        <v>0</v>
      </c>
      <c r="X180" s="272"/>
      <c r="Y180" s="349">
        <v>125</v>
      </c>
      <c r="Z180" s="272"/>
      <c r="AA180" s="350">
        <v>125</v>
      </c>
      <c r="AB180" s="272"/>
      <c r="AC180" s="350"/>
      <c r="AD180" s="272"/>
      <c r="AE180" s="350">
        <v>0</v>
      </c>
      <c r="AF180" s="283"/>
      <c r="AG180" s="271"/>
      <c r="AH180" s="272"/>
      <c r="AI180" s="271"/>
      <c r="AJ180" s="272"/>
      <c r="AK180" s="271"/>
      <c r="AL180" s="283"/>
      <c r="AM180" s="289"/>
      <c r="AN180" s="272"/>
      <c r="AO180" s="271"/>
      <c r="AP180" s="272"/>
      <c r="AQ180" s="271"/>
      <c r="AR180" s="272"/>
      <c r="AS180" s="271"/>
      <c r="AT180" s="272"/>
      <c r="AU180" s="271"/>
      <c r="AV180" s="272"/>
      <c r="AW180" s="271"/>
      <c r="AX180" s="283"/>
      <c r="AY180" s="13">
        <f t="shared" si="0"/>
        <v>4937.8125</v>
      </c>
      <c r="AZ180" s="42">
        <f t="shared" si="1"/>
        <v>250</v>
      </c>
      <c r="BA180" s="42">
        <f t="shared" si="2"/>
        <v>0</v>
      </c>
      <c r="BB180" s="42">
        <f t="shared" si="3"/>
        <v>250</v>
      </c>
      <c r="BC180" s="78">
        <f t="shared" si="4"/>
        <v>19.751249999999999</v>
      </c>
    </row>
    <row r="181" spans="1:55" ht="13" x14ac:dyDescent="0.15">
      <c r="A181" s="40" t="s">
        <v>11</v>
      </c>
      <c r="B181" s="41">
        <f t="shared" si="5"/>
        <v>46198</v>
      </c>
      <c r="C181" s="42">
        <v>7</v>
      </c>
      <c r="D181" s="42"/>
      <c r="E181" s="42" t="s">
        <v>34</v>
      </c>
      <c r="F181" s="43" t="s">
        <v>64</v>
      </c>
      <c r="G181" s="281">
        <v>0</v>
      </c>
      <c r="H181" s="272"/>
      <c r="I181" s="282">
        <v>0</v>
      </c>
      <c r="J181" s="272"/>
      <c r="K181" s="282">
        <v>0</v>
      </c>
      <c r="L181" s="272"/>
      <c r="M181" s="282">
        <v>0</v>
      </c>
      <c r="N181" s="283"/>
      <c r="O181" s="282">
        <v>0</v>
      </c>
      <c r="P181" s="272"/>
      <c r="Q181" s="282">
        <v>0</v>
      </c>
      <c r="R181" s="272"/>
      <c r="S181" s="282">
        <v>0</v>
      </c>
      <c r="T181" s="272"/>
      <c r="U181" s="282">
        <v>0</v>
      </c>
      <c r="V181" s="272"/>
      <c r="W181" s="282">
        <v>0</v>
      </c>
      <c r="X181" s="272"/>
      <c r="Y181" s="349">
        <v>125</v>
      </c>
      <c r="Z181" s="272"/>
      <c r="AA181" s="350">
        <v>125</v>
      </c>
      <c r="AB181" s="272"/>
      <c r="AC181" s="350"/>
      <c r="AD181" s="272"/>
      <c r="AE181" s="350">
        <v>0</v>
      </c>
      <c r="AF181" s="283"/>
      <c r="AG181" s="271"/>
      <c r="AH181" s="272"/>
      <c r="AI181" s="271"/>
      <c r="AJ181" s="272"/>
      <c r="AK181" s="271"/>
      <c r="AL181" s="283"/>
      <c r="AM181" s="289"/>
      <c r="AN181" s="272"/>
      <c r="AO181" s="271"/>
      <c r="AP181" s="272"/>
      <c r="AQ181" s="271"/>
      <c r="AR181" s="272"/>
      <c r="AS181" s="271"/>
      <c r="AT181" s="272"/>
      <c r="AU181" s="271"/>
      <c r="AV181" s="272"/>
      <c r="AW181" s="271"/>
      <c r="AX181" s="283"/>
      <c r="AY181" s="13">
        <f t="shared" si="0"/>
        <v>4937.8125</v>
      </c>
      <c r="AZ181" s="42">
        <f t="shared" si="1"/>
        <v>250</v>
      </c>
      <c r="BA181" s="42">
        <f t="shared" si="2"/>
        <v>0</v>
      </c>
      <c r="BB181" s="42">
        <f t="shared" si="3"/>
        <v>250</v>
      </c>
      <c r="BC181" s="78">
        <f t="shared" si="4"/>
        <v>19.751249999999999</v>
      </c>
    </row>
    <row r="182" spans="1:55" ht="13" x14ac:dyDescent="0.15">
      <c r="A182" s="40" t="s">
        <v>12</v>
      </c>
      <c r="B182" s="41">
        <f t="shared" si="5"/>
        <v>46199</v>
      </c>
      <c r="C182" s="42">
        <v>7</v>
      </c>
      <c r="D182" s="42"/>
      <c r="E182" s="42" t="s">
        <v>34</v>
      </c>
      <c r="F182" s="43" t="s">
        <v>64</v>
      </c>
      <c r="G182" s="281">
        <v>0</v>
      </c>
      <c r="H182" s="272"/>
      <c r="I182" s="282">
        <v>0</v>
      </c>
      <c r="J182" s="272"/>
      <c r="K182" s="282">
        <v>0</v>
      </c>
      <c r="L182" s="272"/>
      <c r="M182" s="282">
        <v>0</v>
      </c>
      <c r="N182" s="283"/>
      <c r="O182" s="282">
        <v>0</v>
      </c>
      <c r="P182" s="272"/>
      <c r="Q182" s="282">
        <v>0</v>
      </c>
      <c r="R182" s="272"/>
      <c r="S182" s="282">
        <v>0</v>
      </c>
      <c r="T182" s="272"/>
      <c r="U182" s="282">
        <v>0</v>
      </c>
      <c r="V182" s="272"/>
      <c r="W182" s="282">
        <v>0</v>
      </c>
      <c r="X182" s="272"/>
      <c r="Y182" s="349">
        <v>125</v>
      </c>
      <c r="Z182" s="272"/>
      <c r="AA182" s="350">
        <v>125</v>
      </c>
      <c r="AB182" s="272"/>
      <c r="AC182" s="350"/>
      <c r="AD182" s="272"/>
      <c r="AE182" s="350">
        <v>0</v>
      </c>
      <c r="AF182" s="283"/>
      <c r="AG182" s="271"/>
      <c r="AH182" s="272"/>
      <c r="AI182" s="271"/>
      <c r="AJ182" s="272"/>
      <c r="AK182" s="271"/>
      <c r="AL182" s="283"/>
      <c r="AM182" s="289"/>
      <c r="AN182" s="272"/>
      <c r="AO182" s="271"/>
      <c r="AP182" s="272"/>
      <c r="AQ182" s="271"/>
      <c r="AR182" s="272"/>
      <c r="AS182" s="271"/>
      <c r="AT182" s="272"/>
      <c r="AU182" s="271"/>
      <c r="AV182" s="272"/>
      <c r="AW182" s="271"/>
      <c r="AX182" s="283"/>
      <c r="AY182" s="13">
        <f t="shared" si="0"/>
        <v>4937.8125</v>
      </c>
      <c r="AZ182" s="42">
        <f t="shared" si="1"/>
        <v>250</v>
      </c>
      <c r="BA182" s="42">
        <f t="shared" si="2"/>
        <v>0</v>
      </c>
      <c r="BB182" s="42">
        <f t="shared" si="3"/>
        <v>250</v>
      </c>
      <c r="BC182" s="78">
        <f t="shared" si="4"/>
        <v>19.751249999999999</v>
      </c>
    </row>
    <row r="183" spans="1:55" ht="13" x14ac:dyDescent="0.15">
      <c r="A183" s="40" t="s">
        <v>13</v>
      </c>
      <c r="B183" s="41">
        <f t="shared" si="5"/>
        <v>46200</v>
      </c>
      <c r="C183" s="42">
        <v>7</v>
      </c>
      <c r="D183" s="42"/>
      <c r="E183" s="42" t="s">
        <v>34</v>
      </c>
      <c r="F183" s="43" t="s">
        <v>64</v>
      </c>
      <c r="G183" s="281">
        <v>0</v>
      </c>
      <c r="H183" s="272"/>
      <c r="I183" s="282">
        <v>0</v>
      </c>
      <c r="J183" s="272"/>
      <c r="K183" s="282">
        <v>0</v>
      </c>
      <c r="L183" s="272"/>
      <c r="M183" s="282">
        <v>0</v>
      </c>
      <c r="N183" s="283"/>
      <c r="O183" s="282">
        <v>0</v>
      </c>
      <c r="P183" s="272"/>
      <c r="Q183" s="282">
        <v>0</v>
      </c>
      <c r="R183" s="272"/>
      <c r="S183" s="282">
        <v>0</v>
      </c>
      <c r="T183" s="272"/>
      <c r="U183" s="282">
        <v>0</v>
      </c>
      <c r="V183" s="272"/>
      <c r="W183" s="282">
        <v>0</v>
      </c>
      <c r="X183" s="272"/>
      <c r="Y183" s="349">
        <v>125</v>
      </c>
      <c r="Z183" s="272"/>
      <c r="AA183" s="350">
        <v>125</v>
      </c>
      <c r="AB183" s="272"/>
      <c r="AC183" s="350"/>
      <c r="AD183" s="272"/>
      <c r="AE183" s="350">
        <v>0</v>
      </c>
      <c r="AF183" s="283"/>
      <c r="AG183" s="271"/>
      <c r="AH183" s="272"/>
      <c r="AI183" s="271"/>
      <c r="AJ183" s="272"/>
      <c r="AK183" s="271"/>
      <c r="AL183" s="283"/>
      <c r="AM183" s="289"/>
      <c r="AN183" s="272"/>
      <c r="AO183" s="271"/>
      <c r="AP183" s="272"/>
      <c r="AQ183" s="271"/>
      <c r="AR183" s="272"/>
      <c r="AS183" s="271"/>
      <c r="AT183" s="272"/>
      <c r="AU183" s="271"/>
      <c r="AV183" s="272"/>
      <c r="AW183" s="271"/>
      <c r="AX183" s="283"/>
      <c r="AY183" s="13">
        <f t="shared" si="0"/>
        <v>4937.8125</v>
      </c>
      <c r="AZ183" s="42">
        <f t="shared" si="1"/>
        <v>250</v>
      </c>
      <c r="BA183" s="42">
        <f t="shared" si="2"/>
        <v>0</v>
      </c>
      <c r="BB183" s="42">
        <f t="shared" si="3"/>
        <v>250</v>
      </c>
      <c r="BC183" s="78">
        <f t="shared" si="4"/>
        <v>19.751249999999999</v>
      </c>
    </row>
    <row r="184" spans="1:55" ht="13" x14ac:dyDescent="0.15">
      <c r="A184" s="45" t="s">
        <v>14</v>
      </c>
      <c r="B184" s="46">
        <f t="shared" si="5"/>
        <v>46201</v>
      </c>
      <c r="C184" s="47">
        <v>7</v>
      </c>
      <c r="D184" s="47"/>
      <c r="E184" s="47" t="s">
        <v>34</v>
      </c>
      <c r="F184" s="48" t="s">
        <v>64</v>
      </c>
      <c r="G184" s="296">
        <v>0</v>
      </c>
      <c r="H184" s="292"/>
      <c r="I184" s="291">
        <v>0</v>
      </c>
      <c r="J184" s="292"/>
      <c r="K184" s="291">
        <v>0</v>
      </c>
      <c r="L184" s="292"/>
      <c r="M184" s="291">
        <v>0</v>
      </c>
      <c r="N184" s="293"/>
      <c r="O184" s="291">
        <v>0</v>
      </c>
      <c r="P184" s="292"/>
      <c r="Q184" s="291">
        <v>0</v>
      </c>
      <c r="R184" s="292"/>
      <c r="S184" s="291">
        <v>0</v>
      </c>
      <c r="T184" s="292"/>
      <c r="U184" s="291">
        <v>0</v>
      </c>
      <c r="V184" s="292"/>
      <c r="W184" s="291">
        <v>0</v>
      </c>
      <c r="X184" s="292"/>
      <c r="Y184" s="351">
        <v>0</v>
      </c>
      <c r="Z184" s="292"/>
      <c r="AA184" s="352">
        <v>0</v>
      </c>
      <c r="AB184" s="292"/>
      <c r="AC184" s="352"/>
      <c r="AD184" s="292"/>
      <c r="AE184" s="352">
        <v>0</v>
      </c>
      <c r="AF184" s="293"/>
      <c r="AG184" s="295"/>
      <c r="AH184" s="292"/>
      <c r="AI184" s="295"/>
      <c r="AJ184" s="292"/>
      <c r="AK184" s="295"/>
      <c r="AL184" s="293"/>
      <c r="AM184" s="294"/>
      <c r="AN184" s="292"/>
      <c r="AO184" s="295"/>
      <c r="AP184" s="292"/>
      <c r="AQ184" s="295"/>
      <c r="AR184" s="292"/>
      <c r="AS184" s="295"/>
      <c r="AT184" s="292"/>
      <c r="AU184" s="295"/>
      <c r="AV184" s="292"/>
      <c r="AW184" s="295"/>
      <c r="AX184" s="293"/>
      <c r="AY184" s="79">
        <f t="shared" si="0"/>
        <v>0</v>
      </c>
      <c r="AZ184" s="47">
        <f t="shared" si="1"/>
        <v>0</v>
      </c>
      <c r="BA184" s="47">
        <f t="shared" si="2"/>
        <v>0</v>
      </c>
      <c r="BB184" s="47">
        <f t="shared" si="3"/>
        <v>0</v>
      </c>
      <c r="BC184" s="80" t="str">
        <f t="shared" si="4"/>
        <v/>
      </c>
    </row>
    <row r="185" spans="1:55" ht="13" x14ac:dyDescent="0.15">
      <c r="A185" s="32" t="s">
        <v>7</v>
      </c>
      <c r="B185" s="33">
        <f t="shared" si="5"/>
        <v>46202</v>
      </c>
      <c r="C185" s="34">
        <v>7</v>
      </c>
      <c r="D185" s="34"/>
      <c r="E185" s="34" t="s">
        <v>35</v>
      </c>
      <c r="F185" s="35" t="s">
        <v>64</v>
      </c>
      <c r="G185" s="281">
        <v>0</v>
      </c>
      <c r="H185" s="272"/>
      <c r="I185" s="282">
        <v>0</v>
      </c>
      <c r="J185" s="272"/>
      <c r="K185" s="282">
        <v>0</v>
      </c>
      <c r="L185" s="272"/>
      <c r="M185" s="282">
        <v>0</v>
      </c>
      <c r="N185" s="283"/>
      <c r="O185" s="284">
        <v>0</v>
      </c>
      <c r="P185" s="285"/>
      <c r="Q185" s="284">
        <v>0</v>
      </c>
      <c r="R185" s="285"/>
      <c r="S185" s="284">
        <v>0</v>
      </c>
      <c r="T185" s="285"/>
      <c r="U185" s="284">
        <v>0</v>
      </c>
      <c r="V185" s="285"/>
      <c r="W185" s="284">
        <v>0</v>
      </c>
      <c r="X185" s="285"/>
      <c r="Y185" s="286">
        <v>125</v>
      </c>
      <c r="Z185" s="285"/>
      <c r="AA185" s="287">
        <v>125</v>
      </c>
      <c r="AB185" s="285"/>
      <c r="AC185" s="287"/>
      <c r="AD185" s="285"/>
      <c r="AE185" s="287">
        <v>0</v>
      </c>
      <c r="AF185" s="288"/>
      <c r="AG185" s="271"/>
      <c r="AH185" s="272"/>
      <c r="AI185" s="271"/>
      <c r="AJ185" s="272"/>
      <c r="AK185" s="271"/>
      <c r="AL185" s="283"/>
      <c r="AM185" s="289"/>
      <c r="AN185" s="272"/>
      <c r="AO185" s="271"/>
      <c r="AP185" s="272"/>
      <c r="AQ185" s="271"/>
      <c r="AR185" s="272"/>
      <c r="AS185" s="271"/>
      <c r="AT185" s="272"/>
      <c r="AU185" s="271"/>
      <c r="AV185" s="272"/>
      <c r="AW185" s="271"/>
      <c r="AX185" s="283"/>
      <c r="AY185" s="68">
        <f t="shared" si="0"/>
        <v>4937.8125</v>
      </c>
      <c r="AZ185" s="34">
        <f t="shared" si="1"/>
        <v>250</v>
      </c>
      <c r="BA185" s="34">
        <f t="shared" si="2"/>
        <v>0</v>
      </c>
      <c r="BB185" s="34">
        <f t="shared" si="3"/>
        <v>250</v>
      </c>
      <c r="BC185" s="69">
        <f t="shared" si="4"/>
        <v>19.751249999999999</v>
      </c>
    </row>
    <row r="186" spans="1:55" ht="13" x14ac:dyDescent="0.15">
      <c r="A186" s="40" t="s">
        <v>9</v>
      </c>
      <c r="B186" s="41">
        <f t="shared" si="5"/>
        <v>46203</v>
      </c>
      <c r="C186" s="42">
        <v>7</v>
      </c>
      <c r="D186" s="42"/>
      <c r="E186" s="42" t="s">
        <v>35</v>
      </c>
      <c r="F186" s="43" t="s">
        <v>64</v>
      </c>
      <c r="G186" s="281">
        <v>0</v>
      </c>
      <c r="H186" s="272"/>
      <c r="I186" s="282">
        <v>0</v>
      </c>
      <c r="J186" s="272"/>
      <c r="K186" s="282">
        <v>0</v>
      </c>
      <c r="L186" s="272"/>
      <c r="M186" s="282">
        <v>0</v>
      </c>
      <c r="N186" s="283"/>
      <c r="O186" s="282">
        <v>0</v>
      </c>
      <c r="P186" s="272"/>
      <c r="Q186" s="282">
        <v>0</v>
      </c>
      <c r="R186" s="272"/>
      <c r="S186" s="282">
        <v>0</v>
      </c>
      <c r="T186" s="272"/>
      <c r="U186" s="282">
        <v>0</v>
      </c>
      <c r="V186" s="272"/>
      <c r="W186" s="282">
        <v>0</v>
      </c>
      <c r="X186" s="272"/>
      <c r="Y186" s="349">
        <v>125</v>
      </c>
      <c r="Z186" s="272"/>
      <c r="AA186" s="350">
        <v>125</v>
      </c>
      <c r="AB186" s="272"/>
      <c r="AC186" s="350"/>
      <c r="AD186" s="272"/>
      <c r="AE186" s="350">
        <v>0</v>
      </c>
      <c r="AF186" s="283"/>
      <c r="AG186" s="271"/>
      <c r="AH186" s="272"/>
      <c r="AI186" s="271"/>
      <c r="AJ186" s="272"/>
      <c r="AK186" s="271"/>
      <c r="AL186" s="283"/>
      <c r="AM186" s="289"/>
      <c r="AN186" s="272"/>
      <c r="AO186" s="271"/>
      <c r="AP186" s="272"/>
      <c r="AQ186" s="271"/>
      <c r="AR186" s="272"/>
      <c r="AS186" s="271"/>
      <c r="AT186" s="272"/>
      <c r="AU186" s="271"/>
      <c r="AV186" s="272"/>
      <c r="AW186" s="271"/>
      <c r="AX186" s="283"/>
      <c r="AY186" s="13">
        <f t="shared" si="0"/>
        <v>4937.8125</v>
      </c>
      <c r="AZ186" s="42">
        <f t="shared" si="1"/>
        <v>250</v>
      </c>
      <c r="BA186" s="42">
        <f t="shared" si="2"/>
        <v>0</v>
      </c>
      <c r="BB186" s="42">
        <f t="shared" si="3"/>
        <v>250</v>
      </c>
      <c r="BC186" s="78">
        <f t="shared" si="4"/>
        <v>19.751249999999999</v>
      </c>
    </row>
    <row r="187" spans="1:55" ht="13" x14ac:dyDescent="0.15">
      <c r="A187" s="40" t="s">
        <v>10</v>
      </c>
      <c r="B187" s="41">
        <f t="shared" si="5"/>
        <v>46204</v>
      </c>
      <c r="C187" s="42">
        <v>7</v>
      </c>
      <c r="D187" s="42"/>
      <c r="E187" s="42" t="s">
        <v>35</v>
      </c>
      <c r="F187" s="43" t="s">
        <v>64</v>
      </c>
      <c r="G187" s="281">
        <v>0</v>
      </c>
      <c r="H187" s="272"/>
      <c r="I187" s="282">
        <v>0</v>
      </c>
      <c r="J187" s="272"/>
      <c r="K187" s="282">
        <v>0</v>
      </c>
      <c r="L187" s="272"/>
      <c r="M187" s="282">
        <v>0</v>
      </c>
      <c r="N187" s="283"/>
      <c r="O187" s="282">
        <v>0</v>
      </c>
      <c r="P187" s="272"/>
      <c r="Q187" s="282">
        <v>0</v>
      </c>
      <c r="R187" s="272"/>
      <c r="S187" s="282">
        <v>0</v>
      </c>
      <c r="T187" s="272"/>
      <c r="U187" s="282">
        <v>0</v>
      </c>
      <c r="V187" s="272"/>
      <c r="W187" s="282">
        <v>0</v>
      </c>
      <c r="X187" s="272"/>
      <c r="Y187" s="349">
        <v>125</v>
      </c>
      <c r="Z187" s="272"/>
      <c r="AA187" s="350">
        <v>125</v>
      </c>
      <c r="AB187" s="272"/>
      <c r="AC187" s="350"/>
      <c r="AD187" s="272"/>
      <c r="AE187" s="350">
        <v>0</v>
      </c>
      <c r="AF187" s="283"/>
      <c r="AG187" s="271"/>
      <c r="AH187" s="272"/>
      <c r="AI187" s="271"/>
      <c r="AJ187" s="272"/>
      <c r="AK187" s="271"/>
      <c r="AL187" s="283"/>
      <c r="AM187" s="289"/>
      <c r="AN187" s="272"/>
      <c r="AO187" s="271"/>
      <c r="AP187" s="272"/>
      <c r="AQ187" s="271"/>
      <c r="AR187" s="272"/>
      <c r="AS187" s="271"/>
      <c r="AT187" s="272"/>
      <c r="AU187" s="271"/>
      <c r="AV187" s="272"/>
      <c r="AW187" s="271"/>
      <c r="AX187" s="283"/>
      <c r="AY187" s="13">
        <f t="shared" si="0"/>
        <v>4937.8125</v>
      </c>
      <c r="AZ187" s="42">
        <f t="shared" si="1"/>
        <v>250</v>
      </c>
      <c r="BA187" s="42">
        <f t="shared" si="2"/>
        <v>0</v>
      </c>
      <c r="BB187" s="42">
        <f t="shared" si="3"/>
        <v>250</v>
      </c>
      <c r="BC187" s="78">
        <f t="shared" si="4"/>
        <v>19.751249999999999</v>
      </c>
    </row>
    <row r="188" spans="1:55" ht="13" x14ac:dyDescent="0.15">
      <c r="A188" s="40" t="s">
        <v>11</v>
      </c>
      <c r="B188" s="41">
        <f t="shared" si="5"/>
        <v>46205</v>
      </c>
      <c r="C188" s="42">
        <v>7</v>
      </c>
      <c r="D188" s="42"/>
      <c r="E188" s="42" t="s">
        <v>35</v>
      </c>
      <c r="F188" s="43" t="s">
        <v>64</v>
      </c>
      <c r="G188" s="281">
        <v>0</v>
      </c>
      <c r="H188" s="272"/>
      <c r="I188" s="282">
        <v>0</v>
      </c>
      <c r="J188" s="272"/>
      <c r="K188" s="282">
        <v>0</v>
      </c>
      <c r="L188" s="272"/>
      <c r="M188" s="282">
        <v>0</v>
      </c>
      <c r="N188" s="283"/>
      <c r="O188" s="282">
        <v>0</v>
      </c>
      <c r="P188" s="272"/>
      <c r="Q188" s="282">
        <v>0</v>
      </c>
      <c r="R188" s="272"/>
      <c r="S188" s="282">
        <v>0</v>
      </c>
      <c r="T188" s="272"/>
      <c r="U188" s="282">
        <v>0</v>
      </c>
      <c r="V188" s="272"/>
      <c r="W188" s="282">
        <v>0</v>
      </c>
      <c r="X188" s="272"/>
      <c r="Y188" s="349">
        <v>125</v>
      </c>
      <c r="Z188" s="272"/>
      <c r="AA188" s="350">
        <v>125</v>
      </c>
      <c r="AB188" s="272"/>
      <c r="AC188" s="350"/>
      <c r="AD188" s="272"/>
      <c r="AE188" s="350">
        <v>0</v>
      </c>
      <c r="AF188" s="283"/>
      <c r="AG188" s="271"/>
      <c r="AH188" s="272"/>
      <c r="AI188" s="271"/>
      <c r="AJ188" s="272"/>
      <c r="AK188" s="271"/>
      <c r="AL188" s="283"/>
      <c r="AM188" s="289"/>
      <c r="AN188" s="272"/>
      <c r="AO188" s="271"/>
      <c r="AP188" s="272"/>
      <c r="AQ188" s="271"/>
      <c r="AR188" s="272"/>
      <c r="AS188" s="271"/>
      <c r="AT188" s="272"/>
      <c r="AU188" s="271"/>
      <c r="AV188" s="272"/>
      <c r="AW188" s="271"/>
      <c r="AX188" s="283"/>
      <c r="AY188" s="13">
        <f t="shared" si="0"/>
        <v>4937.8125</v>
      </c>
      <c r="AZ188" s="42">
        <f t="shared" si="1"/>
        <v>250</v>
      </c>
      <c r="BA188" s="42">
        <f t="shared" si="2"/>
        <v>0</v>
      </c>
      <c r="BB188" s="42">
        <f t="shared" si="3"/>
        <v>250</v>
      </c>
      <c r="BC188" s="78">
        <f t="shared" si="4"/>
        <v>19.751249999999999</v>
      </c>
    </row>
    <row r="189" spans="1:55" ht="13" x14ac:dyDescent="0.15">
      <c r="A189" s="40" t="s">
        <v>12</v>
      </c>
      <c r="B189" s="41">
        <f t="shared" si="5"/>
        <v>46206</v>
      </c>
      <c r="C189" s="42">
        <v>7</v>
      </c>
      <c r="D189" s="42"/>
      <c r="E189" s="42" t="s">
        <v>35</v>
      </c>
      <c r="F189" s="43" t="s">
        <v>64</v>
      </c>
      <c r="G189" s="281">
        <v>0</v>
      </c>
      <c r="H189" s="272"/>
      <c r="I189" s="282">
        <v>0</v>
      </c>
      <c r="J189" s="272"/>
      <c r="K189" s="282">
        <v>0</v>
      </c>
      <c r="L189" s="272"/>
      <c r="M189" s="282">
        <v>0</v>
      </c>
      <c r="N189" s="283"/>
      <c r="O189" s="282">
        <v>0</v>
      </c>
      <c r="P189" s="272"/>
      <c r="Q189" s="282">
        <v>0</v>
      </c>
      <c r="R189" s="272"/>
      <c r="S189" s="282">
        <v>0</v>
      </c>
      <c r="T189" s="272"/>
      <c r="U189" s="282">
        <v>0</v>
      </c>
      <c r="V189" s="272"/>
      <c r="W189" s="282">
        <v>0</v>
      </c>
      <c r="X189" s="272"/>
      <c r="Y189" s="349">
        <v>125</v>
      </c>
      <c r="Z189" s="272"/>
      <c r="AA189" s="350">
        <v>125</v>
      </c>
      <c r="AB189" s="272"/>
      <c r="AC189" s="350"/>
      <c r="AD189" s="272"/>
      <c r="AE189" s="350">
        <v>0</v>
      </c>
      <c r="AF189" s="283"/>
      <c r="AG189" s="271"/>
      <c r="AH189" s="272"/>
      <c r="AI189" s="271"/>
      <c r="AJ189" s="272"/>
      <c r="AK189" s="271"/>
      <c r="AL189" s="283"/>
      <c r="AM189" s="289"/>
      <c r="AN189" s="272"/>
      <c r="AO189" s="271"/>
      <c r="AP189" s="272"/>
      <c r="AQ189" s="271"/>
      <c r="AR189" s="272"/>
      <c r="AS189" s="271"/>
      <c r="AT189" s="272"/>
      <c r="AU189" s="271"/>
      <c r="AV189" s="272"/>
      <c r="AW189" s="271"/>
      <c r="AX189" s="283"/>
      <c r="AY189" s="13">
        <f t="shared" si="0"/>
        <v>4937.8125</v>
      </c>
      <c r="AZ189" s="42">
        <f t="shared" si="1"/>
        <v>250</v>
      </c>
      <c r="BA189" s="42">
        <f t="shared" si="2"/>
        <v>0</v>
      </c>
      <c r="BB189" s="42">
        <f t="shared" si="3"/>
        <v>250</v>
      </c>
      <c r="BC189" s="78">
        <f t="shared" si="4"/>
        <v>19.751249999999999</v>
      </c>
    </row>
    <row r="190" spans="1:55" ht="13" x14ac:dyDescent="0.15">
      <c r="A190" s="40" t="s">
        <v>13</v>
      </c>
      <c r="B190" s="41">
        <f t="shared" si="5"/>
        <v>46207</v>
      </c>
      <c r="C190" s="42">
        <v>7</v>
      </c>
      <c r="D190" s="42"/>
      <c r="E190" s="42" t="s">
        <v>35</v>
      </c>
      <c r="F190" s="43" t="s">
        <v>64</v>
      </c>
      <c r="G190" s="281">
        <v>0</v>
      </c>
      <c r="H190" s="272"/>
      <c r="I190" s="282">
        <v>0</v>
      </c>
      <c r="J190" s="272"/>
      <c r="K190" s="282">
        <v>0</v>
      </c>
      <c r="L190" s="272"/>
      <c r="M190" s="282">
        <v>0</v>
      </c>
      <c r="N190" s="283"/>
      <c r="O190" s="282">
        <v>0</v>
      </c>
      <c r="P190" s="272"/>
      <c r="Q190" s="282">
        <v>0</v>
      </c>
      <c r="R190" s="272"/>
      <c r="S190" s="282">
        <v>0</v>
      </c>
      <c r="T190" s="272"/>
      <c r="U190" s="282">
        <v>0</v>
      </c>
      <c r="V190" s="272"/>
      <c r="W190" s="282">
        <v>0</v>
      </c>
      <c r="X190" s="272"/>
      <c r="Y190" s="349">
        <v>125</v>
      </c>
      <c r="Z190" s="272"/>
      <c r="AA190" s="350">
        <v>125</v>
      </c>
      <c r="AB190" s="272"/>
      <c r="AC190" s="350"/>
      <c r="AD190" s="272"/>
      <c r="AE190" s="350">
        <v>0</v>
      </c>
      <c r="AF190" s="283"/>
      <c r="AG190" s="271"/>
      <c r="AH190" s="272"/>
      <c r="AI190" s="271"/>
      <c r="AJ190" s="272"/>
      <c r="AK190" s="271"/>
      <c r="AL190" s="283"/>
      <c r="AM190" s="289"/>
      <c r="AN190" s="272"/>
      <c r="AO190" s="271"/>
      <c r="AP190" s="272"/>
      <c r="AQ190" s="271"/>
      <c r="AR190" s="272"/>
      <c r="AS190" s="271"/>
      <c r="AT190" s="272"/>
      <c r="AU190" s="271"/>
      <c r="AV190" s="272"/>
      <c r="AW190" s="271"/>
      <c r="AX190" s="283"/>
      <c r="AY190" s="13">
        <f t="shared" si="0"/>
        <v>4937.8125</v>
      </c>
      <c r="AZ190" s="42">
        <f t="shared" si="1"/>
        <v>250</v>
      </c>
      <c r="BA190" s="42">
        <f t="shared" si="2"/>
        <v>0</v>
      </c>
      <c r="BB190" s="42">
        <f t="shared" si="3"/>
        <v>250</v>
      </c>
      <c r="BC190" s="78">
        <f t="shared" si="4"/>
        <v>19.751249999999999</v>
      </c>
    </row>
    <row r="191" spans="1:55" ht="13" x14ac:dyDescent="0.15">
      <c r="A191" s="45" t="s">
        <v>14</v>
      </c>
      <c r="B191" s="46">
        <f t="shared" si="5"/>
        <v>46208</v>
      </c>
      <c r="C191" s="47">
        <v>7</v>
      </c>
      <c r="D191" s="47"/>
      <c r="E191" s="47" t="s">
        <v>35</v>
      </c>
      <c r="F191" s="48" t="s">
        <v>64</v>
      </c>
      <c r="G191" s="296">
        <v>0</v>
      </c>
      <c r="H191" s="292"/>
      <c r="I191" s="291">
        <v>0</v>
      </c>
      <c r="J191" s="292"/>
      <c r="K191" s="291">
        <v>0</v>
      </c>
      <c r="L191" s="292"/>
      <c r="M191" s="291">
        <v>0</v>
      </c>
      <c r="N191" s="293"/>
      <c r="O191" s="291">
        <v>0</v>
      </c>
      <c r="P191" s="292"/>
      <c r="Q191" s="291">
        <v>0</v>
      </c>
      <c r="R191" s="292"/>
      <c r="S191" s="291">
        <v>0</v>
      </c>
      <c r="T191" s="292"/>
      <c r="U191" s="291">
        <v>0</v>
      </c>
      <c r="V191" s="292"/>
      <c r="W191" s="291">
        <v>0</v>
      </c>
      <c r="X191" s="292"/>
      <c r="Y191" s="351">
        <v>0</v>
      </c>
      <c r="Z191" s="292"/>
      <c r="AA191" s="352">
        <v>0</v>
      </c>
      <c r="AB191" s="292"/>
      <c r="AC191" s="352"/>
      <c r="AD191" s="292"/>
      <c r="AE191" s="352">
        <v>0</v>
      </c>
      <c r="AF191" s="293"/>
      <c r="AG191" s="295"/>
      <c r="AH191" s="292"/>
      <c r="AI191" s="295"/>
      <c r="AJ191" s="292"/>
      <c r="AK191" s="295"/>
      <c r="AL191" s="293"/>
      <c r="AM191" s="294"/>
      <c r="AN191" s="292"/>
      <c r="AO191" s="295"/>
      <c r="AP191" s="292"/>
      <c r="AQ191" s="295"/>
      <c r="AR191" s="292"/>
      <c r="AS191" s="295"/>
      <c r="AT191" s="292"/>
      <c r="AU191" s="295"/>
      <c r="AV191" s="292"/>
      <c r="AW191" s="295"/>
      <c r="AX191" s="293"/>
      <c r="AY191" s="79">
        <f t="shared" si="0"/>
        <v>0</v>
      </c>
      <c r="AZ191" s="47">
        <f t="shared" si="1"/>
        <v>0</v>
      </c>
      <c r="BA191" s="47">
        <f t="shared" si="2"/>
        <v>0</v>
      </c>
      <c r="BB191" s="47">
        <f t="shared" si="3"/>
        <v>0</v>
      </c>
      <c r="BC191" s="80" t="str">
        <f t="shared" si="4"/>
        <v/>
      </c>
    </row>
    <row r="192" spans="1:55" ht="13" x14ac:dyDescent="0.15">
      <c r="A192" s="32" t="s">
        <v>7</v>
      </c>
      <c r="B192" s="33">
        <f t="shared" si="5"/>
        <v>46209</v>
      </c>
      <c r="C192" s="34">
        <v>7</v>
      </c>
      <c r="D192" s="34"/>
      <c r="E192" s="34" t="s">
        <v>36</v>
      </c>
      <c r="F192" s="35" t="s">
        <v>64</v>
      </c>
      <c r="G192" s="281">
        <v>0</v>
      </c>
      <c r="H192" s="272"/>
      <c r="I192" s="282">
        <v>0</v>
      </c>
      <c r="J192" s="272"/>
      <c r="K192" s="282">
        <v>0</v>
      </c>
      <c r="L192" s="272"/>
      <c r="M192" s="282">
        <v>0</v>
      </c>
      <c r="N192" s="283"/>
      <c r="O192" s="284">
        <v>0</v>
      </c>
      <c r="P192" s="285"/>
      <c r="Q192" s="284">
        <v>0</v>
      </c>
      <c r="R192" s="285"/>
      <c r="S192" s="284">
        <v>0</v>
      </c>
      <c r="T192" s="285"/>
      <c r="U192" s="284">
        <v>0</v>
      </c>
      <c r="V192" s="285"/>
      <c r="W192" s="284">
        <v>0</v>
      </c>
      <c r="X192" s="285"/>
      <c r="Y192" s="286">
        <v>125</v>
      </c>
      <c r="Z192" s="285"/>
      <c r="AA192" s="287">
        <v>125</v>
      </c>
      <c r="AB192" s="285"/>
      <c r="AC192" s="287"/>
      <c r="AD192" s="285"/>
      <c r="AE192" s="287">
        <v>0</v>
      </c>
      <c r="AF192" s="288"/>
      <c r="AG192" s="271"/>
      <c r="AH192" s="272"/>
      <c r="AI192" s="271"/>
      <c r="AJ192" s="272"/>
      <c r="AK192" s="271"/>
      <c r="AL192" s="283"/>
      <c r="AM192" s="289"/>
      <c r="AN192" s="272"/>
      <c r="AO192" s="271"/>
      <c r="AP192" s="272"/>
      <c r="AQ192" s="271"/>
      <c r="AR192" s="272"/>
      <c r="AS192" s="271"/>
      <c r="AT192" s="272"/>
      <c r="AU192" s="271"/>
      <c r="AV192" s="272"/>
      <c r="AW192" s="271"/>
      <c r="AX192" s="283"/>
      <c r="AY192" s="68">
        <f t="shared" si="0"/>
        <v>4937.8125</v>
      </c>
      <c r="AZ192" s="34">
        <f t="shared" si="1"/>
        <v>250</v>
      </c>
      <c r="BA192" s="34">
        <f t="shared" si="2"/>
        <v>0</v>
      </c>
      <c r="BB192" s="34">
        <f t="shared" si="3"/>
        <v>250</v>
      </c>
      <c r="BC192" s="69">
        <f t="shared" si="4"/>
        <v>19.751249999999999</v>
      </c>
    </row>
    <row r="193" spans="1:55" ht="13" x14ac:dyDescent="0.15">
      <c r="A193" s="40" t="s">
        <v>9</v>
      </c>
      <c r="B193" s="41">
        <f t="shared" si="5"/>
        <v>46210</v>
      </c>
      <c r="C193" s="42">
        <v>7</v>
      </c>
      <c r="D193" s="42"/>
      <c r="E193" s="42" t="s">
        <v>36</v>
      </c>
      <c r="F193" s="43" t="s">
        <v>64</v>
      </c>
      <c r="G193" s="281">
        <v>0</v>
      </c>
      <c r="H193" s="272"/>
      <c r="I193" s="282">
        <v>0</v>
      </c>
      <c r="J193" s="272"/>
      <c r="K193" s="282">
        <v>0</v>
      </c>
      <c r="L193" s="272"/>
      <c r="M193" s="282">
        <v>0</v>
      </c>
      <c r="N193" s="283"/>
      <c r="O193" s="282">
        <v>0</v>
      </c>
      <c r="P193" s="272"/>
      <c r="Q193" s="282">
        <v>0</v>
      </c>
      <c r="R193" s="272"/>
      <c r="S193" s="282">
        <v>0</v>
      </c>
      <c r="T193" s="272"/>
      <c r="U193" s="282">
        <v>0</v>
      </c>
      <c r="V193" s="272"/>
      <c r="W193" s="282">
        <v>0</v>
      </c>
      <c r="X193" s="272"/>
      <c r="Y193" s="349">
        <v>125</v>
      </c>
      <c r="Z193" s="272"/>
      <c r="AA193" s="350">
        <v>125</v>
      </c>
      <c r="AB193" s="272"/>
      <c r="AC193" s="350"/>
      <c r="AD193" s="272"/>
      <c r="AE193" s="350">
        <v>0</v>
      </c>
      <c r="AF193" s="283"/>
      <c r="AG193" s="271"/>
      <c r="AH193" s="272"/>
      <c r="AI193" s="271"/>
      <c r="AJ193" s="272"/>
      <c r="AK193" s="271"/>
      <c r="AL193" s="283"/>
      <c r="AM193" s="289"/>
      <c r="AN193" s="272"/>
      <c r="AO193" s="271"/>
      <c r="AP193" s="272"/>
      <c r="AQ193" s="271"/>
      <c r="AR193" s="272"/>
      <c r="AS193" s="271"/>
      <c r="AT193" s="272"/>
      <c r="AU193" s="271"/>
      <c r="AV193" s="272"/>
      <c r="AW193" s="271"/>
      <c r="AX193" s="283"/>
      <c r="AY193" s="13">
        <f t="shared" si="0"/>
        <v>4937.8125</v>
      </c>
      <c r="AZ193" s="42">
        <f t="shared" si="1"/>
        <v>250</v>
      </c>
      <c r="BA193" s="42">
        <f t="shared" si="2"/>
        <v>0</v>
      </c>
      <c r="BB193" s="42">
        <f t="shared" si="3"/>
        <v>250</v>
      </c>
      <c r="BC193" s="78">
        <f t="shared" si="4"/>
        <v>19.751249999999999</v>
      </c>
    </row>
    <row r="194" spans="1:55" ht="13" x14ac:dyDescent="0.15">
      <c r="A194" s="40" t="s">
        <v>10</v>
      </c>
      <c r="B194" s="41">
        <f t="shared" si="5"/>
        <v>46211</v>
      </c>
      <c r="C194" s="42">
        <v>7</v>
      </c>
      <c r="D194" s="42"/>
      <c r="E194" s="42" t="s">
        <v>36</v>
      </c>
      <c r="F194" s="43" t="s">
        <v>64</v>
      </c>
      <c r="G194" s="281">
        <v>0</v>
      </c>
      <c r="H194" s="272"/>
      <c r="I194" s="282">
        <v>0</v>
      </c>
      <c r="J194" s="272"/>
      <c r="K194" s="282">
        <v>0</v>
      </c>
      <c r="L194" s="272"/>
      <c r="M194" s="282">
        <v>0</v>
      </c>
      <c r="N194" s="283"/>
      <c r="O194" s="282">
        <v>0</v>
      </c>
      <c r="P194" s="272"/>
      <c r="Q194" s="282">
        <v>0</v>
      </c>
      <c r="R194" s="272"/>
      <c r="S194" s="282">
        <v>0</v>
      </c>
      <c r="T194" s="272"/>
      <c r="U194" s="282">
        <v>0</v>
      </c>
      <c r="V194" s="272"/>
      <c r="W194" s="282">
        <v>0</v>
      </c>
      <c r="X194" s="272"/>
      <c r="Y194" s="349">
        <v>125</v>
      </c>
      <c r="Z194" s="272"/>
      <c r="AA194" s="350">
        <v>125</v>
      </c>
      <c r="AB194" s="272"/>
      <c r="AC194" s="350"/>
      <c r="AD194" s="272"/>
      <c r="AE194" s="350">
        <v>0</v>
      </c>
      <c r="AF194" s="283"/>
      <c r="AG194" s="271"/>
      <c r="AH194" s="272"/>
      <c r="AI194" s="271"/>
      <c r="AJ194" s="272"/>
      <c r="AK194" s="271"/>
      <c r="AL194" s="283"/>
      <c r="AM194" s="289"/>
      <c r="AN194" s="272"/>
      <c r="AO194" s="271"/>
      <c r="AP194" s="272"/>
      <c r="AQ194" s="271"/>
      <c r="AR194" s="272"/>
      <c r="AS194" s="271"/>
      <c r="AT194" s="272"/>
      <c r="AU194" s="271"/>
      <c r="AV194" s="272"/>
      <c r="AW194" s="271"/>
      <c r="AX194" s="283"/>
      <c r="AY194" s="13">
        <f t="shared" si="0"/>
        <v>4937.8125</v>
      </c>
      <c r="AZ194" s="42">
        <f t="shared" si="1"/>
        <v>250</v>
      </c>
      <c r="BA194" s="42">
        <f t="shared" si="2"/>
        <v>0</v>
      </c>
      <c r="BB194" s="42">
        <f t="shared" si="3"/>
        <v>250</v>
      </c>
      <c r="BC194" s="78">
        <f t="shared" si="4"/>
        <v>19.751249999999999</v>
      </c>
    </row>
    <row r="195" spans="1:55" ht="13" x14ac:dyDescent="0.15">
      <c r="A195" s="40" t="s">
        <v>11</v>
      </c>
      <c r="B195" s="41">
        <f t="shared" si="5"/>
        <v>46212</v>
      </c>
      <c r="C195" s="42">
        <v>7</v>
      </c>
      <c r="D195" s="42"/>
      <c r="E195" s="42" t="s">
        <v>36</v>
      </c>
      <c r="F195" s="43" t="s">
        <v>64</v>
      </c>
      <c r="G195" s="281">
        <v>0</v>
      </c>
      <c r="H195" s="272"/>
      <c r="I195" s="282">
        <v>0</v>
      </c>
      <c r="J195" s="272"/>
      <c r="K195" s="282">
        <v>0</v>
      </c>
      <c r="L195" s="272"/>
      <c r="M195" s="282">
        <v>0</v>
      </c>
      <c r="N195" s="283"/>
      <c r="O195" s="282">
        <v>0</v>
      </c>
      <c r="P195" s="272"/>
      <c r="Q195" s="282">
        <v>0</v>
      </c>
      <c r="R195" s="272"/>
      <c r="S195" s="282">
        <v>0</v>
      </c>
      <c r="T195" s="272"/>
      <c r="U195" s="282">
        <v>0</v>
      </c>
      <c r="V195" s="272"/>
      <c r="W195" s="282">
        <v>0</v>
      </c>
      <c r="X195" s="272"/>
      <c r="Y195" s="349">
        <v>125</v>
      </c>
      <c r="Z195" s="272"/>
      <c r="AA195" s="350">
        <v>125</v>
      </c>
      <c r="AB195" s="272"/>
      <c r="AC195" s="350"/>
      <c r="AD195" s="272"/>
      <c r="AE195" s="350">
        <v>0</v>
      </c>
      <c r="AF195" s="283"/>
      <c r="AG195" s="271"/>
      <c r="AH195" s="272"/>
      <c r="AI195" s="271"/>
      <c r="AJ195" s="272"/>
      <c r="AK195" s="271"/>
      <c r="AL195" s="283"/>
      <c r="AM195" s="289"/>
      <c r="AN195" s="272"/>
      <c r="AO195" s="271"/>
      <c r="AP195" s="272"/>
      <c r="AQ195" s="271"/>
      <c r="AR195" s="272"/>
      <c r="AS195" s="271"/>
      <c r="AT195" s="272"/>
      <c r="AU195" s="271"/>
      <c r="AV195" s="272"/>
      <c r="AW195" s="271"/>
      <c r="AX195" s="283"/>
      <c r="AY195" s="13">
        <f t="shared" si="0"/>
        <v>4937.8125</v>
      </c>
      <c r="AZ195" s="42">
        <f t="shared" si="1"/>
        <v>250</v>
      </c>
      <c r="BA195" s="42">
        <f t="shared" si="2"/>
        <v>0</v>
      </c>
      <c r="BB195" s="42">
        <f t="shared" si="3"/>
        <v>250</v>
      </c>
      <c r="BC195" s="78">
        <f t="shared" si="4"/>
        <v>19.751249999999999</v>
      </c>
    </row>
    <row r="196" spans="1:55" ht="13" x14ac:dyDescent="0.15">
      <c r="A196" s="40" t="s">
        <v>12</v>
      </c>
      <c r="B196" s="41">
        <f t="shared" si="5"/>
        <v>46213</v>
      </c>
      <c r="C196" s="42">
        <v>7</v>
      </c>
      <c r="D196" s="42"/>
      <c r="E196" s="42" t="s">
        <v>36</v>
      </c>
      <c r="F196" s="43" t="s">
        <v>64</v>
      </c>
      <c r="G196" s="281">
        <v>0</v>
      </c>
      <c r="H196" s="272"/>
      <c r="I196" s="282">
        <v>0</v>
      </c>
      <c r="J196" s="272"/>
      <c r="K196" s="282">
        <v>0</v>
      </c>
      <c r="L196" s="272"/>
      <c r="M196" s="282">
        <v>0</v>
      </c>
      <c r="N196" s="283"/>
      <c r="O196" s="282">
        <v>0</v>
      </c>
      <c r="P196" s="272"/>
      <c r="Q196" s="282">
        <v>0</v>
      </c>
      <c r="R196" s="272"/>
      <c r="S196" s="282">
        <v>0</v>
      </c>
      <c r="T196" s="272"/>
      <c r="U196" s="282">
        <v>0</v>
      </c>
      <c r="V196" s="272"/>
      <c r="W196" s="282">
        <v>0</v>
      </c>
      <c r="X196" s="272"/>
      <c r="Y196" s="349">
        <v>125</v>
      </c>
      <c r="Z196" s="272"/>
      <c r="AA196" s="350">
        <v>125</v>
      </c>
      <c r="AB196" s="272"/>
      <c r="AC196" s="350"/>
      <c r="AD196" s="272"/>
      <c r="AE196" s="350">
        <v>0</v>
      </c>
      <c r="AF196" s="283"/>
      <c r="AG196" s="271"/>
      <c r="AH196" s="272"/>
      <c r="AI196" s="271"/>
      <c r="AJ196" s="272"/>
      <c r="AK196" s="271"/>
      <c r="AL196" s="283"/>
      <c r="AM196" s="289"/>
      <c r="AN196" s="272"/>
      <c r="AO196" s="271"/>
      <c r="AP196" s="272"/>
      <c r="AQ196" s="271"/>
      <c r="AR196" s="272"/>
      <c r="AS196" s="271"/>
      <c r="AT196" s="272"/>
      <c r="AU196" s="271"/>
      <c r="AV196" s="272"/>
      <c r="AW196" s="271"/>
      <c r="AX196" s="283"/>
      <c r="AY196" s="13">
        <f t="shared" si="0"/>
        <v>4937.8125</v>
      </c>
      <c r="AZ196" s="42">
        <f t="shared" si="1"/>
        <v>250</v>
      </c>
      <c r="BA196" s="42">
        <f t="shared" si="2"/>
        <v>0</v>
      </c>
      <c r="BB196" s="42">
        <f t="shared" si="3"/>
        <v>250</v>
      </c>
      <c r="BC196" s="78">
        <f t="shared" si="4"/>
        <v>19.751249999999999</v>
      </c>
    </row>
    <row r="197" spans="1:55" ht="13" x14ac:dyDescent="0.15">
      <c r="A197" s="40" t="s">
        <v>13</v>
      </c>
      <c r="B197" s="41">
        <f t="shared" si="5"/>
        <v>46214</v>
      </c>
      <c r="C197" s="42">
        <v>7</v>
      </c>
      <c r="D197" s="42"/>
      <c r="E197" s="42" t="s">
        <v>36</v>
      </c>
      <c r="F197" s="43" t="s">
        <v>64</v>
      </c>
      <c r="G197" s="281">
        <v>0</v>
      </c>
      <c r="H197" s="272"/>
      <c r="I197" s="282">
        <v>0</v>
      </c>
      <c r="J197" s="272"/>
      <c r="K197" s="282">
        <v>0</v>
      </c>
      <c r="L197" s="272"/>
      <c r="M197" s="282">
        <v>0</v>
      </c>
      <c r="N197" s="283"/>
      <c r="O197" s="282">
        <v>0</v>
      </c>
      <c r="P197" s="272"/>
      <c r="Q197" s="282">
        <v>0</v>
      </c>
      <c r="R197" s="272"/>
      <c r="S197" s="282">
        <v>0</v>
      </c>
      <c r="T197" s="272"/>
      <c r="U197" s="282">
        <v>0</v>
      </c>
      <c r="V197" s="272"/>
      <c r="W197" s="282">
        <v>0</v>
      </c>
      <c r="X197" s="272"/>
      <c r="Y197" s="349">
        <v>125</v>
      </c>
      <c r="Z197" s="272"/>
      <c r="AA197" s="350">
        <v>125</v>
      </c>
      <c r="AB197" s="272"/>
      <c r="AC197" s="350"/>
      <c r="AD197" s="272"/>
      <c r="AE197" s="350">
        <v>0</v>
      </c>
      <c r="AF197" s="283"/>
      <c r="AG197" s="271"/>
      <c r="AH197" s="272"/>
      <c r="AI197" s="271"/>
      <c r="AJ197" s="272"/>
      <c r="AK197" s="271"/>
      <c r="AL197" s="283"/>
      <c r="AM197" s="289"/>
      <c r="AN197" s="272"/>
      <c r="AO197" s="271"/>
      <c r="AP197" s="272"/>
      <c r="AQ197" s="271"/>
      <c r="AR197" s="272"/>
      <c r="AS197" s="271"/>
      <c r="AT197" s="272"/>
      <c r="AU197" s="271"/>
      <c r="AV197" s="272"/>
      <c r="AW197" s="271"/>
      <c r="AX197" s="283"/>
      <c r="AY197" s="13">
        <f t="shared" si="0"/>
        <v>4937.8125</v>
      </c>
      <c r="AZ197" s="42">
        <f t="shared" si="1"/>
        <v>250</v>
      </c>
      <c r="BA197" s="42">
        <f t="shared" si="2"/>
        <v>0</v>
      </c>
      <c r="BB197" s="42">
        <f t="shared" si="3"/>
        <v>250</v>
      </c>
      <c r="BC197" s="78">
        <f t="shared" si="4"/>
        <v>19.751249999999999</v>
      </c>
    </row>
    <row r="198" spans="1:55" ht="13" x14ac:dyDescent="0.15">
      <c r="A198" s="45" t="s">
        <v>14</v>
      </c>
      <c r="B198" s="46">
        <f t="shared" si="5"/>
        <v>46215</v>
      </c>
      <c r="C198" s="47">
        <v>7</v>
      </c>
      <c r="D198" s="47"/>
      <c r="E198" s="47" t="s">
        <v>36</v>
      </c>
      <c r="F198" s="48" t="s">
        <v>64</v>
      </c>
      <c r="G198" s="296">
        <v>0</v>
      </c>
      <c r="H198" s="292"/>
      <c r="I198" s="291">
        <v>0</v>
      </c>
      <c r="J198" s="292"/>
      <c r="K198" s="291">
        <v>0</v>
      </c>
      <c r="L198" s="292"/>
      <c r="M198" s="291">
        <v>0</v>
      </c>
      <c r="N198" s="293"/>
      <c r="O198" s="291">
        <v>0</v>
      </c>
      <c r="P198" s="292"/>
      <c r="Q198" s="291">
        <v>0</v>
      </c>
      <c r="R198" s="292"/>
      <c r="S198" s="291">
        <v>0</v>
      </c>
      <c r="T198" s="292"/>
      <c r="U198" s="291">
        <v>0</v>
      </c>
      <c r="V198" s="292"/>
      <c r="W198" s="291">
        <v>0</v>
      </c>
      <c r="X198" s="292"/>
      <c r="Y198" s="351">
        <v>0</v>
      </c>
      <c r="Z198" s="292"/>
      <c r="AA198" s="352">
        <v>0</v>
      </c>
      <c r="AB198" s="292"/>
      <c r="AC198" s="352"/>
      <c r="AD198" s="292"/>
      <c r="AE198" s="352">
        <v>0</v>
      </c>
      <c r="AF198" s="293"/>
      <c r="AG198" s="295"/>
      <c r="AH198" s="292"/>
      <c r="AI198" s="295"/>
      <c r="AJ198" s="292"/>
      <c r="AK198" s="295"/>
      <c r="AL198" s="293"/>
      <c r="AM198" s="294"/>
      <c r="AN198" s="292"/>
      <c r="AO198" s="295"/>
      <c r="AP198" s="292"/>
      <c r="AQ198" s="295"/>
      <c r="AR198" s="292"/>
      <c r="AS198" s="295"/>
      <c r="AT198" s="292"/>
      <c r="AU198" s="295"/>
      <c r="AV198" s="292"/>
      <c r="AW198" s="295"/>
      <c r="AX198" s="293"/>
      <c r="AY198" s="79">
        <f t="shared" si="0"/>
        <v>0</v>
      </c>
      <c r="AZ198" s="47">
        <f t="shared" si="1"/>
        <v>0</v>
      </c>
      <c r="BA198" s="47">
        <f t="shared" si="2"/>
        <v>0</v>
      </c>
      <c r="BB198" s="47">
        <f t="shared" si="3"/>
        <v>0</v>
      </c>
      <c r="BC198" s="80" t="str">
        <f t="shared" si="4"/>
        <v/>
      </c>
    </row>
    <row r="199" spans="1:55" ht="13" x14ac:dyDescent="0.15">
      <c r="A199" s="32" t="s">
        <v>7</v>
      </c>
      <c r="B199" s="33">
        <f t="shared" si="5"/>
        <v>46216</v>
      </c>
      <c r="C199" s="34">
        <v>8</v>
      </c>
      <c r="D199" s="34"/>
      <c r="E199" s="34" t="s">
        <v>31</v>
      </c>
      <c r="F199" s="35" t="s">
        <v>64</v>
      </c>
      <c r="G199" s="281">
        <v>0</v>
      </c>
      <c r="H199" s="272"/>
      <c r="I199" s="282">
        <v>0</v>
      </c>
      <c r="J199" s="272"/>
      <c r="K199" s="282">
        <v>0</v>
      </c>
      <c r="L199" s="272"/>
      <c r="M199" s="282">
        <v>0</v>
      </c>
      <c r="N199" s="283"/>
      <c r="O199" s="282">
        <v>0</v>
      </c>
      <c r="P199" s="272"/>
      <c r="Q199" s="282">
        <v>0</v>
      </c>
      <c r="R199" s="272"/>
      <c r="S199" s="282">
        <v>0</v>
      </c>
      <c r="T199" s="272"/>
      <c r="U199" s="282">
        <v>0</v>
      </c>
      <c r="V199" s="272"/>
      <c r="W199" s="282">
        <v>0</v>
      </c>
      <c r="X199" s="272"/>
      <c r="Y199" s="286">
        <v>125</v>
      </c>
      <c r="Z199" s="285"/>
      <c r="AA199" s="287">
        <v>125</v>
      </c>
      <c r="AB199" s="285"/>
      <c r="AC199" s="287"/>
      <c r="AD199" s="285"/>
      <c r="AE199" s="287">
        <v>0</v>
      </c>
      <c r="AF199" s="288"/>
      <c r="AG199" s="271"/>
      <c r="AH199" s="272"/>
      <c r="AI199" s="271"/>
      <c r="AJ199" s="272"/>
      <c r="AK199" s="271"/>
      <c r="AL199" s="283"/>
      <c r="AM199" s="289"/>
      <c r="AN199" s="272"/>
      <c r="AO199" s="271"/>
      <c r="AP199" s="272"/>
      <c r="AQ199" s="271"/>
      <c r="AR199" s="272"/>
      <c r="AS199" s="271"/>
      <c r="AT199" s="272"/>
      <c r="AU199" s="271"/>
      <c r="AV199" s="272"/>
      <c r="AW199" s="271"/>
      <c r="AX199" s="283"/>
      <c r="AY199" s="68">
        <f t="shared" si="0"/>
        <v>4937.8125</v>
      </c>
      <c r="AZ199" s="34">
        <f t="shared" si="1"/>
        <v>250</v>
      </c>
      <c r="BA199" s="34">
        <f t="shared" si="2"/>
        <v>0</v>
      </c>
      <c r="BB199" s="34">
        <f t="shared" si="3"/>
        <v>250</v>
      </c>
      <c r="BC199" s="69">
        <f t="shared" si="4"/>
        <v>19.751249999999999</v>
      </c>
    </row>
    <row r="200" spans="1:55" ht="13" x14ac:dyDescent="0.15">
      <c r="A200" s="40" t="s">
        <v>9</v>
      </c>
      <c r="B200" s="41">
        <f t="shared" si="5"/>
        <v>46217</v>
      </c>
      <c r="C200" s="42">
        <v>8</v>
      </c>
      <c r="D200" s="42"/>
      <c r="E200" s="42" t="s">
        <v>31</v>
      </c>
      <c r="F200" s="43" t="s">
        <v>64</v>
      </c>
      <c r="G200" s="281">
        <v>0</v>
      </c>
      <c r="H200" s="272"/>
      <c r="I200" s="282">
        <v>0</v>
      </c>
      <c r="J200" s="272"/>
      <c r="K200" s="282">
        <v>0</v>
      </c>
      <c r="L200" s="272"/>
      <c r="M200" s="282">
        <v>0</v>
      </c>
      <c r="N200" s="283"/>
      <c r="O200" s="282">
        <v>0</v>
      </c>
      <c r="P200" s="272"/>
      <c r="Q200" s="282">
        <v>0</v>
      </c>
      <c r="R200" s="272"/>
      <c r="S200" s="282">
        <v>0</v>
      </c>
      <c r="T200" s="272"/>
      <c r="U200" s="282">
        <v>0</v>
      </c>
      <c r="V200" s="272"/>
      <c r="W200" s="282">
        <v>0</v>
      </c>
      <c r="X200" s="272"/>
      <c r="Y200" s="349">
        <v>125</v>
      </c>
      <c r="Z200" s="272"/>
      <c r="AA200" s="350">
        <v>125</v>
      </c>
      <c r="AB200" s="272"/>
      <c r="AC200" s="350"/>
      <c r="AD200" s="272"/>
      <c r="AE200" s="350">
        <v>0</v>
      </c>
      <c r="AF200" s="283"/>
      <c r="AG200" s="271"/>
      <c r="AH200" s="272"/>
      <c r="AI200" s="271"/>
      <c r="AJ200" s="272"/>
      <c r="AK200" s="271"/>
      <c r="AL200" s="283"/>
      <c r="AM200" s="289"/>
      <c r="AN200" s="272"/>
      <c r="AO200" s="271"/>
      <c r="AP200" s="272"/>
      <c r="AQ200" s="271"/>
      <c r="AR200" s="272"/>
      <c r="AS200" s="271"/>
      <c r="AT200" s="272"/>
      <c r="AU200" s="271"/>
      <c r="AV200" s="272"/>
      <c r="AW200" s="271"/>
      <c r="AX200" s="283"/>
      <c r="AY200" s="13">
        <f t="shared" si="0"/>
        <v>4937.8125</v>
      </c>
      <c r="AZ200" s="42">
        <f t="shared" si="1"/>
        <v>250</v>
      </c>
      <c r="BA200" s="42">
        <f t="shared" si="2"/>
        <v>0</v>
      </c>
      <c r="BB200" s="42">
        <f t="shared" si="3"/>
        <v>250</v>
      </c>
      <c r="BC200" s="78">
        <f t="shared" si="4"/>
        <v>19.751249999999999</v>
      </c>
    </row>
    <row r="201" spans="1:55" ht="13" x14ac:dyDescent="0.15">
      <c r="A201" s="40" t="s">
        <v>10</v>
      </c>
      <c r="B201" s="41">
        <f t="shared" si="5"/>
        <v>46218</v>
      </c>
      <c r="C201" s="42">
        <v>8</v>
      </c>
      <c r="D201" s="42"/>
      <c r="E201" s="42" t="s">
        <v>31</v>
      </c>
      <c r="F201" s="43" t="s">
        <v>64</v>
      </c>
      <c r="G201" s="281">
        <v>0</v>
      </c>
      <c r="H201" s="272"/>
      <c r="I201" s="282">
        <v>0</v>
      </c>
      <c r="J201" s="272"/>
      <c r="K201" s="282">
        <v>0</v>
      </c>
      <c r="L201" s="272"/>
      <c r="M201" s="282">
        <v>0</v>
      </c>
      <c r="N201" s="283"/>
      <c r="O201" s="282">
        <v>0</v>
      </c>
      <c r="P201" s="272"/>
      <c r="Q201" s="282">
        <v>0</v>
      </c>
      <c r="R201" s="272"/>
      <c r="S201" s="282">
        <v>0</v>
      </c>
      <c r="T201" s="272"/>
      <c r="U201" s="282">
        <v>0</v>
      </c>
      <c r="V201" s="272"/>
      <c r="W201" s="282">
        <v>0</v>
      </c>
      <c r="X201" s="272"/>
      <c r="Y201" s="349">
        <v>125</v>
      </c>
      <c r="Z201" s="272"/>
      <c r="AA201" s="350">
        <v>125</v>
      </c>
      <c r="AB201" s="272"/>
      <c r="AC201" s="350"/>
      <c r="AD201" s="272"/>
      <c r="AE201" s="350">
        <v>0</v>
      </c>
      <c r="AF201" s="283"/>
      <c r="AG201" s="271"/>
      <c r="AH201" s="272"/>
      <c r="AI201" s="271"/>
      <c r="AJ201" s="272"/>
      <c r="AK201" s="271"/>
      <c r="AL201" s="283"/>
      <c r="AM201" s="289"/>
      <c r="AN201" s="272"/>
      <c r="AO201" s="271"/>
      <c r="AP201" s="272"/>
      <c r="AQ201" s="271"/>
      <c r="AR201" s="272"/>
      <c r="AS201" s="271"/>
      <c r="AT201" s="272"/>
      <c r="AU201" s="271"/>
      <c r="AV201" s="272"/>
      <c r="AW201" s="271"/>
      <c r="AX201" s="283"/>
      <c r="AY201" s="13">
        <f t="shared" si="0"/>
        <v>4937.8125</v>
      </c>
      <c r="AZ201" s="42">
        <f t="shared" si="1"/>
        <v>250</v>
      </c>
      <c r="BA201" s="42">
        <f t="shared" si="2"/>
        <v>0</v>
      </c>
      <c r="BB201" s="42">
        <f t="shared" si="3"/>
        <v>250</v>
      </c>
      <c r="BC201" s="78">
        <f t="shared" si="4"/>
        <v>19.751249999999999</v>
      </c>
    </row>
    <row r="202" spans="1:55" ht="13" x14ac:dyDescent="0.15">
      <c r="A202" s="40" t="s">
        <v>11</v>
      </c>
      <c r="B202" s="41">
        <f t="shared" si="5"/>
        <v>46219</v>
      </c>
      <c r="C202" s="42">
        <v>8</v>
      </c>
      <c r="D202" s="42"/>
      <c r="E202" s="42" t="s">
        <v>31</v>
      </c>
      <c r="F202" s="43" t="s">
        <v>64</v>
      </c>
      <c r="G202" s="281">
        <v>0</v>
      </c>
      <c r="H202" s="272"/>
      <c r="I202" s="282">
        <v>0</v>
      </c>
      <c r="J202" s="272"/>
      <c r="K202" s="282">
        <v>0</v>
      </c>
      <c r="L202" s="272"/>
      <c r="M202" s="282">
        <v>0</v>
      </c>
      <c r="N202" s="283"/>
      <c r="O202" s="282">
        <v>0</v>
      </c>
      <c r="P202" s="272"/>
      <c r="Q202" s="282">
        <v>0</v>
      </c>
      <c r="R202" s="272"/>
      <c r="S202" s="282">
        <v>0</v>
      </c>
      <c r="T202" s="272"/>
      <c r="U202" s="282">
        <v>0</v>
      </c>
      <c r="V202" s="272"/>
      <c r="W202" s="282">
        <v>0</v>
      </c>
      <c r="X202" s="272"/>
      <c r="Y202" s="349">
        <v>125</v>
      </c>
      <c r="Z202" s="272"/>
      <c r="AA202" s="350">
        <v>125</v>
      </c>
      <c r="AB202" s="272"/>
      <c r="AC202" s="350"/>
      <c r="AD202" s="272"/>
      <c r="AE202" s="350">
        <v>0</v>
      </c>
      <c r="AF202" s="283"/>
      <c r="AG202" s="271"/>
      <c r="AH202" s="272"/>
      <c r="AI202" s="271"/>
      <c r="AJ202" s="272"/>
      <c r="AK202" s="271"/>
      <c r="AL202" s="283"/>
      <c r="AM202" s="289"/>
      <c r="AN202" s="272"/>
      <c r="AO202" s="271"/>
      <c r="AP202" s="272"/>
      <c r="AQ202" s="271"/>
      <c r="AR202" s="272"/>
      <c r="AS202" s="271"/>
      <c r="AT202" s="272"/>
      <c r="AU202" s="271"/>
      <c r="AV202" s="272"/>
      <c r="AW202" s="271"/>
      <c r="AX202" s="283"/>
      <c r="AY202" s="13">
        <f t="shared" si="0"/>
        <v>4937.8125</v>
      </c>
      <c r="AZ202" s="42">
        <f t="shared" si="1"/>
        <v>250</v>
      </c>
      <c r="BA202" s="42">
        <f t="shared" si="2"/>
        <v>0</v>
      </c>
      <c r="BB202" s="42">
        <f t="shared" si="3"/>
        <v>250</v>
      </c>
      <c r="BC202" s="78">
        <f t="shared" si="4"/>
        <v>19.751249999999999</v>
      </c>
    </row>
    <row r="203" spans="1:55" ht="13" x14ac:dyDescent="0.15">
      <c r="A203" s="40" t="s">
        <v>12</v>
      </c>
      <c r="B203" s="41">
        <f t="shared" si="5"/>
        <v>46220</v>
      </c>
      <c r="C203" s="42">
        <v>8</v>
      </c>
      <c r="D203" s="42"/>
      <c r="E203" s="42" t="s">
        <v>31</v>
      </c>
      <c r="F203" s="43" t="s">
        <v>64</v>
      </c>
      <c r="G203" s="281">
        <v>0</v>
      </c>
      <c r="H203" s="272"/>
      <c r="I203" s="282">
        <v>0</v>
      </c>
      <c r="J203" s="272"/>
      <c r="K203" s="282">
        <v>0</v>
      </c>
      <c r="L203" s="272"/>
      <c r="M203" s="282">
        <v>0</v>
      </c>
      <c r="N203" s="283"/>
      <c r="O203" s="282">
        <v>0</v>
      </c>
      <c r="P203" s="272"/>
      <c r="Q203" s="282">
        <v>0</v>
      </c>
      <c r="R203" s="272"/>
      <c r="S203" s="282">
        <v>0</v>
      </c>
      <c r="T203" s="272"/>
      <c r="U203" s="282">
        <v>0</v>
      </c>
      <c r="V203" s="272"/>
      <c r="W203" s="282">
        <v>0</v>
      </c>
      <c r="X203" s="272"/>
      <c r="Y203" s="349">
        <v>125</v>
      </c>
      <c r="Z203" s="272"/>
      <c r="AA203" s="350">
        <v>125</v>
      </c>
      <c r="AB203" s="272"/>
      <c r="AC203" s="350"/>
      <c r="AD203" s="272"/>
      <c r="AE203" s="350">
        <v>0</v>
      </c>
      <c r="AF203" s="283"/>
      <c r="AG203" s="271"/>
      <c r="AH203" s="272"/>
      <c r="AI203" s="271"/>
      <c r="AJ203" s="272"/>
      <c r="AK203" s="271"/>
      <c r="AL203" s="283"/>
      <c r="AM203" s="289"/>
      <c r="AN203" s="272"/>
      <c r="AO203" s="271"/>
      <c r="AP203" s="272"/>
      <c r="AQ203" s="271"/>
      <c r="AR203" s="272"/>
      <c r="AS203" s="271"/>
      <c r="AT203" s="272"/>
      <c r="AU203" s="271"/>
      <c r="AV203" s="272"/>
      <c r="AW203" s="271"/>
      <c r="AX203" s="283"/>
      <c r="AY203" s="13">
        <f t="shared" si="0"/>
        <v>4937.8125</v>
      </c>
      <c r="AZ203" s="42">
        <f t="shared" si="1"/>
        <v>250</v>
      </c>
      <c r="BA203" s="42">
        <f t="shared" si="2"/>
        <v>0</v>
      </c>
      <c r="BB203" s="42">
        <f t="shared" si="3"/>
        <v>250</v>
      </c>
      <c r="BC203" s="78">
        <f t="shared" si="4"/>
        <v>19.751249999999999</v>
      </c>
    </row>
    <row r="204" spans="1:55" ht="13" x14ac:dyDescent="0.15">
      <c r="A204" s="40" t="s">
        <v>13</v>
      </c>
      <c r="B204" s="41">
        <f t="shared" si="5"/>
        <v>46221</v>
      </c>
      <c r="C204" s="42">
        <v>8</v>
      </c>
      <c r="D204" s="42"/>
      <c r="E204" s="42" t="s">
        <v>31</v>
      </c>
      <c r="F204" s="43" t="s">
        <v>64</v>
      </c>
      <c r="G204" s="281">
        <v>0</v>
      </c>
      <c r="H204" s="272"/>
      <c r="I204" s="282">
        <v>0</v>
      </c>
      <c r="J204" s="272"/>
      <c r="K204" s="282">
        <v>0</v>
      </c>
      <c r="L204" s="272"/>
      <c r="M204" s="282">
        <v>0</v>
      </c>
      <c r="N204" s="283"/>
      <c r="O204" s="282">
        <v>0</v>
      </c>
      <c r="P204" s="272"/>
      <c r="Q204" s="282">
        <v>0</v>
      </c>
      <c r="R204" s="272"/>
      <c r="S204" s="282">
        <v>0</v>
      </c>
      <c r="T204" s="272"/>
      <c r="U204" s="282">
        <v>0</v>
      </c>
      <c r="V204" s="272"/>
      <c r="W204" s="282">
        <v>0</v>
      </c>
      <c r="X204" s="272"/>
      <c r="Y204" s="349">
        <v>125</v>
      </c>
      <c r="Z204" s="272"/>
      <c r="AA204" s="350">
        <v>125</v>
      </c>
      <c r="AB204" s="272"/>
      <c r="AC204" s="350"/>
      <c r="AD204" s="272"/>
      <c r="AE204" s="350">
        <v>0</v>
      </c>
      <c r="AF204" s="283"/>
      <c r="AG204" s="271"/>
      <c r="AH204" s="272"/>
      <c r="AI204" s="271"/>
      <c r="AJ204" s="272"/>
      <c r="AK204" s="271"/>
      <c r="AL204" s="283"/>
      <c r="AM204" s="289"/>
      <c r="AN204" s="272"/>
      <c r="AO204" s="271"/>
      <c r="AP204" s="272"/>
      <c r="AQ204" s="271"/>
      <c r="AR204" s="272"/>
      <c r="AS204" s="271"/>
      <c r="AT204" s="272"/>
      <c r="AU204" s="271"/>
      <c r="AV204" s="272"/>
      <c r="AW204" s="271"/>
      <c r="AX204" s="283"/>
      <c r="AY204" s="13">
        <f t="shared" si="0"/>
        <v>4937.8125</v>
      </c>
      <c r="AZ204" s="42">
        <f t="shared" si="1"/>
        <v>250</v>
      </c>
      <c r="BA204" s="42">
        <f t="shared" si="2"/>
        <v>0</v>
      </c>
      <c r="BB204" s="42">
        <f t="shared" si="3"/>
        <v>250</v>
      </c>
      <c r="BC204" s="78">
        <f t="shared" si="4"/>
        <v>19.751249999999999</v>
      </c>
    </row>
    <row r="205" spans="1:55" ht="13" x14ac:dyDescent="0.15">
      <c r="A205" s="45" t="s">
        <v>14</v>
      </c>
      <c r="B205" s="46">
        <f t="shared" si="5"/>
        <v>46222</v>
      </c>
      <c r="C205" s="47">
        <v>8</v>
      </c>
      <c r="D205" s="47"/>
      <c r="E205" s="47" t="s">
        <v>31</v>
      </c>
      <c r="F205" s="48" t="s">
        <v>64</v>
      </c>
      <c r="G205" s="296">
        <v>0</v>
      </c>
      <c r="H205" s="292"/>
      <c r="I205" s="291">
        <v>0</v>
      </c>
      <c r="J205" s="292"/>
      <c r="K205" s="291">
        <v>0</v>
      </c>
      <c r="L205" s="292"/>
      <c r="M205" s="291">
        <v>0</v>
      </c>
      <c r="N205" s="293"/>
      <c r="O205" s="282">
        <v>0</v>
      </c>
      <c r="P205" s="272"/>
      <c r="Q205" s="282">
        <v>0</v>
      </c>
      <c r="R205" s="272"/>
      <c r="S205" s="282">
        <v>0</v>
      </c>
      <c r="T205" s="272"/>
      <c r="U205" s="282">
        <v>0</v>
      </c>
      <c r="V205" s="272"/>
      <c r="W205" s="282">
        <v>0</v>
      </c>
      <c r="X205" s="272"/>
      <c r="Y205" s="351">
        <v>0</v>
      </c>
      <c r="Z205" s="292"/>
      <c r="AA205" s="352">
        <v>0</v>
      </c>
      <c r="AB205" s="292"/>
      <c r="AC205" s="352"/>
      <c r="AD205" s="292"/>
      <c r="AE205" s="352">
        <v>0</v>
      </c>
      <c r="AF205" s="293"/>
      <c r="AG205" s="295"/>
      <c r="AH205" s="292"/>
      <c r="AI205" s="295"/>
      <c r="AJ205" s="292"/>
      <c r="AK205" s="295"/>
      <c r="AL205" s="293"/>
      <c r="AM205" s="294"/>
      <c r="AN205" s="292"/>
      <c r="AO205" s="295"/>
      <c r="AP205" s="292"/>
      <c r="AQ205" s="295"/>
      <c r="AR205" s="292"/>
      <c r="AS205" s="295"/>
      <c r="AT205" s="292"/>
      <c r="AU205" s="295"/>
      <c r="AV205" s="292"/>
      <c r="AW205" s="295"/>
      <c r="AX205" s="293"/>
      <c r="AY205" s="79">
        <f t="shared" si="0"/>
        <v>0</v>
      </c>
      <c r="AZ205" s="47">
        <f t="shared" si="1"/>
        <v>0</v>
      </c>
      <c r="BA205" s="47">
        <f t="shared" si="2"/>
        <v>0</v>
      </c>
      <c r="BB205" s="47">
        <f t="shared" si="3"/>
        <v>0</v>
      </c>
      <c r="BC205" s="80" t="str">
        <f t="shared" si="4"/>
        <v/>
      </c>
    </row>
    <row r="206" spans="1:55" ht="13" x14ac:dyDescent="0.15">
      <c r="A206" s="32" t="s">
        <v>7</v>
      </c>
      <c r="B206" s="33">
        <f t="shared" si="5"/>
        <v>46223</v>
      </c>
      <c r="C206" s="34">
        <v>8</v>
      </c>
      <c r="D206" s="34"/>
      <c r="E206" s="34" t="s">
        <v>34</v>
      </c>
      <c r="F206" s="35" t="s">
        <v>64</v>
      </c>
      <c r="G206" s="281">
        <v>0</v>
      </c>
      <c r="H206" s="272"/>
      <c r="I206" s="282">
        <v>0</v>
      </c>
      <c r="J206" s="272"/>
      <c r="K206" s="282">
        <v>0</v>
      </c>
      <c r="L206" s="272"/>
      <c r="M206" s="282">
        <v>0</v>
      </c>
      <c r="N206" s="283"/>
      <c r="O206" s="284">
        <v>0</v>
      </c>
      <c r="P206" s="285"/>
      <c r="Q206" s="284">
        <v>0</v>
      </c>
      <c r="R206" s="285"/>
      <c r="S206" s="284">
        <v>0</v>
      </c>
      <c r="T206" s="285"/>
      <c r="U206" s="284">
        <v>0</v>
      </c>
      <c r="V206" s="285"/>
      <c r="W206" s="284">
        <v>0</v>
      </c>
      <c r="X206" s="285"/>
      <c r="Y206" s="286">
        <v>145</v>
      </c>
      <c r="Z206" s="285"/>
      <c r="AA206" s="287">
        <v>145</v>
      </c>
      <c r="AB206" s="285"/>
      <c r="AC206" s="287"/>
      <c r="AD206" s="285"/>
      <c r="AE206" s="287">
        <v>0</v>
      </c>
      <c r="AF206" s="288"/>
      <c r="AG206" s="271"/>
      <c r="AH206" s="272"/>
      <c r="AI206" s="271"/>
      <c r="AJ206" s="272"/>
      <c r="AK206" s="271"/>
      <c r="AL206" s="283"/>
      <c r="AM206" s="289"/>
      <c r="AN206" s="272"/>
      <c r="AO206" s="271"/>
      <c r="AP206" s="272"/>
      <c r="AQ206" s="271"/>
      <c r="AR206" s="272"/>
      <c r="AS206" s="271"/>
      <c r="AT206" s="272"/>
      <c r="AU206" s="271"/>
      <c r="AV206" s="272"/>
      <c r="AW206" s="271"/>
      <c r="AX206" s="283"/>
      <c r="AY206" s="68">
        <f t="shared" si="0"/>
        <v>5727.8625000000002</v>
      </c>
      <c r="AZ206" s="34">
        <f t="shared" si="1"/>
        <v>290</v>
      </c>
      <c r="BA206" s="34">
        <f t="shared" si="2"/>
        <v>0</v>
      </c>
      <c r="BB206" s="34">
        <f t="shared" si="3"/>
        <v>290</v>
      </c>
      <c r="BC206" s="69">
        <f t="shared" si="4"/>
        <v>19.751249999999999</v>
      </c>
    </row>
    <row r="207" spans="1:55" ht="13" x14ac:dyDescent="0.15">
      <c r="A207" s="40" t="s">
        <v>9</v>
      </c>
      <c r="B207" s="41">
        <f t="shared" si="5"/>
        <v>46224</v>
      </c>
      <c r="C207" s="42">
        <v>8</v>
      </c>
      <c r="D207" s="42"/>
      <c r="E207" s="42" t="s">
        <v>34</v>
      </c>
      <c r="F207" s="43" t="s">
        <v>64</v>
      </c>
      <c r="G207" s="281">
        <v>0</v>
      </c>
      <c r="H207" s="272"/>
      <c r="I207" s="282">
        <v>0</v>
      </c>
      <c r="J207" s="272"/>
      <c r="K207" s="282">
        <v>0</v>
      </c>
      <c r="L207" s="272"/>
      <c r="M207" s="282">
        <v>0</v>
      </c>
      <c r="N207" s="283"/>
      <c r="O207" s="282">
        <v>0</v>
      </c>
      <c r="P207" s="272"/>
      <c r="Q207" s="282">
        <v>0</v>
      </c>
      <c r="R207" s="272"/>
      <c r="S207" s="282">
        <v>0</v>
      </c>
      <c r="T207" s="272"/>
      <c r="U207" s="282">
        <v>0</v>
      </c>
      <c r="V207" s="272"/>
      <c r="W207" s="282">
        <v>0</v>
      </c>
      <c r="X207" s="272"/>
      <c r="Y207" s="349">
        <v>145</v>
      </c>
      <c r="Z207" s="272"/>
      <c r="AA207" s="350">
        <v>145</v>
      </c>
      <c r="AB207" s="272"/>
      <c r="AC207" s="350"/>
      <c r="AD207" s="272"/>
      <c r="AE207" s="350">
        <v>0</v>
      </c>
      <c r="AF207" s="283"/>
      <c r="AG207" s="271"/>
      <c r="AH207" s="272"/>
      <c r="AI207" s="271"/>
      <c r="AJ207" s="272"/>
      <c r="AK207" s="271"/>
      <c r="AL207" s="283"/>
      <c r="AM207" s="289"/>
      <c r="AN207" s="272"/>
      <c r="AO207" s="271"/>
      <c r="AP207" s="272"/>
      <c r="AQ207" s="271"/>
      <c r="AR207" s="272"/>
      <c r="AS207" s="271"/>
      <c r="AT207" s="272"/>
      <c r="AU207" s="271"/>
      <c r="AV207" s="272"/>
      <c r="AW207" s="271"/>
      <c r="AX207" s="283"/>
      <c r="AY207" s="13">
        <f t="shared" si="0"/>
        <v>5727.8625000000002</v>
      </c>
      <c r="AZ207" s="42">
        <f t="shared" si="1"/>
        <v>290</v>
      </c>
      <c r="BA207" s="42">
        <f t="shared" si="2"/>
        <v>0</v>
      </c>
      <c r="BB207" s="42">
        <f t="shared" si="3"/>
        <v>290</v>
      </c>
      <c r="BC207" s="78">
        <f t="shared" si="4"/>
        <v>19.751249999999999</v>
      </c>
    </row>
    <row r="208" spans="1:55" ht="13" x14ac:dyDescent="0.15">
      <c r="A208" s="40" t="s">
        <v>10</v>
      </c>
      <c r="B208" s="41">
        <f t="shared" si="5"/>
        <v>46225</v>
      </c>
      <c r="C208" s="42">
        <v>8</v>
      </c>
      <c r="D208" s="42"/>
      <c r="E208" s="42" t="s">
        <v>34</v>
      </c>
      <c r="F208" s="43" t="s">
        <v>64</v>
      </c>
      <c r="G208" s="281">
        <v>0</v>
      </c>
      <c r="H208" s="272"/>
      <c r="I208" s="282">
        <v>0</v>
      </c>
      <c r="J208" s="272"/>
      <c r="K208" s="282">
        <v>0</v>
      </c>
      <c r="L208" s="272"/>
      <c r="M208" s="282">
        <v>0</v>
      </c>
      <c r="N208" s="283"/>
      <c r="O208" s="282">
        <v>0</v>
      </c>
      <c r="P208" s="272"/>
      <c r="Q208" s="282">
        <v>0</v>
      </c>
      <c r="R208" s="272"/>
      <c r="S208" s="282">
        <v>0</v>
      </c>
      <c r="T208" s="272"/>
      <c r="U208" s="282">
        <v>0</v>
      </c>
      <c r="V208" s="272"/>
      <c r="W208" s="282">
        <v>0</v>
      </c>
      <c r="X208" s="272"/>
      <c r="Y208" s="349">
        <v>145</v>
      </c>
      <c r="Z208" s="272"/>
      <c r="AA208" s="350">
        <v>145</v>
      </c>
      <c r="AB208" s="272"/>
      <c r="AC208" s="350"/>
      <c r="AD208" s="272"/>
      <c r="AE208" s="350">
        <v>0</v>
      </c>
      <c r="AF208" s="283"/>
      <c r="AG208" s="271"/>
      <c r="AH208" s="272"/>
      <c r="AI208" s="271"/>
      <c r="AJ208" s="272"/>
      <c r="AK208" s="271"/>
      <c r="AL208" s="283"/>
      <c r="AM208" s="289"/>
      <c r="AN208" s="272"/>
      <c r="AO208" s="271"/>
      <c r="AP208" s="272"/>
      <c r="AQ208" s="271"/>
      <c r="AR208" s="272"/>
      <c r="AS208" s="271"/>
      <c r="AT208" s="272"/>
      <c r="AU208" s="271"/>
      <c r="AV208" s="272"/>
      <c r="AW208" s="271"/>
      <c r="AX208" s="283"/>
      <c r="AY208" s="13">
        <f t="shared" si="0"/>
        <v>5727.8625000000002</v>
      </c>
      <c r="AZ208" s="42">
        <f t="shared" si="1"/>
        <v>290</v>
      </c>
      <c r="BA208" s="42">
        <f t="shared" si="2"/>
        <v>0</v>
      </c>
      <c r="BB208" s="42">
        <f t="shared" si="3"/>
        <v>290</v>
      </c>
      <c r="BC208" s="78">
        <f t="shared" si="4"/>
        <v>19.751249999999999</v>
      </c>
    </row>
    <row r="209" spans="1:55" ht="13" x14ac:dyDescent="0.15">
      <c r="A209" s="40" t="s">
        <v>11</v>
      </c>
      <c r="B209" s="41">
        <f t="shared" si="5"/>
        <v>46226</v>
      </c>
      <c r="C209" s="42">
        <v>8</v>
      </c>
      <c r="D209" s="42"/>
      <c r="E209" s="42" t="s">
        <v>34</v>
      </c>
      <c r="F209" s="43" t="s">
        <v>64</v>
      </c>
      <c r="G209" s="281">
        <v>0</v>
      </c>
      <c r="H209" s="272"/>
      <c r="I209" s="282">
        <v>0</v>
      </c>
      <c r="J209" s="272"/>
      <c r="K209" s="282">
        <v>0</v>
      </c>
      <c r="L209" s="272"/>
      <c r="M209" s="282">
        <v>0</v>
      </c>
      <c r="N209" s="283"/>
      <c r="O209" s="282">
        <v>0</v>
      </c>
      <c r="P209" s="272"/>
      <c r="Q209" s="282">
        <v>0</v>
      </c>
      <c r="R209" s="272"/>
      <c r="S209" s="282">
        <v>0</v>
      </c>
      <c r="T209" s="272"/>
      <c r="U209" s="282">
        <v>0</v>
      </c>
      <c r="V209" s="272"/>
      <c r="W209" s="282">
        <v>0</v>
      </c>
      <c r="X209" s="272"/>
      <c r="Y209" s="349">
        <v>145</v>
      </c>
      <c r="Z209" s="272"/>
      <c r="AA209" s="350">
        <v>145</v>
      </c>
      <c r="AB209" s="272"/>
      <c r="AC209" s="350"/>
      <c r="AD209" s="272"/>
      <c r="AE209" s="350">
        <v>0</v>
      </c>
      <c r="AF209" s="283"/>
      <c r="AG209" s="271"/>
      <c r="AH209" s="272"/>
      <c r="AI209" s="271"/>
      <c r="AJ209" s="272"/>
      <c r="AK209" s="271"/>
      <c r="AL209" s="283"/>
      <c r="AM209" s="289"/>
      <c r="AN209" s="272"/>
      <c r="AO209" s="271"/>
      <c r="AP209" s="272"/>
      <c r="AQ209" s="271"/>
      <c r="AR209" s="272"/>
      <c r="AS209" s="271"/>
      <c r="AT209" s="272"/>
      <c r="AU209" s="271"/>
      <c r="AV209" s="272"/>
      <c r="AW209" s="271"/>
      <c r="AX209" s="283"/>
      <c r="AY209" s="13">
        <f t="shared" si="0"/>
        <v>5727.8625000000002</v>
      </c>
      <c r="AZ209" s="42">
        <f t="shared" si="1"/>
        <v>290</v>
      </c>
      <c r="BA209" s="42">
        <f t="shared" si="2"/>
        <v>0</v>
      </c>
      <c r="BB209" s="42">
        <f t="shared" si="3"/>
        <v>290</v>
      </c>
      <c r="BC209" s="78">
        <f t="shared" si="4"/>
        <v>19.751249999999999</v>
      </c>
    </row>
    <row r="210" spans="1:55" ht="13" x14ac:dyDescent="0.15">
      <c r="A210" s="40" t="s">
        <v>12</v>
      </c>
      <c r="B210" s="41">
        <f t="shared" si="5"/>
        <v>46227</v>
      </c>
      <c r="C210" s="42">
        <v>8</v>
      </c>
      <c r="D210" s="42"/>
      <c r="E210" s="42" t="s">
        <v>34</v>
      </c>
      <c r="F210" s="43" t="s">
        <v>64</v>
      </c>
      <c r="G210" s="281">
        <v>0</v>
      </c>
      <c r="H210" s="272"/>
      <c r="I210" s="282">
        <v>0</v>
      </c>
      <c r="J210" s="272"/>
      <c r="K210" s="282">
        <v>0</v>
      </c>
      <c r="L210" s="272"/>
      <c r="M210" s="282">
        <v>0</v>
      </c>
      <c r="N210" s="283"/>
      <c r="O210" s="282">
        <v>0</v>
      </c>
      <c r="P210" s="272"/>
      <c r="Q210" s="282">
        <v>0</v>
      </c>
      <c r="R210" s="272"/>
      <c r="S210" s="282">
        <v>0</v>
      </c>
      <c r="T210" s="272"/>
      <c r="U210" s="282">
        <v>0</v>
      </c>
      <c r="V210" s="272"/>
      <c r="W210" s="282">
        <v>0</v>
      </c>
      <c r="X210" s="272"/>
      <c r="Y210" s="349">
        <v>145</v>
      </c>
      <c r="Z210" s="272"/>
      <c r="AA210" s="350">
        <v>145</v>
      </c>
      <c r="AB210" s="272"/>
      <c r="AC210" s="350"/>
      <c r="AD210" s="272"/>
      <c r="AE210" s="350">
        <v>0</v>
      </c>
      <c r="AF210" s="283"/>
      <c r="AG210" s="271"/>
      <c r="AH210" s="272"/>
      <c r="AI210" s="271"/>
      <c r="AJ210" s="272"/>
      <c r="AK210" s="271"/>
      <c r="AL210" s="283"/>
      <c r="AM210" s="289"/>
      <c r="AN210" s="272"/>
      <c r="AO210" s="271"/>
      <c r="AP210" s="272"/>
      <c r="AQ210" s="271"/>
      <c r="AR210" s="272"/>
      <c r="AS210" s="271"/>
      <c r="AT210" s="272"/>
      <c r="AU210" s="271"/>
      <c r="AV210" s="272"/>
      <c r="AW210" s="271"/>
      <c r="AX210" s="283"/>
      <c r="AY210" s="13">
        <f t="shared" si="0"/>
        <v>5727.8625000000002</v>
      </c>
      <c r="AZ210" s="42">
        <f t="shared" si="1"/>
        <v>290</v>
      </c>
      <c r="BA210" s="42">
        <f t="shared" si="2"/>
        <v>0</v>
      </c>
      <c r="BB210" s="42">
        <f t="shared" si="3"/>
        <v>290</v>
      </c>
      <c r="BC210" s="78">
        <f t="shared" si="4"/>
        <v>19.751249999999999</v>
      </c>
    </row>
    <row r="211" spans="1:55" ht="13" x14ac:dyDescent="0.15">
      <c r="A211" s="40" t="s">
        <v>13</v>
      </c>
      <c r="B211" s="41">
        <f t="shared" si="5"/>
        <v>46228</v>
      </c>
      <c r="C211" s="42">
        <v>8</v>
      </c>
      <c r="D211" s="42"/>
      <c r="E211" s="42" t="s">
        <v>34</v>
      </c>
      <c r="F211" s="43" t="s">
        <v>64</v>
      </c>
      <c r="G211" s="281">
        <v>0</v>
      </c>
      <c r="H211" s="272"/>
      <c r="I211" s="282">
        <v>0</v>
      </c>
      <c r="J211" s="272"/>
      <c r="K211" s="282">
        <v>0</v>
      </c>
      <c r="L211" s="272"/>
      <c r="M211" s="282">
        <v>0</v>
      </c>
      <c r="N211" s="283"/>
      <c r="O211" s="282">
        <v>0</v>
      </c>
      <c r="P211" s="272"/>
      <c r="Q211" s="282">
        <v>0</v>
      </c>
      <c r="R211" s="272"/>
      <c r="S211" s="282">
        <v>0</v>
      </c>
      <c r="T211" s="272"/>
      <c r="U211" s="282">
        <v>0</v>
      </c>
      <c r="V211" s="272"/>
      <c r="W211" s="282">
        <v>0</v>
      </c>
      <c r="X211" s="272"/>
      <c r="Y211" s="349">
        <v>145</v>
      </c>
      <c r="Z211" s="272"/>
      <c r="AA211" s="350">
        <v>145</v>
      </c>
      <c r="AB211" s="272"/>
      <c r="AC211" s="350"/>
      <c r="AD211" s="272"/>
      <c r="AE211" s="350">
        <v>0</v>
      </c>
      <c r="AF211" s="283"/>
      <c r="AG211" s="271"/>
      <c r="AH211" s="272"/>
      <c r="AI211" s="271"/>
      <c r="AJ211" s="272"/>
      <c r="AK211" s="271"/>
      <c r="AL211" s="283"/>
      <c r="AM211" s="289"/>
      <c r="AN211" s="272"/>
      <c r="AO211" s="271"/>
      <c r="AP211" s="272"/>
      <c r="AQ211" s="271"/>
      <c r="AR211" s="272"/>
      <c r="AS211" s="271"/>
      <c r="AT211" s="272"/>
      <c r="AU211" s="271"/>
      <c r="AV211" s="272"/>
      <c r="AW211" s="271"/>
      <c r="AX211" s="283"/>
      <c r="AY211" s="13">
        <f t="shared" si="0"/>
        <v>5727.8625000000002</v>
      </c>
      <c r="AZ211" s="42">
        <f t="shared" si="1"/>
        <v>290</v>
      </c>
      <c r="BA211" s="42">
        <f t="shared" si="2"/>
        <v>0</v>
      </c>
      <c r="BB211" s="42">
        <f t="shared" si="3"/>
        <v>290</v>
      </c>
      <c r="BC211" s="78">
        <f t="shared" si="4"/>
        <v>19.751249999999999</v>
      </c>
    </row>
    <row r="212" spans="1:55" ht="13" x14ac:dyDescent="0.15">
      <c r="A212" s="45" t="s">
        <v>14</v>
      </c>
      <c r="B212" s="46">
        <f t="shared" si="5"/>
        <v>46229</v>
      </c>
      <c r="C212" s="47">
        <v>8</v>
      </c>
      <c r="D212" s="47"/>
      <c r="E212" s="47" t="s">
        <v>34</v>
      </c>
      <c r="F212" s="48" t="s">
        <v>64</v>
      </c>
      <c r="G212" s="296">
        <v>0</v>
      </c>
      <c r="H212" s="292"/>
      <c r="I212" s="291">
        <v>0</v>
      </c>
      <c r="J212" s="292"/>
      <c r="K212" s="291">
        <v>0</v>
      </c>
      <c r="L212" s="292"/>
      <c r="M212" s="291">
        <v>0</v>
      </c>
      <c r="N212" s="293"/>
      <c r="O212" s="291">
        <v>0</v>
      </c>
      <c r="P212" s="292"/>
      <c r="Q212" s="291">
        <v>0</v>
      </c>
      <c r="R212" s="292"/>
      <c r="S212" s="291">
        <v>0</v>
      </c>
      <c r="T212" s="292"/>
      <c r="U212" s="291">
        <v>0</v>
      </c>
      <c r="V212" s="292"/>
      <c r="W212" s="291">
        <v>0</v>
      </c>
      <c r="X212" s="292"/>
      <c r="Y212" s="351">
        <v>0</v>
      </c>
      <c r="Z212" s="292"/>
      <c r="AA212" s="352">
        <v>0</v>
      </c>
      <c r="AB212" s="292"/>
      <c r="AC212" s="352"/>
      <c r="AD212" s="292"/>
      <c r="AE212" s="352">
        <v>0</v>
      </c>
      <c r="AF212" s="293"/>
      <c r="AG212" s="295"/>
      <c r="AH212" s="292"/>
      <c r="AI212" s="295"/>
      <c r="AJ212" s="292"/>
      <c r="AK212" s="295"/>
      <c r="AL212" s="293"/>
      <c r="AM212" s="294"/>
      <c r="AN212" s="292"/>
      <c r="AO212" s="295"/>
      <c r="AP212" s="292"/>
      <c r="AQ212" s="295"/>
      <c r="AR212" s="292"/>
      <c r="AS212" s="295"/>
      <c r="AT212" s="292"/>
      <c r="AU212" s="295"/>
      <c r="AV212" s="292"/>
      <c r="AW212" s="295"/>
      <c r="AX212" s="293"/>
      <c r="AY212" s="79">
        <f t="shared" si="0"/>
        <v>0</v>
      </c>
      <c r="AZ212" s="47">
        <f t="shared" si="1"/>
        <v>0</v>
      </c>
      <c r="BA212" s="47">
        <f t="shared" si="2"/>
        <v>0</v>
      </c>
      <c r="BB212" s="47">
        <f t="shared" si="3"/>
        <v>0</v>
      </c>
      <c r="BC212" s="80" t="str">
        <f t="shared" si="4"/>
        <v/>
      </c>
    </row>
    <row r="213" spans="1:55" ht="13" x14ac:dyDescent="0.15">
      <c r="A213" s="32" t="s">
        <v>7</v>
      </c>
      <c r="B213" s="33">
        <f t="shared" si="5"/>
        <v>46230</v>
      </c>
      <c r="C213" s="34">
        <v>8</v>
      </c>
      <c r="D213" s="34"/>
      <c r="E213" s="34" t="s">
        <v>35</v>
      </c>
      <c r="F213" s="35" t="s">
        <v>68</v>
      </c>
      <c r="G213" s="281">
        <v>0</v>
      </c>
      <c r="H213" s="272"/>
      <c r="I213" s="282">
        <v>0</v>
      </c>
      <c r="J213" s="272"/>
      <c r="K213" s="282">
        <v>0</v>
      </c>
      <c r="L213" s="272"/>
      <c r="M213" s="282">
        <v>0</v>
      </c>
      <c r="N213" s="283"/>
      <c r="O213" s="284">
        <v>0</v>
      </c>
      <c r="P213" s="285"/>
      <c r="Q213" s="284">
        <v>0</v>
      </c>
      <c r="R213" s="285"/>
      <c r="S213" s="284">
        <v>0</v>
      </c>
      <c r="T213" s="285"/>
      <c r="U213" s="284">
        <v>0</v>
      </c>
      <c r="V213" s="285"/>
      <c r="W213" s="284">
        <v>0</v>
      </c>
      <c r="X213" s="285"/>
      <c r="Y213" s="286">
        <v>95</v>
      </c>
      <c r="Z213" s="285"/>
      <c r="AA213" s="287">
        <v>95</v>
      </c>
      <c r="AB213" s="285"/>
      <c r="AC213" s="287"/>
      <c r="AD213" s="285"/>
      <c r="AE213" s="287">
        <v>0</v>
      </c>
      <c r="AF213" s="288"/>
      <c r="AG213" s="271"/>
      <c r="AH213" s="272"/>
      <c r="AI213" s="271"/>
      <c r="AJ213" s="272"/>
      <c r="AK213" s="271"/>
      <c r="AL213" s="283"/>
      <c r="AM213" s="289"/>
      <c r="AN213" s="272"/>
      <c r="AO213" s="271"/>
      <c r="AP213" s="272"/>
      <c r="AQ213" s="271"/>
      <c r="AR213" s="272"/>
      <c r="AS213" s="271"/>
      <c r="AT213" s="272"/>
      <c r="AU213" s="271"/>
      <c r="AV213" s="272"/>
      <c r="AW213" s="271"/>
      <c r="AX213" s="283"/>
      <c r="AY213" s="68">
        <f t="shared" si="0"/>
        <v>3752.7375000000002</v>
      </c>
      <c r="AZ213" s="34">
        <f t="shared" si="1"/>
        <v>190</v>
      </c>
      <c r="BA213" s="34">
        <f t="shared" si="2"/>
        <v>0</v>
      </c>
      <c r="BB213" s="34">
        <f t="shared" si="3"/>
        <v>190</v>
      </c>
      <c r="BC213" s="69">
        <f t="shared" si="4"/>
        <v>19.751250000000002</v>
      </c>
    </row>
    <row r="214" spans="1:55" ht="13" x14ac:dyDescent="0.15">
      <c r="A214" s="40" t="s">
        <v>9</v>
      </c>
      <c r="B214" s="41">
        <f t="shared" si="5"/>
        <v>46231</v>
      </c>
      <c r="C214" s="42">
        <v>8</v>
      </c>
      <c r="D214" s="42"/>
      <c r="E214" s="42" t="s">
        <v>35</v>
      </c>
      <c r="F214" s="43" t="s">
        <v>68</v>
      </c>
      <c r="G214" s="281">
        <v>0</v>
      </c>
      <c r="H214" s="272"/>
      <c r="I214" s="282">
        <v>0</v>
      </c>
      <c r="J214" s="272"/>
      <c r="K214" s="282">
        <v>0</v>
      </c>
      <c r="L214" s="272"/>
      <c r="M214" s="282">
        <v>0</v>
      </c>
      <c r="N214" s="283"/>
      <c r="O214" s="282">
        <v>0</v>
      </c>
      <c r="P214" s="272"/>
      <c r="Q214" s="282">
        <v>0</v>
      </c>
      <c r="R214" s="272"/>
      <c r="S214" s="282">
        <v>0</v>
      </c>
      <c r="T214" s="272"/>
      <c r="U214" s="282">
        <v>0</v>
      </c>
      <c r="V214" s="272"/>
      <c r="W214" s="282">
        <v>0</v>
      </c>
      <c r="X214" s="272"/>
      <c r="Y214" s="349">
        <v>95</v>
      </c>
      <c r="Z214" s="272"/>
      <c r="AA214" s="350">
        <v>95</v>
      </c>
      <c r="AB214" s="272"/>
      <c r="AC214" s="350"/>
      <c r="AD214" s="272"/>
      <c r="AE214" s="350">
        <v>0</v>
      </c>
      <c r="AF214" s="283"/>
      <c r="AG214" s="271"/>
      <c r="AH214" s="272"/>
      <c r="AI214" s="271"/>
      <c r="AJ214" s="272"/>
      <c r="AK214" s="271"/>
      <c r="AL214" s="283"/>
      <c r="AM214" s="289"/>
      <c r="AN214" s="272"/>
      <c r="AO214" s="271"/>
      <c r="AP214" s="272"/>
      <c r="AQ214" s="271"/>
      <c r="AR214" s="272"/>
      <c r="AS214" s="271"/>
      <c r="AT214" s="272"/>
      <c r="AU214" s="271"/>
      <c r="AV214" s="272"/>
      <c r="AW214" s="271"/>
      <c r="AX214" s="283"/>
      <c r="AY214" s="13">
        <f t="shared" si="0"/>
        <v>3752.7375000000002</v>
      </c>
      <c r="AZ214" s="42">
        <f t="shared" si="1"/>
        <v>190</v>
      </c>
      <c r="BA214" s="42">
        <f t="shared" si="2"/>
        <v>0</v>
      </c>
      <c r="BB214" s="42">
        <f t="shared" si="3"/>
        <v>190</v>
      </c>
      <c r="BC214" s="78">
        <f t="shared" si="4"/>
        <v>19.751250000000002</v>
      </c>
    </row>
    <row r="215" spans="1:55" ht="13" x14ac:dyDescent="0.15">
      <c r="A215" s="40" t="s">
        <v>10</v>
      </c>
      <c r="B215" s="41">
        <f t="shared" si="5"/>
        <v>46232</v>
      </c>
      <c r="C215" s="42">
        <v>8</v>
      </c>
      <c r="D215" s="42"/>
      <c r="E215" s="42" t="s">
        <v>35</v>
      </c>
      <c r="F215" s="43" t="s">
        <v>68</v>
      </c>
      <c r="G215" s="281">
        <v>0</v>
      </c>
      <c r="H215" s="272"/>
      <c r="I215" s="282">
        <v>0</v>
      </c>
      <c r="J215" s="272"/>
      <c r="K215" s="282">
        <v>0</v>
      </c>
      <c r="L215" s="272"/>
      <c r="M215" s="282">
        <v>0</v>
      </c>
      <c r="N215" s="283"/>
      <c r="O215" s="282">
        <v>0</v>
      </c>
      <c r="P215" s="272"/>
      <c r="Q215" s="282">
        <v>0</v>
      </c>
      <c r="R215" s="272"/>
      <c r="S215" s="282">
        <v>0</v>
      </c>
      <c r="T215" s="272"/>
      <c r="U215" s="282">
        <v>0</v>
      </c>
      <c r="V215" s="272"/>
      <c r="W215" s="282">
        <v>0</v>
      </c>
      <c r="X215" s="272"/>
      <c r="Y215" s="349">
        <v>95</v>
      </c>
      <c r="Z215" s="272"/>
      <c r="AA215" s="350">
        <v>95</v>
      </c>
      <c r="AB215" s="272"/>
      <c r="AC215" s="350"/>
      <c r="AD215" s="272"/>
      <c r="AE215" s="350">
        <v>0</v>
      </c>
      <c r="AF215" s="283"/>
      <c r="AG215" s="271"/>
      <c r="AH215" s="272"/>
      <c r="AI215" s="271"/>
      <c r="AJ215" s="272"/>
      <c r="AK215" s="271"/>
      <c r="AL215" s="283"/>
      <c r="AM215" s="289"/>
      <c r="AN215" s="272"/>
      <c r="AO215" s="271"/>
      <c r="AP215" s="272"/>
      <c r="AQ215" s="271"/>
      <c r="AR215" s="272"/>
      <c r="AS215" s="271"/>
      <c r="AT215" s="272"/>
      <c r="AU215" s="271"/>
      <c r="AV215" s="272"/>
      <c r="AW215" s="271"/>
      <c r="AX215" s="283"/>
      <c r="AY215" s="13">
        <f t="shared" si="0"/>
        <v>3752.7375000000002</v>
      </c>
      <c r="AZ215" s="42">
        <f t="shared" si="1"/>
        <v>190</v>
      </c>
      <c r="BA215" s="42">
        <f t="shared" si="2"/>
        <v>0</v>
      </c>
      <c r="BB215" s="42">
        <f t="shared" si="3"/>
        <v>190</v>
      </c>
      <c r="BC215" s="78">
        <f t="shared" si="4"/>
        <v>19.751250000000002</v>
      </c>
    </row>
    <row r="216" spans="1:55" ht="13" x14ac:dyDescent="0.15">
      <c r="A216" s="40" t="s">
        <v>11</v>
      </c>
      <c r="B216" s="41">
        <f t="shared" si="5"/>
        <v>46233</v>
      </c>
      <c r="C216" s="42">
        <v>8</v>
      </c>
      <c r="D216" s="42"/>
      <c r="E216" s="42" t="s">
        <v>35</v>
      </c>
      <c r="F216" s="43" t="s">
        <v>68</v>
      </c>
      <c r="G216" s="281">
        <v>0</v>
      </c>
      <c r="H216" s="272"/>
      <c r="I216" s="282">
        <v>0</v>
      </c>
      <c r="J216" s="272"/>
      <c r="K216" s="282">
        <v>0</v>
      </c>
      <c r="L216" s="272"/>
      <c r="M216" s="282">
        <v>0</v>
      </c>
      <c r="N216" s="283"/>
      <c r="O216" s="282">
        <v>0</v>
      </c>
      <c r="P216" s="272"/>
      <c r="Q216" s="282">
        <v>0</v>
      </c>
      <c r="R216" s="272"/>
      <c r="S216" s="282">
        <v>0</v>
      </c>
      <c r="T216" s="272"/>
      <c r="U216" s="282">
        <v>0</v>
      </c>
      <c r="V216" s="272"/>
      <c r="W216" s="282">
        <v>0</v>
      </c>
      <c r="X216" s="272"/>
      <c r="Y216" s="349">
        <v>145</v>
      </c>
      <c r="Z216" s="272"/>
      <c r="AA216" s="350">
        <v>145</v>
      </c>
      <c r="AB216" s="272"/>
      <c r="AC216" s="350"/>
      <c r="AD216" s="272"/>
      <c r="AE216" s="350">
        <v>0</v>
      </c>
      <c r="AF216" s="283"/>
      <c r="AG216" s="271"/>
      <c r="AH216" s="272"/>
      <c r="AI216" s="271"/>
      <c r="AJ216" s="272"/>
      <c r="AK216" s="271"/>
      <c r="AL216" s="283"/>
      <c r="AM216" s="289"/>
      <c r="AN216" s="272"/>
      <c r="AO216" s="271"/>
      <c r="AP216" s="272"/>
      <c r="AQ216" s="271"/>
      <c r="AR216" s="272"/>
      <c r="AS216" s="271"/>
      <c r="AT216" s="272"/>
      <c r="AU216" s="271"/>
      <c r="AV216" s="272"/>
      <c r="AW216" s="271"/>
      <c r="AX216" s="283"/>
      <c r="AY216" s="13">
        <f t="shared" si="0"/>
        <v>5727.8625000000002</v>
      </c>
      <c r="AZ216" s="42">
        <f t="shared" si="1"/>
        <v>290</v>
      </c>
      <c r="BA216" s="42">
        <f t="shared" si="2"/>
        <v>0</v>
      </c>
      <c r="BB216" s="42">
        <f t="shared" si="3"/>
        <v>290</v>
      </c>
      <c r="BC216" s="78">
        <f t="shared" si="4"/>
        <v>19.751249999999999</v>
      </c>
    </row>
    <row r="217" spans="1:55" ht="13" x14ac:dyDescent="0.15">
      <c r="A217" s="40" t="s">
        <v>12</v>
      </c>
      <c r="B217" s="41">
        <f t="shared" si="5"/>
        <v>46234</v>
      </c>
      <c r="C217" s="42">
        <v>8</v>
      </c>
      <c r="D217" s="42"/>
      <c r="E217" s="42" t="s">
        <v>35</v>
      </c>
      <c r="F217" s="43" t="s">
        <v>68</v>
      </c>
      <c r="G217" s="281">
        <v>0</v>
      </c>
      <c r="H217" s="272"/>
      <c r="I217" s="282">
        <v>0</v>
      </c>
      <c r="J217" s="272"/>
      <c r="K217" s="282">
        <v>0</v>
      </c>
      <c r="L217" s="272"/>
      <c r="M217" s="282">
        <v>0</v>
      </c>
      <c r="N217" s="283"/>
      <c r="O217" s="282">
        <v>0</v>
      </c>
      <c r="P217" s="272"/>
      <c r="Q217" s="282">
        <v>0</v>
      </c>
      <c r="R217" s="272"/>
      <c r="S217" s="282">
        <v>0</v>
      </c>
      <c r="T217" s="272"/>
      <c r="U217" s="282">
        <v>0</v>
      </c>
      <c r="V217" s="272"/>
      <c r="W217" s="282">
        <v>0</v>
      </c>
      <c r="X217" s="272"/>
      <c r="Y217" s="349">
        <v>145</v>
      </c>
      <c r="Z217" s="272"/>
      <c r="AA217" s="350">
        <v>145</v>
      </c>
      <c r="AB217" s="272"/>
      <c r="AC217" s="350"/>
      <c r="AD217" s="272"/>
      <c r="AE217" s="350">
        <v>0</v>
      </c>
      <c r="AF217" s="283"/>
      <c r="AG217" s="271"/>
      <c r="AH217" s="272"/>
      <c r="AI217" s="271"/>
      <c r="AJ217" s="272"/>
      <c r="AK217" s="271"/>
      <c r="AL217" s="283"/>
      <c r="AM217" s="289"/>
      <c r="AN217" s="272"/>
      <c r="AO217" s="271"/>
      <c r="AP217" s="272"/>
      <c r="AQ217" s="271"/>
      <c r="AR217" s="272"/>
      <c r="AS217" s="271"/>
      <c r="AT217" s="272"/>
      <c r="AU217" s="271"/>
      <c r="AV217" s="272"/>
      <c r="AW217" s="271"/>
      <c r="AX217" s="283"/>
      <c r="AY217" s="13">
        <f t="shared" si="0"/>
        <v>5727.8625000000002</v>
      </c>
      <c r="AZ217" s="42">
        <f t="shared" si="1"/>
        <v>290</v>
      </c>
      <c r="BA217" s="42">
        <f t="shared" si="2"/>
        <v>0</v>
      </c>
      <c r="BB217" s="42">
        <f t="shared" si="3"/>
        <v>290</v>
      </c>
      <c r="BC217" s="78">
        <f t="shared" si="4"/>
        <v>19.751249999999999</v>
      </c>
    </row>
    <row r="218" spans="1:55" ht="13" x14ac:dyDescent="0.15">
      <c r="A218" s="40" t="s">
        <v>13</v>
      </c>
      <c r="B218" s="41">
        <f t="shared" si="5"/>
        <v>46235</v>
      </c>
      <c r="C218" s="42">
        <v>8</v>
      </c>
      <c r="D218" s="42"/>
      <c r="E218" s="42" t="s">
        <v>35</v>
      </c>
      <c r="F218" s="43" t="s">
        <v>68</v>
      </c>
      <c r="G218" s="281">
        <v>0</v>
      </c>
      <c r="H218" s="272"/>
      <c r="I218" s="282">
        <v>0</v>
      </c>
      <c r="J218" s="272"/>
      <c r="K218" s="282">
        <v>0</v>
      </c>
      <c r="L218" s="272"/>
      <c r="M218" s="282">
        <v>0</v>
      </c>
      <c r="N218" s="283"/>
      <c r="O218" s="282">
        <v>0</v>
      </c>
      <c r="P218" s="272"/>
      <c r="Q218" s="282">
        <v>0</v>
      </c>
      <c r="R218" s="272"/>
      <c r="S218" s="282">
        <v>0</v>
      </c>
      <c r="T218" s="272"/>
      <c r="U218" s="282">
        <v>0</v>
      </c>
      <c r="V218" s="272"/>
      <c r="W218" s="282">
        <v>0</v>
      </c>
      <c r="X218" s="272"/>
      <c r="Y218" s="349">
        <v>145</v>
      </c>
      <c r="Z218" s="272"/>
      <c r="AA218" s="350">
        <v>145</v>
      </c>
      <c r="AB218" s="272"/>
      <c r="AC218" s="350"/>
      <c r="AD218" s="272"/>
      <c r="AE218" s="350">
        <v>0</v>
      </c>
      <c r="AF218" s="283"/>
      <c r="AG218" s="271"/>
      <c r="AH218" s="272"/>
      <c r="AI218" s="271"/>
      <c r="AJ218" s="272"/>
      <c r="AK218" s="271"/>
      <c r="AL218" s="283"/>
      <c r="AM218" s="289"/>
      <c r="AN218" s="272"/>
      <c r="AO218" s="271"/>
      <c r="AP218" s="272"/>
      <c r="AQ218" s="271"/>
      <c r="AR218" s="272"/>
      <c r="AS218" s="271"/>
      <c r="AT218" s="272"/>
      <c r="AU218" s="271"/>
      <c r="AV218" s="272"/>
      <c r="AW218" s="271"/>
      <c r="AX218" s="283"/>
      <c r="AY218" s="13">
        <f t="shared" si="0"/>
        <v>5727.8625000000002</v>
      </c>
      <c r="AZ218" s="42">
        <f t="shared" si="1"/>
        <v>290</v>
      </c>
      <c r="BA218" s="42">
        <f t="shared" si="2"/>
        <v>0</v>
      </c>
      <c r="BB218" s="42">
        <f t="shared" si="3"/>
        <v>290</v>
      </c>
      <c r="BC218" s="78">
        <f t="shared" si="4"/>
        <v>19.751249999999999</v>
      </c>
    </row>
    <row r="219" spans="1:55" ht="13" x14ac:dyDescent="0.15">
      <c r="A219" s="45" t="s">
        <v>14</v>
      </c>
      <c r="B219" s="46">
        <f t="shared" si="5"/>
        <v>46236</v>
      </c>
      <c r="C219" s="47">
        <v>8</v>
      </c>
      <c r="D219" s="47"/>
      <c r="E219" s="47" t="s">
        <v>35</v>
      </c>
      <c r="F219" s="48" t="s">
        <v>68</v>
      </c>
      <c r="G219" s="296">
        <v>0</v>
      </c>
      <c r="H219" s="292"/>
      <c r="I219" s="291">
        <v>0</v>
      </c>
      <c r="J219" s="292"/>
      <c r="K219" s="291">
        <v>0</v>
      </c>
      <c r="L219" s="292"/>
      <c r="M219" s="291">
        <v>0</v>
      </c>
      <c r="N219" s="293"/>
      <c r="O219" s="291">
        <v>0</v>
      </c>
      <c r="P219" s="292"/>
      <c r="Q219" s="291">
        <v>0</v>
      </c>
      <c r="R219" s="292"/>
      <c r="S219" s="291">
        <v>0</v>
      </c>
      <c r="T219" s="292"/>
      <c r="U219" s="291">
        <v>0</v>
      </c>
      <c r="V219" s="292"/>
      <c r="W219" s="291">
        <v>0</v>
      </c>
      <c r="X219" s="292"/>
      <c r="Y219" s="351">
        <v>0</v>
      </c>
      <c r="Z219" s="292"/>
      <c r="AA219" s="352">
        <v>0</v>
      </c>
      <c r="AB219" s="292"/>
      <c r="AC219" s="352"/>
      <c r="AD219" s="292"/>
      <c r="AE219" s="352">
        <v>0</v>
      </c>
      <c r="AF219" s="293"/>
      <c r="AG219" s="295"/>
      <c r="AH219" s="292"/>
      <c r="AI219" s="295"/>
      <c r="AJ219" s="292"/>
      <c r="AK219" s="295"/>
      <c r="AL219" s="293"/>
      <c r="AM219" s="294"/>
      <c r="AN219" s="292"/>
      <c r="AO219" s="295"/>
      <c r="AP219" s="292"/>
      <c r="AQ219" s="295"/>
      <c r="AR219" s="292"/>
      <c r="AS219" s="295"/>
      <c r="AT219" s="292"/>
      <c r="AU219" s="295"/>
      <c r="AV219" s="292"/>
      <c r="AW219" s="295"/>
      <c r="AX219" s="293"/>
      <c r="AY219" s="79">
        <f t="shared" si="0"/>
        <v>0</v>
      </c>
      <c r="AZ219" s="47">
        <f t="shared" si="1"/>
        <v>0</v>
      </c>
      <c r="BA219" s="47">
        <f t="shared" si="2"/>
        <v>0</v>
      </c>
      <c r="BB219" s="47">
        <f t="shared" si="3"/>
        <v>0</v>
      </c>
      <c r="BC219" s="80" t="str">
        <f t="shared" si="4"/>
        <v/>
      </c>
    </row>
    <row r="220" spans="1:55" ht="13" x14ac:dyDescent="0.15">
      <c r="A220" s="32" t="s">
        <v>7</v>
      </c>
      <c r="B220" s="33">
        <f t="shared" si="5"/>
        <v>46237</v>
      </c>
      <c r="C220" s="34">
        <v>8</v>
      </c>
      <c r="D220" s="34"/>
      <c r="E220" s="34" t="s">
        <v>36</v>
      </c>
      <c r="F220" s="35" t="s">
        <v>68</v>
      </c>
      <c r="G220" s="281">
        <v>0</v>
      </c>
      <c r="H220" s="272"/>
      <c r="I220" s="282">
        <v>0</v>
      </c>
      <c r="J220" s="272"/>
      <c r="K220" s="282">
        <v>0</v>
      </c>
      <c r="L220" s="272"/>
      <c r="M220" s="282">
        <v>0</v>
      </c>
      <c r="N220" s="283"/>
      <c r="O220" s="284">
        <v>0</v>
      </c>
      <c r="P220" s="285"/>
      <c r="Q220" s="284">
        <v>0</v>
      </c>
      <c r="R220" s="285"/>
      <c r="S220" s="284">
        <v>0</v>
      </c>
      <c r="T220" s="285"/>
      <c r="U220" s="284">
        <v>0</v>
      </c>
      <c r="V220" s="285"/>
      <c r="W220" s="284">
        <v>0</v>
      </c>
      <c r="X220" s="285"/>
      <c r="Y220" s="286">
        <v>145</v>
      </c>
      <c r="Z220" s="285"/>
      <c r="AA220" s="287">
        <v>145</v>
      </c>
      <c r="AB220" s="285"/>
      <c r="AC220" s="287"/>
      <c r="AD220" s="285"/>
      <c r="AE220" s="287">
        <v>0</v>
      </c>
      <c r="AF220" s="288"/>
      <c r="AG220" s="271"/>
      <c r="AH220" s="272"/>
      <c r="AI220" s="271"/>
      <c r="AJ220" s="272"/>
      <c r="AK220" s="271"/>
      <c r="AL220" s="283"/>
      <c r="AM220" s="289"/>
      <c r="AN220" s="272"/>
      <c r="AO220" s="271"/>
      <c r="AP220" s="272"/>
      <c r="AQ220" s="271"/>
      <c r="AR220" s="272"/>
      <c r="AS220" s="271"/>
      <c r="AT220" s="272"/>
      <c r="AU220" s="271"/>
      <c r="AV220" s="272"/>
      <c r="AW220" s="271"/>
      <c r="AX220" s="283"/>
      <c r="AY220" s="68">
        <f t="shared" si="0"/>
        <v>5727.8625000000002</v>
      </c>
      <c r="AZ220" s="34">
        <f t="shared" si="1"/>
        <v>290</v>
      </c>
      <c r="BA220" s="34">
        <f t="shared" si="2"/>
        <v>0</v>
      </c>
      <c r="BB220" s="34">
        <f t="shared" si="3"/>
        <v>290</v>
      </c>
      <c r="BC220" s="69">
        <f t="shared" si="4"/>
        <v>19.751249999999999</v>
      </c>
    </row>
    <row r="221" spans="1:55" ht="13" x14ac:dyDescent="0.15">
      <c r="A221" s="40" t="s">
        <v>9</v>
      </c>
      <c r="B221" s="41">
        <f t="shared" si="5"/>
        <v>46238</v>
      </c>
      <c r="C221" s="42">
        <v>8</v>
      </c>
      <c r="D221" s="42"/>
      <c r="E221" s="42" t="s">
        <v>36</v>
      </c>
      <c r="F221" s="43" t="s">
        <v>68</v>
      </c>
      <c r="G221" s="281">
        <v>0</v>
      </c>
      <c r="H221" s="272"/>
      <c r="I221" s="282">
        <v>0</v>
      </c>
      <c r="J221" s="272"/>
      <c r="K221" s="282">
        <v>0</v>
      </c>
      <c r="L221" s="272"/>
      <c r="M221" s="282">
        <v>0</v>
      </c>
      <c r="N221" s="283"/>
      <c r="O221" s="282">
        <v>0</v>
      </c>
      <c r="P221" s="272"/>
      <c r="Q221" s="282">
        <v>0</v>
      </c>
      <c r="R221" s="272"/>
      <c r="S221" s="282">
        <v>0</v>
      </c>
      <c r="T221" s="272"/>
      <c r="U221" s="282">
        <v>0</v>
      </c>
      <c r="V221" s="272"/>
      <c r="W221" s="282">
        <v>0</v>
      </c>
      <c r="X221" s="272"/>
      <c r="Y221" s="349">
        <v>145</v>
      </c>
      <c r="Z221" s="272"/>
      <c r="AA221" s="350">
        <v>145</v>
      </c>
      <c r="AB221" s="272"/>
      <c r="AC221" s="350"/>
      <c r="AD221" s="272"/>
      <c r="AE221" s="350">
        <v>0</v>
      </c>
      <c r="AF221" s="283"/>
      <c r="AG221" s="271"/>
      <c r="AH221" s="272"/>
      <c r="AI221" s="271"/>
      <c r="AJ221" s="272"/>
      <c r="AK221" s="271"/>
      <c r="AL221" s="283"/>
      <c r="AM221" s="289"/>
      <c r="AN221" s="272"/>
      <c r="AO221" s="271"/>
      <c r="AP221" s="272"/>
      <c r="AQ221" s="271"/>
      <c r="AR221" s="272"/>
      <c r="AS221" s="271"/>
      <c r="AT221" s="272"/>
      <c r="AU221" s="271"/>
      <c r="AV221" s="272"/>
      <c r="AW221" s="271"/>
      <c r="AX221" s="283"/>
      <c r="AY221" s="13">
        <f t="shared" si="0"/>
        <v>5727.8625000000002</v>
      </c>
      <c r="AZ221" s="42">
        <f t="shared" si="1"/>
        <v>290</v>
      </c>
      <c r="BA221" s="42">
        <f t="shared" si="2"/>
        <v>0</v>
      </c>
      <c r="BB221" s="42">
        <f t="shared" si="3"/>
        <v>290</v>
      </c>
      <c r="BC221" s="78">
        <f t="shared" si="4"/>
        <v>19.751249999999999</v>
      </c>
    </row>
    <row r="222" spans="1:55" ht="13" x14ac:dyDescent="0.15">
      <c r="A222" s="40" t="s">
        <v>10</v>
      </c>
      <c r="B222" s="41">
        <f t="shared" si="5"/>
        <v>46239</v>
      </c>
      <c r="C222" s="42">
        <v>8</v>
      </c>
      <c r="D222" s="42"/>
      <c r="E222" s="42" t="s">
        <v>36</v>
      </c>
      <c r="F222" s="43" t="s">
        <v>68</v>
      </c>
      <c r="G222" s="281">
        <v>0</v>
      </c>
      <c r="H222" s="272"/>
      <c r="I222" s="282">
        <v>0</v>
      </c>
      <c r="J222" s="272"/>
      <c r="K222" s="282">
        <v>0</v>
      </c>
      <c r="L222" s="272"/>
      <c r="M222" s="282">
        <v>0</v>
      </c>
      <c r="N222" s="283"/>
      <c r="O222" s="282">
        <v>0</v>
      </c>
      <c r="P222" s="272"/>
      <c r="Q222" s="282">
        <v>0</v>
      </c>
      <c r="R222" s="272"/>
      <c r="S222" s="282">
        <v>0</v>
      </c>
      <c r="T222" s="272"/>
      <c r="U222" s="282">
        <v>0</v>
      </c>
      <c r="V222" s="272"/>
      <c r="W222" s="282">
        <v>0</v>
      </c>
      <c r="X222" s="272"/>
      <c r="Y222" s="349">
        <v>145</v>
      </c>
      <c r="Z222" s="272"/>
      <c r="AA222" s="350">
        <v>145</v>
      </c>
      <c r="AB222" s="272"/>
      <c r="AC222" s="350"/>
      <c r="AD222" s="272"/>
      <c r="AE222" s="350">
        <v>0</v>
      </c>
      <c r="AF222" s="283"/>
      <c r="AG222" s="271"/>
      <c r="AH222" s="272"/>
      <c r="AI222" s="271"/>
      <c r="AJ222" s="272"/>
      <c r="AK222" s="271"/>
      <c r="AL222" s="283"/>
      <c r="AM222" s="289"/>
      <c r="AN222" s="272"/>
      <c r="AO222" s="271"/>
      <c r="AP222" s="272"/>
      <c r="AQ222" s="271"/>
      <c r="AR222" s="272"/>
      <c r="AS222" s="271"/>
      <c r="AT222" s="272"/>
      <c r="AU222" s="271"/>
      <c r="AV222" s="272"/>
      <c r="AW222" s="271"/>
      <c r="AX222" s="283"/>
      <c r="AY222" s="13">
        <f t="shared" si="0"/>
        <v>5727.8625000000002</v>
      </c>
      <c r="AZ222" s="42">
        <f t="shared" si="1"/>
        <v>290</v>
      </c>
      <c r="BA222" s="42">
        <f t="shared" si="2"/>
        <v>0</v>
      </c>
      <c r="BB222" s="42">
        <f t="shared" si="3"/>
        <v>290</v>
      </c>
      <c r="BC222" s="78">
        <f t="shared" si="4"/>
        <v>19.751249999999999</v>
      </c>
    </row>
    <row r="223" spans="1:55" ht="13" x14ac:dyDescent="0.15">
      <c r="A223" s="40" t="s">
        <v>11</v>
      </c>
      <c r="B223" s="41">
        <f t="shared" si="5"/>
        <v>46240</v>
      </c>
      <c r="C223" s="42">
        <v>8</v>
      </c>
      <c r="D223" s="42"/>
      <c r="E223" s="42" t="s">
        <v>36</v>
      </c>
      <c r="F223" s="43" t="s">
        <v>68</v>
      </c>
      <c r="G223" s="281">
        <v>0</v>
      </c>
      <c r="H223" s="272"/>
      <c r="I223" s="282">
        <v>0</v>
      </c>
      <c r="J223" s="272"/>
      <c r="K223" s="282">
        <v>0</v>
      </c>
      <c r="L223" s="272"/>
      <c r="M223" s="282">
        <v>0</v>
      </c>
      <c r="N223" s="283"/>
      <c r="O223" s="282">
        <v>0</v>
      </c>
      <c r="P223" s="272"/>
      <c r="Q223" s="282">
        <v>0</v>
      </c>
      <c r="R223" s="272"/>
      <c r="S223" s="282">
        <v>0</v>
      </c>
      <c r="T223" s="272"/>
      <c r="U223" s="282">
        <v>0</v>
      </c>
      <c r="V223" s="272"/>
      <c r="W223" s="282">
        <v>0</v>
      </c>
      <c r="X223" s="272"/>
      <c r="Y223" s="349">
        <v>125</v>
      </c>
      <c r="Z223" s="272"/>
      <c r="AA223" s="350">
        <v>125</v>
      </c>
      <c r="AB223" s="272"/>
      <c r="AC223" s="350"/>
      <c r="AD223" s="272"/>
      <c r="AE223" s="350">
        <v>0</v>
      </c>
      <c r="AF223" s="283"/>
      <c r="AG223" s="271"/>
      <c r="AH223" s="272"/>
      <c r="AI223" s="271"/>
      <c r="AJ223" s="272"/>
      <c r="AK223" s="271"/>
      <c r="AL223" s="283"/>
      <c r="AM223" s="289"/>
      <c r="AN223" s="272"/>
      <c r="AO223" s="271"/>
      <c r="AP223" s="272"/>
      <c r="AQ223" s="271"/>
      <c r="AR223" s="272"/>
      <c r="AS223" s="271"/>
      <c r="AT223" s="272"/>
      <c r="AU223" s="271"/>
      <c r="AV223" s="272"/>
      <c r="AW223" s="271"/>
      <c r="AX223" s="283"/>
      <c r="AY223" s="13">
        <f t="shared" si="0"/>
        <v>4937.8125</v>
      </c>
      <c r="AZ223" s="42">
        <f t="shared" si="1"/>
        <v>250</v>
      </c>
      <c r="BA223" s="42">
        <f t="shared" si="2"/>
        <v>0</v>
      </c>
      <c r="BB223" s="42">
        <f t="shared" si="3"/>
        <v>250</v>
      </c>
      <c r="BC223" s="78">
        <f t="shared" si="4"/>
        <v>19.751249999999999</v>
      </c>
    </row>
    <row r="224" spans="1:55" ht="13" x14ac:dyDescent="0.15">
      <c r="A224" s="40" t="s">
        <v>12</v>
      </c>
      <c r="B224" s="41">
        <f t="shared" si="5"/>
        <v>46241</v>
      </c>
      <c r="C224" s="42">
        <v>8</v>
      </c>
      <c r="D224" s="42"/>
      <c r="E224" s="42" t="s">
        <v>36</v>
      </c>
      <c r="F224" s="43" t="s">
        <v>68</v>
      </c>
      <c r="G224" s="281">
        <v>0</v>
      </c>
      <c r="H224" s="272"/>
      <c r="I224" s="282">
        <v>0</v>
      </c>
      <c r="J224" s="272"/>
      <c r="K224" s="282">
        <v>0</v>
      </c>
      <c r="L224" s="272"/>
      <c r="M224" s="282">
        <v>0</v>
      </c>
      <c r="N224" s="283"/>
      <c r="O224" s="282">
        <v>0</v>
      </c>
      <c r="P224" s="272"/>
      <c r="Q224" s="282">
        <v>0</v>
      </c>
      <c r="R224" s="272"/>
      <c r="S224" s="282">
        <v>0</v>
      </c>
      <c r="T224" s="272"/>
      <c r="U224" s="282">
        <v>0</v>
      </c>
      <c r="V224" s="272"/>
      <c r="W224" s="282">
        <v>0</v>
      </c>
      <c r="X224" s="272"/>
      <c r="Y224" s="349">
        <v>125</v>
      </c>
      <c r="Z224" s="272"/>
      <c r="AA224" s="350">
        <v>125</v>
      </c>
      <c r="AB224" s="272"/>
      <c r="AC224" s="350"/>
      <c r="AD224" s="272"/>
      <c r="AE224" s="350">
        <v>0</v>
      </c>
      <c r="AF224" s="283"/>
      <c r="AG224" s="271"/>
      <c r="AH224" s="272"/>
      <c r="AI224" s="271"/>
      <c r="AJ224" s="272"/>
      <c r="AK224" s="271"/>
      <c r="AL224" s="283"/>
      <c r="AM224" s="289"/>
      <c r="AN224" s="272"/>
      <c r="AO224" s="271"/>
      <c r="AP224" s="272"/>
      <c r="AQ224" s="271"/>
      <c r="AR224" s="272"/>
      <c r="AS224" s="271"/>
      <c r="AT224" s="272"/>
      <c r="AU224" s="271"/>
      <c r="AV224" s="272"/>
      <c r="AW224" s="271"/>
      <c r="AX224" s="283"/>
      <c r="AY224" s="13">
        <f t="shared" si="0"/>
        <v>4937.8125</v>
      </c>
      <c r="AZ224" s="42">
        <f t="shared" si="1"/>
        <v>250</v>
      </c>
      <c r="BA224" s="42">
        <f t="shared" si="2"/>
        <v>0</v>
      </c>
      <c r="BB224" s="42">
        <f t="shared" si="3"/>
        <v>250</v>
      </c>
      <c r="BC224" s="78">
        <f t="shared" si="4"/>
        <v>19.751249999999999</v>
      </c>
    </row>
    <row r="225" spans="1:55" ht="13" x14ac:dyDescent="0.15">
      <c r="A225" s="40" t="s">
        <v>13</v>
      </c>
      <c r="B225" s="41">
        <f t="shared" si="5"/>
        <v>46242</v>
      </c>
      <c r="C225" s="42">
        <v>8</v>
      </c>
      <c r="D225" s="42"/>
      <c r="E225" s="42" t="s">
        <v>36</v>
      </c>
      <c r="F225" s="43" t="s">
        <v>68</v>
      </c>
      <c r="G225" s="281">
        <v>0</v>
      </c>
      <c r="H225" s="272"/>
      <c r="I225" s="282">
        <v>0</v>
      </c>
      <c r="J225" s="272"/>
      <c r="K225" s="282">
        <v>0</v>
      </c>
      <c r="L225" s="272"/>
      <c r="M225" s="282">
        <v>0</v>
      </c>
      <c r="N225" s="283"/>
      <c r="O225" s="282">
        <v>0</v>
      </c>
      <c r="P225" s="272"/>
      <c r="Q225" s="282">
        <v>0</v>
      </c>
      <c r="R225" s="272"/>
      <c r="S225" s="282">
        <v>0</v>
      </c>
      <c r="T225" s="272"/>
      <c r="U225" s="282">
        <v>0</v>
      </c>
      <c r="V225" s="272"/>
      <c r="W225" s="282">
        <v>0</v>
      </c>
      <c r="X225" s="272"/>
      <c r="Y225" s="349">
        <v>125</v>
      </c>
      <c r="Z225" s="272"/>
      <c r="AA225" s="350">
        <v>125</v>
      </c>
      <c r="AB225" s="272"/>
      <c r="AC225" s="350"/>
      <c r="AD225" s="272"/>
      <c r="AE225" s="350">
        <v>0</v>
      </c>
      <c r="AF225" s="283"/>
      <c r="AG225" s="271"/>
      <c r="AH225" s="272"/>
      <c r="AI225" s="271"/>
      <c r="AJ225" s="272"/>
      <c r="AK225" s="271"/>
      <c r="AL225" s="283"/>
      <c r="AM225" s="289"/>
      <c r="AN225" s="272"/>
      <c r="AO225" s="271"/>
      <c r="AP225" s="272"/>
      <c r="AQ225" s="271"/>
      <c r="AR225" s="272"/>
      <c r="AS225" s="271"/>
      <c r="AT225" s="272"/>
      <c r="AU225" s="271"/>
      <c r="AV225" s="272"/>
      <c r="AW225" s="271"/>
      <c r="AX225" s="283"/>
      <c r="AY225" s="13">
        <f t="shared" si="0"/>
        <v>4937.8125</v>
      </c>
      <c r="AZ225" s="42">
        <f t="shared" si="1"/>
        <v>250</v>
      </c>
      <c r="BA225" s="42">
        <f t="shared" si="2"/>
        <v>0</v>
      </c>
      <c r="BB225" s="42">
        <f t="shared" si="3"/>
        <v>250</v>
      </c>
      <c r="BC225" s="78">
        <f t="shared" si="4"/>
        <v>19.751249999999999</v>
      </c>
    </row>
    <row r="226" spans="1:55" ht="13" x14ac:dyDescent="0.15">
      <c r="A226" s="45" t="s">
        <v>14</v>
      </c>
      <c r="B226" s="46">
        <f t="shared" si="5"/>
        <v>46243</v>
      </c>
      <c r="C226" s="47">
        <v>8</v>
      </c>
      <c r="D226" s="47"/>
      <c r="E226" s="47" t="s">
        <v>36</v>
      </c>
      <c r="F226" s="48" t="s">
        <v>68</v>
      </c>
      <c r="G226" s="296">
        <v>0</v>
      </c>
      <c r="H226" s="292"/>
      <c r="I226" s="291">
        <v>0</v>
      </c>
      <c r="J226" s="292"/>
      <c r="K226" s="291">
        <v>0</v>
      </c>
      <c r="L226" s="292"/>
      <c r="M226" s="291">
        <v>0</v>
      </c>
      <c r="N226" s="293"/>
      <c r="O226" s="291">
        <v>0</v>
      </c>
      <c r="P226" s="292"/>
      <c r="Q226" s="291">
        <v>0</v>
      </c>
      <c r="R226" s="292"/>
      <c r="S226" s="291">
        <v>0</v>
      </c>
      <c r="T226" s="292"/>
      <c r="U226" s="291">
        <v>0</v>
      </c>
      <c r="V226" s="292"/>
      <c r="W226" s="291">
        <v>0</v>
      </c>
      <c r="X226" s="292"/>
      <c r="Y226" s="351">
        <v>0</v>
      </c>
      <c r="Z226" s="292"/>
      <c r="AA226" s="352">
        <v>0</v>
      </c>
      <c r="AB226" s="292"/>
      <c r="AC226" s="352"/>
      <c r="AD226" s="292"/>
      <c r="AE226" s="352">
        <v>0</v>
      </c>
      <c r="AF226" s="293"/>
      <c r="AG226" s="295"/>
      <c r="AH226" s="292"/>
      <c r="AI226" s="295"/>
      <c r="AJ226" s="292"/>
      <c r="AK226" s="295"/>
      <c r="AL226" s="293"/>
      <c r="AM226" s="294"/>
      <c r="AN226" s="292"/>
      <c r="AO226" s="295"/>
      <c r="AP226" s="292"/>
      <c r="AQ226" s="295"/>
      <c r="AR226" s="292"/>
      <c r="AS226" s="295"/>
      <c r="AT226" s="292"/>
      <c r="AU226" s="295"/>
      <c r="AV226" s="292"/>
      <c r="AW226" s="295"/>
      <c r="AX226" s="293"/>
      <c r="AY226" s="79">
        <f t="shared" si="0"/>
        <v>0</v>
      </c>
      <c r="AZ226" s="47">
        <f t="shared" si="1"/>
        <v>0</v>
      </c>
      <c r="BA226" s="47">
        <f t="shared" si="2"/>
        <v>0</v>
      </c>
      <c r="BB226" s="47">
        <f t="shared" si="3"/>
        <v>0</v>
      </c>
      <c r="BC226" s="80" t="str">
        <f t="shared" si="4"/>
        <v/>
      </c>
    </row>
    <row r="227" spans="1:55" ht="13" x14ac:dyDescent="0.15">
      <c r="A227" s="32" t="s">
        <v>7</v>
      </c>
      <c r="B227" s="33">
        <f t="shared" si="5"/>
        <v>46244</v>
      </c>
      <c r="C227" s="34">
        <v>9</v>
      </c>
      <c r="D227" s="34"/>
      <c r="E227" s="34" t="s">
        <v>31</v>
      </c>
      <c r="F227" s="35" t="s">
        <v>68</v>
      </c>
      <c r="G227" s="281">
        <v>0</v>
      </c>
      <c r="H227" s="272"/>
      <c r="I227" s="282">
        <v>0</v>
      </c>
      <c r="J227" s="272"/>
      <c r="K227" s="282">
        <v>0</v>
      </c>
      <c r="L227" s="272"/>
      <c r="M227" s="282">
        <v>0</v>
      </c>
      <c r="N227" s="283"/>
      <c r="O227" s="282">
        <v>0</v>
      </c>
      <c r="P227" s="272"/>
      <c r="Q227" s="282">
        <v>0</v>
      </c>
      <c r="R227" s="272"/>
      <c r="S227" s="282">
        <v>0</v>
      </c>
      <c r="T227" s="272"/>
      <c r="U227" s="282">
        <v>0</v>
      </c>
      <c r="V227" s="272"/>
      <c r="W227" s="282">
        <v>0</v>
      </c>
      <c r="X227" s="272"/>
      <c r="Y227" s="286">
        <v>125</v>
      </c>
      <c r="Z227" s="285"/>
      <c r="AA227" s="287">
        <v>125</v>
      </c>
      <c r="AB227" s="285"/>
      <c r="AC227" s="287"/>
      <c r="AD227" s="285"/>
      <c r="AE227" s="287">
        <v>0</v>
      </c>
      <c r="AF227" s="288"/>
      <c r="AG227" s="271"/>
      <c r="AH227" s="272"/>
      <c r="AI227" s="271"/>
      <c r="AJ227" s="272"/>
      <c r="AK227" s="271"/>
      <c r="AL227" s="283"/>
      <c r="AM227" s="289"/>
      <c r="AN227" s="272"/>
      <c r="AO227" s="271"/>
      <c r="AP227" s="272"/>
      <c r="AQ227" s="271"/>
      <c r="AR227" s="272"/>
      <c r="AS227" s="271"/>
      <c r="AT227" s="272"/>
      <c r="AU227" s="271"/>
      <c r="AV227" s="272"/>
      <c r="AW227" s="271"/>
      <c r="AX227" s="283"/>
      <c r="AY227" s="68">
        <f t="shared" si="0"/>
        <v>4937.8125</v>
      </c>
      <c r="AZ227" s="34">
        <f t="shared" si="1"/>
        <v>250</v>
      </c>
      <c r="BA227" s="34">
        <f t="shared" si="2"/>
        <v>0</v>
      </c>
      <c r="BB227" s="34">
        <f t="shared" si="3"/>
        <v>250</v>
      </c>
      <c r="BC227" s="69">
        <f t="shared" si="4"/>
        <v>19.751249999999999</v>
      </c>
    </row>
    <row r="228" spans="1:55" ht="13" x14ac:dyDescent="0.15">
      <c r="A228" s="40" t="s">
        <v>9</v>
      </c>
      <c r="B228" s="41">
        <f t="shared" si="5"/>
        <v>46245</v>
      </c>
      <c r="C228" s="42">
        <v>9</v>
      </c>
      <c r="D228" s="42"/>
      <c r="E228" s="42" t="s">
        <v>31</v>
      </c>
      <c r="F228" s="43" t="s">
        <v>68</v>
      </c>
      <c r="G228" s="281">
        <v>0</v>
      </c>
      <c r="H228" s="272"/>
      <c r="I228" s="282">
        <v>0</v>
      </c>
      <c r="J228" s="272"/>
      <c r="K228" s="282">
        <v>0</v>
      </c>
      <c r="L228" s="272"/>
      <c r="M228" s="282">
        <v>0</v>
      </c>
      <c r="N228" s="283"/>
      <c r="O228" s="282">
        <v>0</v>
      </c>
      <c r="P228" s="272"/>
      <c r="Q228" s="282">
        <v>0</v>
      </c>
      <c r="R228" s="272"/>
      <c r="S228" s="282">
        <v>0</v>
      </c>
      <c r="T228" s="272"/>
      <c r="U228" s="282">
        <v>0</v>
      </c>
      <c r="V228" s="272"/>
      <c r="W228" s="282">
        <v>0</v>
      </c>
      <c r="X228" s="272"/>
      <c r="Y228" s="349">
        <v>125</v>
      </c>
      <c r="Z228" s="272"/>
      <c r="AA228" s="350">
        <v>125</v>
      </c>
      <c r="AB228" s="272"/>
      <c r="AC228" s="350"/>
      <c r="AD228" s="272"/>
      <c r="AE228" s="350">
        <v>0</v>
      </c>
      <c r="AF228" s="283"/>
      <c r="AG228" s="271"/>
      <c r="AH228" s="272"/>
      <c r="AI228" s="271"/>
      <c r="AJ228" s="272"/>
      <c r="AK228" s="271"/>
      <c r="AL228" s="283"/>
      <c r="AM228" s="289"/>
      <c r="AN228" s="272"/>
      <c r="AO228" s="271"/>
      <c r="AP228" s="272"/>
      <c r="AQ228" s="271"/>
      <c r="AR228" s="272"/>
      <c r="AS228" s="271"/>
      <c r="AT228" s="272"/>
      <c r="AU228" s="271"/>
      <c r="AV228" s="272"/>
      <c r="AW228" s="271"/>
      <c r="AX228" s="283"/>
      <c r="AY228" s="13">
        <f t="shared" si="0"/>
        <v>4937.8125</v>
      </c>
      <c r="AZ228" s="42">
        <f t="shared" si="1"/>
        <v>250</v>
      </c>
      <c r="BA228" s="42">
        <f t="shared" si="2"/>
        <v>0</v>
      </c>
      <c r="BB228" s="42">
        <f t="shared" si="3"/>
        <v>250</v>
      </c>
      <c r="BC228" s="78">
        <f t="shared" si="4"/>
        <v>19.751249999999999</v>
      </c>
    </row>
    <row r="229" spans="1:55" ht="13" x14ac:dyDescent="0.15">
      <c r="A229" s="40" t="s">
        <v>10</v>
      </c>
      <c r="B229" s="41">
        <f t="shared" si="5"/>
        <v>46246</v>
      </c>
      <c r="C229" s="42">
        <v>9</v>
      </c>
      <c r="D229" s="42"/>
      <c r="E229" s="42" t="s">
        <v>31</v>
      </c>
      <c r="F229" s="43" t="s">
        <v>68</v>
      </c>
      <c r="G229" s="281">
        <v>0</v>
      </c>
      <c r="H229" s="272"/>
      <c r="I229" s="282">
        <v>0</v>
      </c>
      <c r="J229" s="272"/>
      <c r="K229" s="282">
        <v>0</v>
      </c>
      <c r="L229" s="272"/>
      <c r="M229" s="282">
        <v>0</v>
      </c>
      <c r="N229" s="283"/>
      <c r="O229" s="282">
        <v>0</v>
      </c>
      <c r="P229" s="272"/>
      <c r="Q229" s="282">
        <v>0</v>
      </c>
      <c r="R229" s="272"/>
      <c r="S229" s="282">
        <v>0</v>
      </c>
      <c r="T229" s="272"/>
      <c r="U229" s="282">
        <v>0</v>
      </c>
      <c r="V229" s="272"/>
      <c r="W229" s="282">
        <v>0</v>
      </c>
      <c r="X229" s="272"/>
      <c r="Y229" s="349">
        <v>125</v>
      </c>
      <c r="Z229" s="272"/>
      <c r="AA229" s="350">
        <v>125</v>
      </c>
      <c r="AB229" s="272"/>
      <c r="AC229" s="350"/>
      <c r="AD229" s="272"/>
      <c r="AE229" s="350">
        <v>0</v>
      </c>
      <c r="AF229" s="283"/>
      <c r="AG229" s="271"/>
      <c r="AH229" s="272"/>
      <c r="AI229" s="271"/>
      <c r="AJ229" s="272"/>
      <c r="AK229" s="271"/>
      <c r="AL229" s="283"/>
      <c r="AM229" s="289"/>
      <c r="AN229" s="272"/>
      <c r="AO229" s="271"/>
      <c r="AP229" s="272"/>
      <c r="AQ229" s="271"/>
      <c r="AR229" s="272"/>
      <c r="AS229" s="271"/>
      <c r="AT229" s="272"/>
      <c r="AU229" s="271"/>
      <c r="AV229" s="272"/>
      <c r="AW229" s="271"/>
      <c r="AX229" s="283"/>
      <c r="AY229" s="13">
        <f t="shared" si="0"/>
        <v>4937.8125</v>
      </c>
      <c r="AZ229" s="42">
        <f t="shared" si="1"/>
        <v>250</v>
      </c>
      <c r="BA229" s="42">
        <f t="shared" si="2"/>
        <v>0</v>
      </c>
      <c r="BB229" s="42">
        <f t="shared" si="3"/>
        <v>250</v>
      </c>
      <c r="BC229" s="78">
        <f t="shared" si="4"/>
        <v>19.751249999999999</v>
      </c>
    </row>
    <row r="230" spans="1:55" ht="13" x14ac:dyDescent="0.15">
      <c r="A230" s="40" t="s">
        <v>11</v>
      </c>
      <c r="B230" s="41">
        <f t="shared" si="5"/>
        <v>46247</v>
      </c>
      <c r="C230" s="42">
        <v>9</v>
      </c>
      <c r="D230" s="42"/>
      <c r="E230" s="42" t="s">
        <v>31</v>
      </c>
      <c r="F230" s="43" t="s">
        <v>68</v>
      </c>
      <c r="G230" s="281">
        <v>0</v>
      </c>
      <c r="H230" s="272"/>
      <c r="I230" s="282">
        <v>0</v>
      </c>
      <c r="J230" s="272"/>
      <c r="K230" s="282">
        <v>0</v>
      </c>
      <c r="L230" s="272"/>
      <c r="M230" s="282">
        <v>0</v>
      </c>
      <c r="N230" s="283"/>
      <c r="O230" s="282">
        <v>0</v>
      </c>
      <c r="P230" s="272"/>
      <c r="Q230" s="282">
        <v>0</v>
      </c>
      <c r="R230" s="272"/>
      <c r="S230" s="282">
        <v>0</v>
      </c>
      <c r="T230" s="272"/>
      <c r="U230" s="282">
        <v>0</v>
      </c>
      <c r="V230" s="272"/>
      <c r="W230" s="282">
        <v>0</v>
      </c>
      <c r="X230" s="272"/>
      <c r="Y230" s="349">
        <v>125</v>
      </c>
      <c r="Z230" s="272"/>
      <c r="AA230" s="350">
        <v>125</v>
      </c>
      <c r="AB230" s="272"/>
      <c r="AC230" s="350"/>
      <c r="AD230" s="272"/>
      <c r="AE230" s="350">
        <v>0</v>
      </c>
      <c r="AF230" s="283"/>
      <c r="AG230" s="271"/>
      <c r="AH230" s="272"/>
      <c r="AI230" s="271"/>
      <c r="AJ230" s="272"/>
      <c r="AK230" s="271"/>
      <c r="AL230" s="283"/>
      <c r="AM230" s="289"/>
      <c r="AN230" s="272"/>
      <c r="AO230" s="271"/>
      <c r="AP230" s="272"/>
      <c r="AQ230" s="271"/>
      <c r="AR230" s="272"/>
      <c r="AS230" s="271"/>
      <c r="AT230" s="272"/>
      <c r="AU230" s="271"/>
      <c r="AV230" s="272"/>
      <c r="AW230" s="271"/>
      <c r="AX230" s="283"/>
      <c r="AY230" s="13">
        <f t="shared" si="0"/>
        <v>4937.8125</v>
      </c>
      <c r="AZ230" s="42">
        <f t="shared" si="1"/>
        <v>250</v>
      </c>
      <c r="BA230" s="42">
        <f t="shared" si="2"/>
        <v>0</v>
      </c>
      <c r="BB230" s="42">
        <f t="shared" si="3"/>
        <v>250</v>
      </c>
      <c r="BC230" s="78">
        <f t="shared" si="4"/>
        <v>19.751249999999999</v>
      </c>
    </row>
    <row r="231" spans="1:55" ht="13" x14ac:dyDescent="0.15">
      <c r="A231" s="40" t="s">
        <v>12</v>
      </c>
      <c r="B231" s="41">
        <f t="shared" si="5"/>
        <v>46248</v>
      </c>
      <c r="C231" s="42">
        <v>9</v>
      </c>
      <c r="D231" s="42"/>
      <c r="E231" s="42" t="s">
        <v>31</v>
      </c>
      <c r="F231" s="43" t="s">
        <v>68</v>
      </c>
      <c r="G231" s="281">
        <v>0</v>
      </c>
      <c r="H231" s="272"/>
      <c r="I231" s="282">
        <v>0</v>
      </c>
      <c r="J231" s="272"/>
      <c r="K231" s="282">
        <v>0</v>
      </c>
      <c r="L231" s="272"/>
      <c r="M231" s="282">
        <v>0</v>
      </c>
      <c r="N231" s="283"/>
      <c r="O231" s="282">
        <v>0</v>
      </c>
      <c r="P231" s="272"/>
      <c r="Q231" s="282">
        <v>0</v>
      </c>
      <c r="R231" s="272"/>
      <c r="S231" s="282">
        <v>0</v>
      </c>
      <c r="T231" s="272"/>
      <c r="U231" s="282">
        <v>0</v>
      </c>
      <c r="V231" s="272"/>
      <c r="W231" s="282">
        <v>0</v>
      </c>
      <c r="X231" s="272"/>
      <c r="Y231" s="349">
        <v>125</v>
      </c>
      <c r="Z231" s="272"/>
      <c r="AA231" s="350">
        <v>125</v>
      </c>
      <c r="AB231" s="272"/>
      <c r="AC231" s="350"/>
      <c r="AD231" s="272"/>
      <c r="AE231" s="350">
        <v>0</v>
      </c>
      <c r="AF231" s="283"/>
      <c r="AG231" s="271"/>
      <c r="AH231" s="272"/>
      <c r="AI231" s="271"/>
      <c r="AJ231" s="272"/>
      <c r="AK231" s="271"/>
      <c r="AL231" s="283"/>
      <c r="AM231" s="289"/>
      <c r="AN231" s="272"/>
      <c r="AO231" s="271"/>
      <c r="AP231" s="272"/>
      <c r="AQ231" s="271"/>
      <c r="AR231" s="272"/>
      <c r="AS231" s="271"/>
      <c r="AT231" s="272"/>
      <c r="AU231" s="271"/>
      <c r="AV231" s="272"/>
      <c r="AW231" s="271"/>
      <c r="AX231" s="283"/>
      <c r="AY231" s="13">
        <f t="shared" si="0"/>
        <v>4937.8125</v>
      </c>
      <c r="AZ231" s="42">
        <f t="shared" si="1"/>
        <v>250</v>
      </c>
      <c r="BA231" s="42">
        <f t="shared" si="2"/>
        <v>0</v>
      </c>
      <c r="BB231" s="42">
        <f t="shared" si="3"/>
        <v>250</v>
      </c>
      <c r="BC231" s="78">
        <f t="shared" si="4"/>
        <v>19.751249999999999</v>
      </c>
    </row>
    <row r="232" spans="1:55" ht="13" x14ac:dyDescent="0.15">
      <c r="A232" s="40" t="s">
        <v>13</v>
      </c>
      <c r="B232" s="41">
        <f t="shared" si="5"/>
        <v>46249</v>
      </c>
      <c r="C232" s="42">
        <v>9</v>
      </c>
      <c r="D232" s="42"/>
      <c r="E232" s="42" t="s">
        <v>31</v>
      </c>
      <c r="F232" s="43" t="s">
        <v>68</v>
      </c>
      <c r="G232" s="281">
        <v>0</v>
      </c>
      <c r="H232" s="272"/>
      <c r="I232" s="282">
        <v>0</v>
      </c>
      <c r="J232" s="272"/>
      <c r="K232" s="282">
        <v>0</v>
      </c>
      <c r="L232" s="272"/>
      <c r="M232" s="282">
        <v>0</v>
      </c>
      <c r="N232" s="283"/>
      <c r="O232" s="282">
        <v>0</v>
      </c>
      <c r="P232" s="272"/>
      <c r="Q232" s="282">
        <v>0</v>
      </c>
      <c r="R232" s="272"/>
      <c r="S232" s="282">
        <v>0</v>
      </c>
      <c r="T232" s="272"/>
      <c r="U232" s="282">
        <v>0</v>
      </c>
      <c r="V232" s="272"/>
      <c r="W232" s="282">
        <v>0</v>
      </c>
      <c r="X232" s="272"/>
      <c r="Y232" s="349">
        <v>125</v>
      </c>
      <c r="Z232" s="272"/>
      <c r="AA232" s="350">
        <v>125</v>
      </c>
      <c r="AB232" s="272"/>
      <c r="AC232" s="350"/>
      <c r="AD232" s="272"/>
      <c r="AE232" s="350">
        <v>0</v>
      </c>
      <c r="AF232" s="283"/>
      <c r="AG232" s="271"/>
      <c r="AH232" s="272"/>
      <c r="AI232" s="271"/>
      <c r="AJ232" s="272"/>
      <c r="AK232" s="271"/>
      <c r="AL232" s="283"/>
      <c r="AM232" s="289"/>
      <c r="AN232" s="272"/>
      <c r="AO232" s="271"/>
      <c r="AP232" s="272"/>
      <c r="AQ232" s="271"/>
      <c r="AR232" s="272"/>
      <c r="AS232" s="271"/>
      <c r="AT232" s="272"/>
      <c r="AU232" s="271"/>
      <c r="AV232" s="272"/>
      <c r="AW232" s="271"/>
      <c r="AX232" s="283"/>
      <c r="AY232" s="13">
        <f t="shared" si="0"/>
        <v>4937.8125</v>
      </c>
      <c r="AZ232" s="42">
        <f t="shared" si="1"/>
        <v>250</v>
      </c>
      <c r="BA232" s="42">
        <f t="shared" si="2"/>
        <v>0</v>
      </c>
      <c r="BB232" s="42">
        <f t="shared" si="3"/>
        <v>250</v>
      </c>
      <c r="BC232" s="78">
        <f t="shared" si="4"/>
        <v>19.751249999999999</v>
      </c>
    </row>
    <row r="233" spans="1:55" ht="13" x14ac:dyDescent="0.15">
      <c r="A233" s="45" t="s">
        <v>14</v>
      </c>
      <c r="B233" s="46">
        <f t="shared" si="5"/>
        <v>46250</v>
      </c>
      <c r="C233" s="47">
        <v>9</v>
      </c>
      <c r="D233" s="47"/>
      <c r="E233" s="47" t="s">
        <v>31</v>
      </c>
      <c r="F233" s="48" t="s">
        <v>68</v>
      </c>
      <c r="G233" s="296">
        <v>0</v>
      </c>
      <c r="H233" s="292"/>
      <c r="I233" s="291">
        <v>0</v>
      </c>
      <c r="J233" s="292"/>
      <c r="K233" s="291">
        <v>0</v>
      </c>
      <c r="L233" s="292"/>
      <c r="M233" s="291">
        <v>0</v>
      </c>
      <c r="N233" s="293"/>
      <c r="O233" s="282">
        <v>0</v>
      </c>
      <c r="P233" s="272"/>
      <c r="Q233" s="282">
        <v>0</v>
      </c>
      <c r="R233" s="272"/>
      <c r="S233" s="282">
        <v>0</v>
      </c>
      <c r="T233" s="272"/>
      <c r="U233" s="282">
        <v>0</v>
      </c>
      <c r="V233" s="272"/>
      <c r="W233" s="282">
        <v>0</v>
      </c>
      <c r="X233" s="272"/>
      <c r="Y233" s="351">
        <v>0</v>
      </c>
      <c r="Z233" s="292"/>
      <c r="AA233" s="352">
        <v>0</v>
      </c>
      <c r="AB233" s="292"/>
      <c r="AC233" s="352"/>
      <c r="AD233" s="292"/>
      <c r="AE233" s="352">
        <v>0</v>
      </c>
      <c r="AF233" s="293"/>
      <c r="AG233" s="295"/>
      <c r="AH233" s="292"/>
      <c r="AI233" s="295"/>
      <c r="AJ233" s="292"/>
      <c r="AK233" s="295"/>
      <c r="AL233" s="293"/>
      <c r="AM233" s="294"/>
      <c r="AN233" s="292"/>
      <c r="AO233" s="295"/>
      <c r="AP233" s="292"/>
      <c r="AQ233" s="295"/>
      <c r="AR233" s="292"/>
      <c r="AS233" s="295"/>
      <c r="AT233" s="292"/>
      <c r="AU233" s="295"/>
      <c r="AV233" s="292"/>
      <c r="AW233" s="295"/>
      <c r="AX233" s="293"/>
      <c r="AY233" s="79">
        <f t="shared" si="0"/>
        <v>0</v>
      </c>
      <c r="AZ233" s="47">
        <f t="shared" si="1"/>
        <v>0</v>
      </c>
      <c r="BA233" s="47">
        <f t="shared" si="2"/>
        <v>0</v>
      </c>
      <c r="BB233" s="47">
        <f t="shared" si="3"/>
        <v>0</v>
      </c>
      <c r="BC233" s="80" t="str">
        <f t="shared" si="4"/>
        <v/>
      </c>
    </row>
    <row r="234" spans="1:55" ht="13" x14ac:dyDescent="0.15">
      <c r="A234" s="32" t="s">
        <v>7</v>
      </c>
      <c r="B234" s="33">
        <f t="shared" si="5"/>
        <v>46251</v>
      </c>
      <c r="C234" s="34">
        <v>9</v>
      </c>
      <c r="D234" s="34"/>
      <c r="E234" s="34" t="s">
        <v>34</v>
      </c>
      <c r="F234" s="35" t="s">
        <v>68</v>
      </c>
      <c r="G234" s="281">
        <v>0</v>
      </c>
      <c r="H234" s="272"/>
      <c r="I234" s="282">
        <v>0</v>
      </c>
      <c r="J234" s="272"/>
      <c r="K234" s="282">
        <v>0</v>
      </c>
      <c r="L234" s="272"/>
      <c r="M234" s="282">
        <v>0</v>
      </c>
      <c r="N234" s="283"/>
      <c r="O234" s="284">
        <v>0</v>
      </c>
      <c r="P234" s="285"/>
      <c r="Q234" s="284">
        <v>0</v>
      </c>
      <c r="R234" s="285"/>
      <c r="S234" s="284">
        <v>0</v>
      </c>
      <c r="T234" s="285"/>
      <c r="U234" s="284">
        <v>0</v>
      </c>
      <c r="V234" s="285"/>
      <c r="W234" s="284">
        <v>0</v>
      </c>
      <c r="X234" s="285"/>
      <c r="Y234" s="286">
        <v>125</v>
      </c>
      <c r="Z234" s="285"/>
      <c r="AA234" s="287">
        <v>125</v>
      </c>
      <c r="AB234" s="285"/>
      <c r="AC234" s="287"/>
      <c r="AD234" s="285"/>
      <c r="AE234" s="287">
        <v>0</v>
      </c>
      <c r="AF234" s="288"/>
      <c r="AG234" s="271"/>
      <c r="AH234" s="272"/>
      <c r="AI234" s="271"/>
      <c r="AJ234" s="272"/>
      <c r="AK234" s="271"/>
      <c r="AL234" s="283"/>
      <c r="AM234" s="289"/>
      <c r="AN234" s="272"/>
      <c r="AO234" s="271"/>
      <c r="AP234" s="272"/>
      <c r="AQ234" s="271"/>
      <c r="AR234" s="272"/>
      <c r="AS234" s="271"/>
      <c r="AT234" s="272"/>
      <c r="AU234" s="271"/>
      <c r="AV234" s="272"/>
      <c r="AW234" s="271"/>
      <c r="AX234" s="283"/>
      <c r="AY234" s="68">
        <f t="shared" si="0"/>
        <v>4937.8125</v>
      </c>
      <c r="AZ234" s="34">
        <f t="shared" si="1"/>
        <v>250</v>
      </c>
      <c r="BA234" s="34">
        <f t="shared" si="2"/>
        <v>0</v>
      </c>
      <c r="BB234" s="34">
        <f t="shared" si="3"/>
        <v>250</v>
      </c>
      <c r="BC234" s="69">
        <f t="shared" si="4"/>
        <v>19.751249999999999</v>
      </c>
    </row>
    <row r="235" spans="1:55" ht="13" x14ac:dyDescent="0.15">
      <c r="A235" s="40" t="s">
        <v>9</v>
      </c>
      <c r="B235" s="41">
        <f t="shared" si="5"/>
        <v>46252</v>
      </c>
      <c r="C235" s="42">
        <v>9</v>
      </c>
      <c r="D235" s="42"/>
      <c r="E235" s="42" t="s">
        <v>34</v>
      </c>
      <c r="F235" s="43" t="s">
        <v>68</v>
      </c>
      <c r="G235" s="281">
        <v>0</v>
      </c>
      <c r="H235" s="272"/>
      <c r="I235" s="282">
        <v>0</v>
      </c>
      <c r="J235" s="272"/>
      <c r="K235" s="282">
        <v>0</v>
      </c>
      <c r="L235" s="272"/>
      <c r="M235" s="282">
        <v>0</v>
      </c>
      <c r="N235" s="283"/>
      <c r="O235" s="282">
        <v>0</v>
      </c>
      <c r="P235" s="272"/>
      <c r="Q235" s="282">
        <v>0</v>
      </c>
      <c r="R235" s="272"/>
      <c r="S235" s="282">
        <v>0</v>
      </c>
      <c r="T235" s="272"/>
      <c r="U235" s="282">
        <v>0</v>
      </c>
      <c r="V235" s="272"/>
      <c r="W235" s="282">
        <v>0</v>
      </c>
      <c r="X235" s="272"/>
      <c r="Y235" s="349">
        <v>125</v>
      </c>
      <c r="Z235" s="272"/>
      <c r="AA235" s="350">
        <v>125</v>
      </c>
      <c r="AB235" s="272"/>
      <c r="AC235" s="350"/>
      <c r="AD235" s="272"/>
      <c r="AE235" s="350">
        <v>0</v>
      </c>
      <c r="AF235" s="283"/>
      <c r="AG235" s="271"/>
      <c r="AH235" s="272"/>
      <c r="AI235" s="271"/>
      <c r="AJ235" s="272"/>
      <c r="AK235" s="271"/>
      <c r="AL235" s="283"/>
      <c r="AM235" s="289"/>
      <c r="AN235" s="272"/>
      <c r="AO235" s="271"/>
      <c r="AP235" s="272"/>
      <c r="AQ235" s="271"/>
      <c r="AR235" s="272"/>
      <c r="AS235" s="271"/>
      <c r="AT235" s="272"/>
      <c r="AU235" s="271"/>
      <c r="AV235" s="272"/>
      <c r="AW235" s="271"/>
      <c r="AX235" s="283"/>
      <c r="AY235" s="13">
        <f t="shared" si="0"/>
        <v>4937.8125</v>
      </c>
      <c r="AZ235" s="42">
        <f t="shared" si="1"/>
        <v>250</v>
      </c>
      <c r="BA235" s="42">
        <f t="shared" si="2"/>
        <v>0</v>
      </c>
      <c r="BB235" s="42">
        <f t="shared" si="3"/>
        <v>250</v>
      </c>
      <c r="BC235" s="78">
        <f t="shared" si="4"/>
        <v>19.751249999999999</v>
      </c>
    </row>
    <row r="236" spans="1:55" ht="13" x14ac:dyDescent="0.15">
      <c r="A236" s="40" t="s">
        <v>10</v>
      </c>
      <c r="B236" s="41">
        <f t="shared" si="5"/>
        <v>46253</v>
      </c>
      <c r="C236" s="42">
        <v>9</v>
      </c>
      <c r="D236" s="42"/>
      <c r="E236" s="42" t="s">
        <v>34</v>
      </c>
      <c r="F236" s="43" t="s">
        <v>68</v>
      </c>
      <c r="G236" s="281">
        <v>0</v>
      </c>
      <c r="H236" s="272"/>
      <c r="I236" s="282">
        <v>0</v>
      </c>
      <c r="J236" s="272"/>
      <c r="K236" s="282">
        <v>0</v>
      </c>
      <c r="L236" s="272"/>
      <c r="M236" s="282">
        <v>0</v>
      </c>
      <c r="N236" s="283"/>
      <c r="O236" s="282">
        <v>0</v>
      </c>
      <c r="P236" s="272"/>
      <c r="Q236" s="282">
        <v>0</v>
      </c>
      <c r="R236" s="272"/>
      <c r="S236" s="282">
        <v>0</v>
      </c>
      <c r="T236" s="272"/>
      <c r="U236" s="282">
        <v>0</v>
      </c>
      <c r="V236" s="272"/>
      <c r="W236" s="282">
        <v>0</v>
      </c>
      <c r="X236" s="272"/>
      <c r="Y236" s="349">
        <v>125</v>
      </c>
      <c r="Z236" s="272"/>
      <c r="AA236" s="350">
        <v>125</v>
      </c>
      <c r="AB236" s="272"/>
      <c r="AC236" s="350"/>
      <c r="AD236" s="272"/>
      <c r="AE236" s="350">
        <v>0</v>
      </c>
      <c r="AF236" s="283"/>
      <c r="AG236" s="271"/>
      <c r="AH236" s="272"/>
      <c r="AI236" s="271"/>
      <c r="AJ236" s="272"/>
      <c r="AK236" s="271"/>
      <c r="AL236" s="283"/>
      <c r="AM236" s="289"/>
      <c r="AN236" s="272"/>
      <c r="AO236" s="271"/>
      <c r="AP236" s="272"/>
      <c r="AQ236" s="271"/>
      <c r="AR236" s="272"/>
      <c r="AS236" s="271"/>
      <c r="AT236" s="272"/>
      <c r="AU236" s="271"/>
      <c r="AV236" s="272"/>
      <c r="AW236" s="271"/>
      <c r="AX236" s="283"/>
      <c r="AY236" s="13">
        <f t="shared" si="0"/>
        <v>4937.8125</v>
      </c>
      <c r="AZ236" s="42">
        <f t="shared" si="1"/>
        <v>250</v>
      </c>
      <c r="BA236" s="42">
        <f t="shared" si="2"/>
        <v>0</v>
      </c>
      <c r="BB236" s="42">
        <f t="shared" si="3"/>
        <v>250</v>
      </c>
      <c r="BC236" s="78">
        <f t="shared" si="4"/>
        <v>19.751249999999999</v>
      </c>
    </row>
    <row r="237" spans="1:55" ht="13" x14ac:dyDescent="0.15">
      <c r="A237" s="40" t="s">
        <v>11</v>
      </c>
      <c r="B237" s="41">
        <f t="shared" si="5"/>
        <v>46254</v>
      </c>
      <c r="C237" s="42">
        <v>9</v>
      </c>
      <c r="D237" s="42"/>
      <c r="E237" s="42" t="s">
        <v>34</v>
      </c>
      <c r="F237" s="43" t="s">
        <v>68</v>
      </c>
      <c r="G237" s="281">
        <v>0</v>
      </c>
      <c r="H237" s="272"/>
      <c r="I237" s="282">
        <v>0</v>
      </c>
      <c r="J237" s="272"/>
      <c r="K237" s="282">
        <v>0</v>
      </c>
      <c r="L237" s="272"/>
      <c r="M237" s="282">
        <v>0</v>
      </c>
      <c r="N237" s="283"/>
      <c r="O237" s="282">
        <v>0</v>
      </c>
      <c r="P237" s="272"/>
      <c r="Q237" s="282">
        <v>0</v>
      </c>
      <c r="R237" s="272"/>
      <c r="S237" s="282">
        <v>0</v>
      </c>
      <c r="T237" s="272"/>
      <c r="U237" s="282">
        <v>0</v>
      </c>
      <c r="V237" s="272"/>
      <c r="W237" s="282">
        <v>0</v>
      </c>
      <c r="X237" s="272"/>
      <c r="Y237" s="349">
        <v>125</v>
      </c>
      <c r="Z237" s="272"/>
      <c r="AA237" s="350">
        <v>125</v>
      </c>
      <c r="AB237" s="272"/>
      <c r="AC237" s="350"/>
      <c r="AD237" s="272"/>
      <c r="AE237" s="350">
        <v>0</v>
      </c>
      <c r="AF237" s="283"/>
      <c r="AG237" s="271"/>
      <c r="AH237" s="272"/>
      <c r="AI237" s="271"/>
      <c r="AJ237" s="272"/>
      <c r="AK237" s="271"/>
      <c r="AL237" s="283"/>
      <c r="AM237" s="289"/>
      <c r="AN237" s="272"/>
      <c r="AO237" s="271"/>
      <c r="AP237" s="272"/>
      <c r="AQ237" s="271"/>
      <c r="AR237" s="272"/>
      <c r="AS237" s="271"/>
      <c r="AT237" s="272"/>
      <c r="AU237" s="271"/>
      <c r="AV237" s="272"/>
      <c r="AW237" s="271"/>
      <c r="AX237" s="283"/>
      <c r="AY237" s="13">
        <f t="shared" si="0"/>
        <v>4937.8125</v>
      </c>
      <c r="AZ237" s="42">
        <f t="shared" si="1"/>
        <v>250</v>
      </c>
      <c r="BA237" s="42">
        <f t="shared" si="2"/>
        <v>0</v>
      </c>
      <c r="BB237" s="42">
        <f t="shared" si="3"/>
        <v>250</v>
      </c>
      <c r="BC237" s="78">
        <f t="shared" si="4"/>
        <v>19.751249999999999</v>
      </c>
    </row>
    <row r="238" spans="1:55" ht="13" x14ac:dyDescent="0.15">
      <c r="A238" s="40" t="s">
        <v>12</v>
      </c>
      <c r="B238" s="41">
        <f t="shared" si="5"/>
        <v>46255</v>
      </c>
      <c r="C238" s="42">
        <v>9</v>
      </c>
      <c r="D238" s="42"/>
      <c r="E238" s="42" t="s">
        <v>34</v>
      </c>
      <c r="F238" s="43" t="s">
        <v>68</v>
      </c>
      <c r="G238" s="281">
        <v>0</v>
      </c>
      <c r="H238" s="272"/>
      <c r="I238" s="282">
        <v>0</v>
      </c>
      <c r="J238" s="272"/>
      <c r="K238" s="282">
        <v>0</v>
      </c>
      <c r="L238" s="272"/>
      <c r="M238" s="282">
        <v>0</v>
      </c>
      <c r="N238" s="283"/>
      <c r="O238" s="282">
        <v>0</v>
      </c>
      <c r="P238" s="272"/>
      <c r="Q238" s="282">
        <v>0</v>
      </c>
      <c r="R238" s="272"/>
      <c r="S238" s="282">
        <v>0</v>
      </c>
      <c r="T238" s="272"/>
      <c r="U238" s="282">
        <v>0</v>
      </c>
      <c r="V238" s="272"/>
      <c r="W238" s="282">
        <v>0</v>
      </c>
      <c r="X238" s="272"/>
      <c r="Y238" s="349">
        <v>125</v>
      </c>
      <c r="Z238" s="272"/>
      <c r="AA238" s="350">
        <v>125</v>
      </c>
      <c r="AB238" s="272"/>
      <c r="AC238" s="350"/>
      <c r="AD238" s="272"/>
      <c r="AE238" s="350">
        <v>0</v>
      </c>
      <c r="AF238" s="283"/>
      <c r="AG238" s="271"/>
      <c r="AH238" s="272"/>
      <c r="AI238" s="271"/>
      <c r="AJ238" s="272"/>
      <c r="AK238" s="271"/>
      <c r="AL238" s="283"/>
      <c r="AM238" s="289"/>
      <c r="AN238" s="272"/>
      <c r="AO238" s="271"/>
      <c r="AP238" s="272"/>
      <c r="AQ238" s="271"/>
      <c r="AR238" s="272"/>
      <c r="AS238" s="271"/>
      <c r="AT238" s="272"/>
      <c r="AU238" s="271"/>
      <c r="AV238" s="272"/>
      <c r="AW238" s="271"/>
      <c r="AX238" s="283"/>
      <c r="AY238" s="13">
        <f t="shared" si="0"/>
        <v>4937.8125</v>
      </c>
      <c r="AZ238" s="42">
        <f t="shared" si="1"/>
        <v>250</v>
      </c>
      <c r="BA238" s="42">
        <f t="shared" si="2"/>
        <v>0</v>
      </c>
      <c r="BB238" s="42">
        <f t="shared" si="3"/>
        <v>250</v>
      </c>
      <c r="BC238" s="78">
        <f t="shared" si="4"/>
        <v>19.751249999999999</v>
      </c>
    </row>
    <row r="239" spans="1:55" ht="13" x14ac:dyDescent="0.15">
      <c r="A239" s="40" t="s">
        <v>13</v>
      </c>
      <c r="B239" s="41">
        <f t="shared" si="5"/>
        <v>46256</v>
      </c>
      <c r="C239" s="42">
        <v>9</v>
      </c>
      <c r="D239" s="42"/>
      <c r="E239" s="42" t="s">
        <v>34</v>
      </c>
      <c r="F239" s="43" t="s">
        <v>68</v>
      </c>
      <c r="G239" s="281">
        <v>0</v>
      </c>
      <c r="H239" s="272"/>
      <c r="I239" s="282">
        <v>0</v>
      </c>
      <c r="J239" s="272"/>
      <c r="K239" s="282">
        <v>0</v>
      </c>
      <c r="L239" s="272"/>
      <c r="M239" s="282">
        <v>0</v>
      </c>
      <c r="N239" s="283"/>
      <c r="O239" s="282">
        <v>0</v>
      </c>
      <c r="P239" s="272"/>
      <c r="Q239" s="282">
        <v>0</v>
      </c>
      <c r="R239" s="272"/>
      <c r="S239" s="282">
        <v>0</v>
      </c>
      <c r="T239" s="272"/>
      <c r="U239" s="282">
        <v>0</v>
      </c>
      <c r="V239" s="272"/>
      <c r="W239" s="282">
        <v>0</v>
      </c>
      <c r="X239" s="272"/>
      <c r="Y239" s="349">
        <v>125</v>
      </c>
      <c r="Z239" s="272"/>
      <c r="AA239" s="350">
        <v>125</v>
      </c>
      <c r="AB239" s="272"/>
      <c r="AC239" s="350"/>
      <c r="AD239" s="272"/>
      <c r="AE239" s="350">
        <v>0</v>
      </c>
      <c r="AF239" s="283"/>
      <c r="AG239" s="271"/>
      <c r="AH239" s="272"/>
      <c r="AI239" s="271"/>
      <c r="AJ239" s="272"/>
      <c r="AK239" s="271"/>
      <c r="AL239" s="283"/>
      <c r="AM239" s="289"/>
      <c r="AN239" s="272"/>
      <c r="AO239" s="271"/>
      <c r="AP239" s="272"/>
      <c r="AQ239" s="271"/>
      <c r="AR239" s="272"/>
      <c r="AS239" s="271"/>
      <c r="AT239" s="272"/>
      <c r="AU239" s="271"/>
      <c r="AV239" s="272"/>
      <c r="AW239" s="271"/>
      <c r="AX239" s="283"/>
      <c r="AY239" s="13">
        <f t="shared" si="0"/>
        <v>4937.8125</v>
      </c>
      <c r="AZ239" s="42">
        <f t="shared" si="1"/>
        <v>250</v>
      </c>
      <c r="BA239" s="42">
        <f t="shared" si="2"/>
        <v>0</v>
      </c>
      <c r="BB239" s="42">
        <f t="shared" si="3"/>
        <v>250</v>
      </c>
      <c r="BC239" s="78">
        <f t="shared" si="4"/>
        <v>19.751249999999999</v>
      </c>
    </row>
    <row r="240" spans="1:55" ht="13" x14ac:dyDescent="0.15">
      <c r="A240" s="45" t="s">
        <v>14</v>
      </c>
      <c r="B240" s="46">
        <f t="shared" si="5"/>
        <v>46257</v>
      </c>
      <c r="C240" s="47">
        <v>9</v>
      </c>
      <c r="D240" s="47"/>
      <c r="E240" s="47" t="s">
        <v>34</v>
      </c>
      <c r="F240" s="48" t="s">
        <v>68</v>
      </c>
      <c r="G240" s="296">
        <v>0</v>
      </c>
      <c r="H240" s="292"/>
      <c r="I240" s="291">
        <v>0</v>
      </c>
      <c r="J240" s="292"/>
      <c r="K240" s="291">
        <v>0</v>
      </c>
      <c r="L240" s="292"/>
      <c r="M240" s="291">
        <v>0</v>
      </c>
      <c r="N240" s="293"/>
      <c r="O240" s="291">
        <v>0</v>
      </c>
      <c r="P240" s="292"/>
      <c r="Q240" s="291">
        <v>0</v>
      </c>
      <c r="R240" s="292"/>
      <c r="S240" s="291">
        <v>0</v>
      </c>
      <c r="T240" s="292"/>
      <c r="U240" s="291">
        <v>0</v>
      </c>
      <c r="V240" s="292"/>
      <c r="W240" s="291">
        <v>0</v>
      </c>
      <c r="X240" s="292"/>
      <c r="Y240" s="351">
        <v>0</v>
      </c>
      <c r="Z240" s="292"/>
      <c r="AA240" s="352">
        <v>0</v>
      </c>
      <c r="AB240" s="292"/>
      <c r="AC240" s="352"/>
      <c r="AD240" s="292"/>
      <c r="AE240" s="352">
        <v>0</v>
      </c>
      <c r="AF240" s="293"/>
      <c r="AG240" s="295"/>
      <c r="AH240" s="292"/>
      <c r="AI240" s="295"/>
      <c r="AJ240" s="292"/>
      <c r="AK240" s="295"/>
      <c r="AL240" s="293"/>
      <c r="AM240" s="294"/>
      <c r="AN240" s="292"/>
      <c r="AO240" s="295"/>
      <c r="AP240" s="292"/>
      <c r="AQ240" s="295"/>
      <c r="AR240" s="292"/>
      <c r="AS240" s="295"/>
      <c r="AT240" s="292"/>
      <c r="AU240" s="295"/>
      <c r="AV240" s="292"/>
      <c r="AW240" s="295"/>
      <c r="AX240" s="293"/>
      <c r="AY240" s="79">
        <f t="shared" si="0"/>
        <v>0</v>
      </c>
      <c r="AZ240" s="47">
        <f t="shared" si="1"/>
        <v>0</v>
      </c>
      <c r="BA240" s="47">
        <f t="shared" si="2"/>
        <v>0</v>
      </c>
      <c r="BB240" s="47">
        <f t="shared" si="3"/>
        <v>0</v>
      </c>
      <c r="BC240" s="80" t="str">
        <f t="shared" si="4"/>
        <v/>
      </c>
    </row>
    <row r="241" spans="1:55" ht="13" x14ac:dyDescent="0.15">
      <c r="A241" s="32" t="s">
        <v>7</v>
      </c>
      <c r="B241" s="33">
        <f t="shared" si="5"/>
        <v>46258</v>
      </c>
      <c r="C241" s="34">
        <v>9</v>
      </c>
      <c r="D241" s="34"/>
      <c r="E241" s="34" t="s">
        <v>35</v>
      </c>
      <c r="F241" s="35" t="s">
        <v>68</v>
      </c>
      <c r="G241" s="281">
        <v>0</v>
      </c>
      <c r="H241" s="272"/>
      <c r="I241" s="282">
        <v>0</v>
      </c>
      <c r="J241" s="272"/>
      <c r="K241" s="282">
        <v>0</v>
      </c>
      <c r="L241" s="272"/>
      <c r="M241" s="282">
        <v>0</v>
      </c>
      <c r="N241" s="283"/>
      <c r="O241" s="284">
        <v>0</v>
      </c>
      <c r="P241" s="285"/>
      <c r="Q241" s="284">
        <v>0</v>
      </c>
      <c r="R241" s="285"/>
      <c r="S241" s="284">
        <v>0</v>
      </c>
      <c r="T241" s="285"/>
      <c r="U241" s="284">
        <v>0</v>
      </c>
      <c r="V241" s="285"/>
      <c r="W241" s="284">
        <v>0</v>
      </c>
      <c r="X241" s="285"/>
      <c r="Y241" s="286">
        <v>125</v>
      </c>
      <c r="Z241" s="285"/>
      <c r="AA241" s="287">
        <v>125</v>
      </c>
      <c r="AB241" s="285"/>
      <c r="AC241" s="287"/>
      <c r="AD241" s="285"/>
      <c r="AE241" s="287">
        <v>0</v>
      </c>
      <c r="AF241" s="288"/>
      <c r="AG241" s="271"/>
      <c r="AH241" s="272"/>
      <c r="AI241" s="271"/>
      <c r="AJ241" s="272"/>
      <c r="AK241" s="271"/>
      <c r="AL241" s="283"/>
      <c r="AM241" s="289"/>
      <c r="AN241" s="272"/>
      <c r="AO241" s="271"/>
      <c r="AP241" s="272"/>
      <c r="AQ241" s="271"/>
      <c r="AR241" s="272"/>
      <c r="AS241" s="271"/>
      <c r="AT241" s="272"/>
      <c r="AU241" s="271"/>
      <c r="AV241" s="272"/>
      <c r="AW241" s="271"/>
      <c r="AX241" s="283"/>
      <c r="AY241" s="68">
        <f t="shared" si="0"/>
        <v>4937.8125</v>
      </c>
      <c r="AZ241" s="34">
        <f t="shared" si="1"/>
        <v>250</v>
      </c>
      <c r="BA241" s="34">
        <f t="shared" si="2"/>
        <v>0</v>
      </c>
      <c r="BB241" s="34">
        <f t="shared" si="3"/>
        <v>250</v>
      </c>
      <c r="BC241" s="69">
        <f t="shared" si="4"/>
        <v>19.751249999999999</v>
      </c>
    </row>
    <row r="242" spans="1:55" ht="13" x14ac:dyDescent="0.15">
      <c r="A242" s="40" t="s">
        <v>9</v>
      </c>
      <c r="B242" s="41">
        <f t="shared" si="5"/>
        <v>46259</v>
      </c>
      <c r="C242" s="42">
        <v>9</v>
      </c>
      <c r="D242" s="42"/>
      <c r="E242" s="42" t="s">
        <v>35</v>
      </c>
      <c r="F242" s="43" t="s">
        <v>68</v>
      </c>
      <c r="G242" s="281">
        <v>0</v>
      </c>
      <c r="H242" s="272"/>
      <c r="I242" s="282">
        <v>0</v>
      </c>
      <c r="J242" s="272"/>
      <c r="K242" s="282">
        <v>0</v>
      </c>
      <c r="L242" s="272"/>
      <c r="M242" s="282">
        <v>0</v>
      </c>
      <c r="N242" s="283"/>
      <c r="O242" s="282">
        <v>0</v>
      </c>
      <c r="P242" s="272"/>
      <c r="Q242" s="282">
        <v>0</v>
      </c>
      <c r="R242" s="272"/>
      <c r="S242" s="282">
        <v>0</v>
      </c>
      <c r="T242" s="272"/>
      <c r="U242" s="282">
        <v>0</v>
      </c>
      <c r="V242" s="272"/>
      <c r="W242" s="282">
        <v>0</v>
      </c>
      <c r="X242" s="272"/>
      <c r="Y242" s="349">
        <v>125</v>
      </c>
      <c r="Z242" s="272"/>
      <c r="AA242" s="350">
        <v>125</v>
      </c>
      <c r="AB242" s="272"/>
      <c r="AC242" s="350"/>
      <c r="AD242" s="272"/>
      <c r="AE242" s="350">
        <v>0</v>
      </c>
      <c r="AF242" s="283"/>
      <c r="AG242" s="271"/>
      <c r="AH242" s="272"/>
      <c r="AI242" s="271"/>
      <c r="AJ242" s="272"/>
      <c r="AK242" s="271"/>
      <c r="AL242" s="283"/>
      <c r="AM242" s="289"/>
      <c r="AN242" s="272"/>
      <c r="AO242" s="271"/>
      <c r="AP242" s="272"/>
      <c r="AQ242" s="271"/>
      <c r="AR242" s="272"/>
      <c r="AS242" s="271"/>
      <c r="AT242" s="272"/>
      <c r="AU242" s="271"/>
      <c r="AV242" s="272"/>
      <c r="AW242" s="271"/>
      <c r="AX242" s="283"/>
      <c r="AY242" s="13">
        <f t="shared" si="0"/>
        <v>4937.8125</v>
      </c>
      <c r="AZ242" s="42">
        <f t="shared" si="1"/>
        <v>250</v>
      </c>
      <c r="BA242" s="42">
        <f t="shared" si="2"/>
        <v>0</v>
      </c>
      <c r="BB242" s="42">
        <f t="shared" si="3"/>
        <v>250</v>
      </c>
      <c r="BC242" s="78">
        <f t="shared" si="4"/>
        <v>19.751249999999999</v>
      </c>
    </row>
    <row r="243" spans="1:55" ht="13" x14ac:dyDescent="0.15">
      <c r="A243" s="40" t="s">
        <v>10</v>
      </c>
      <c r="B243" s="41">
        <f t="shared" si="5"/>
        <v>46260</v>
      </c>
      <c r="C243" s="42">
        <v>9</v>
      </c>
      <c r="D243" s="42"/>
      <c r="E243" s="42" t="s">
        <v>35</v>
      </c>
      <c r="F243" s="43" t="s">
        <v>68</v>
      </c>
      <c r="G243" s="281">
        <v>0</v>
      </c>
      <c r="H243" s="272"/>
      <c r="I243" s="282">
        <v>0</v>
      </c>
      <c r="J243" s="272"/>
      <c r="K243" s="282">
        <v>0</v>
      </c>
      <c r="L243" s="272"/>
      <c r="M243" s="282">
        <v>0</v>
      </c>
      <c r="N243" s="283"/>
      <c r="O243" s="282">
        <v>0</v>
      </c>
      <c r="P243" s="272"/>
      <c r="Q243" s="282">
        <v>0</v>
      </c>
      <c r="R243" s="272"/>
      <c r="S243" s="282">
        <v>0</v>
      </c>
      <c r="T243" s="272"/>
      <c r="U243" s="282">
        <v>0</v>
      </c>
      <c r="V243" s="272"/>
      <c r="W243" s="282">
        <v>0</v>
      </c>
      <c r="X243" s="272"/>
      <c r="Y243" s="349">
        <v>125</v>
      </c>
      <c r="Z243" s="272"/>
      <c r="AA243" s="350">
        <v>125</v>
      </c>
      <c r="AB243" s="272"/>
      <c r="AC243" s="350"/>
      <c r="AD243" s="272"/>
      <c r="AE243" s="350">
        <v>0</v>
      </c>
      <c r="AF243" s="283"/>
      <c r="AG243" s="271"/>
      <c r="AH243" s="272"/>
      <c r="AI243" s="271"/>
      <c r="AJ243" s="272"/>
      <c r="AK243" s="271"/>
      <c r="AL243" s="283"/>
      <c r="AM243" s="289"/>
      <c r="AN243" s="272"/>
      <c r="AO243" s="271"/>
      <c r="AP243" s="272"/>
      <c r="AQ243" s="271"/>
      <c r="AR243" s="272"/>
      <c r="AS243" s="271"/>
      <c r="AT243" s="272"/>
      <c r="AU243" s="271"/>
      <c r="AV243" s="272"/>
      <c r="AW243" s="271"/>
      <c r="AX243" s="283"/>
      <c r="AY243" s="13">
        <f t="shared" si="0"/>
        <v>4937.8125</v>
      </c>
      <c r="AZ243" s="42">
        <f t="shared" si="1"/>
        <v>250</v>
      </c>
      <c r="BA243" s="42">
        <f t="shared" si="2"/>
        <v>0</v>
      </c>
      <c r="BB243" s="42">
        <f t="shared" si="3"/>
        <v>250</v>
      </c>
      <c r="BC243" s="78">
        <f t="shared" si="4"/>
        <v>19.751249999999999</v>
      </c>
    </row>
    <row r="244" spans="1:55" ht="13" x14ac:dyDescent="0.15">
      <c r="A244" s="40" t="s">
        <v>11</v>
      </c>
      <c r="B244" s="41">
        <f t="shared" si="5"/>
        <v>46261</v>
      </c>
      <c r="C244" s="42">
        <v>9</v>
      </c>
      <c r="D244" s="42"/>
      <c r="E244" s="42" t="s">
        <v>35</v>
      </c>
      <c r="F244" s="43" t="s">
        <v>68</v>
      </c>
      <c r="G244" s="281">
        <v>0</v>
      </c>
      <c r="H244" s="272"/>
      <c r="I244" s="282">
        <v>0</v>
      </c>
      <c r="J244" s="272"/>
      <c r="K244" s="282">
        <v>0</v>
      </c>
      <c r="L244" s="272"/>
      <c r="M244" s="282">
        <v>0</v>
      </c>
      <c r="N244" s="283"/>
      <c r="O244" s="282">
        <v>0</v>
      </c>
      <c r="P244" s="272"/>
      <c r="Q244" s="282">
        <v>0</v>
      </c>
      <c r="R244" s="272"/>
      <c r="S244" s="282">
        <v>0</v>
      </c>
      <c r="T244" s="272"/>
      <c r="U244" s="282">
        <v>0</v>
      </c>
      <c r="V244" s="272"/>
      <c r="W244" s="282">
        <v>0</v>
      </c>
      <c r="X244" s="272"/>
      <c r="Y244" s="349">
        <v>125</v>
      </c>
      <c r="Z244" s="272"/>
      <c r="AA244" s="350">
        <v>125</v>
      </c>
      <c r="AB244" s="272"/>
      <c r="AC244" s="350"/>
      <c r="AD244" s="272"/>
      <c r="AE244" s="350">
        <v>0</v>
      </c>
      <c r="AF244" s="283"/>
      <c r="AG244" s="271"/>
      <c r="AH244" s="272"/>
      <c r="AI244" s="271"/>
      <c r="AJ244" s="272"/>
      <c r="AK244" s="271"/>
      <c r="AL244" s="283"/>
      <c r="AM244" s="289"/>
      <c r="AN244" s="272"/>
      <c r="AO244" s="271"/>
      <c r="AP244" s="272"/>
      <c r="AQ244" s="271"/>
      <c r="AR244" s="272"/>
      <c r="AS244" s="271"/>
      <c r="AT244" s="272"/>
      <c r="AU244" s="271"/>
      <c r="AV244" s="272"/>
      <c r="AW244" s="271"/>
      <c r="AX244" s="283"/>
      <c r="AY244" s="13">
        <f t="shared" si="0"/>
        <v>4937.8125</v>
      </c>
      <c r="AZ244" s="42">
        <f t="shared" si="1"/>
        <v>250</v>
      </c>
      <c r="BA244" s="42">
        <f t="shared" si="2"/>
        <v>0</v>
      </c>
      <c r="BB244" s="42">
        <f t="shared" si="3"/>
        <v>250</v>
      </c>
      <c r="BC244" s="78">
        <f t="shared" si="4"/>
        <v>19.751249999999999</v>
      </c>
    </row>
    <row r="245" spans="1:55" ht="13" x14ac:dyDescent="0.15">
      <c r="A245" s="40" t="s">
        <v>12</v>
      </c>
      <c r="B245" s="41">
        <f t="shared" si="5"/>
        <v>46262</v>
      </c>
      <c r="C245" s="42">
        <v>9</v>
      </c>
      <c r="D245" s="42"/>
      <c r="E245" s="42" t="s">
        <v>35</v>
      </c>
      <c r="F245" s="43" t="s">
        <v>68</v>
      </c>
      <c r="G245" s="281">
        <v>0</v>
      </c>
      <c r="H245" s="272"/>
      <c r="I245" s="282">
        <v>0</v>
      </c>
      <c r="J245" s="272"/>
      <c r="K245" s="282">
        <v>0</v>
      </c>
      <c r="L245" s="272"/>
      <c r="M245" s="282">
        <v>0</v>
      </c>
      <c r="N245" s="283"/>
      <c r="O245" s="282">
        <v>0</v>
      </c>
      <c r="P245" s="272"/>
      <c r="Q245" s="282">
        <v>0</v>
      </c>
      <c r="R245" s="272"/>
      <c r="S245" s="282">
        <v>0</v>
      </c>
      <c r="T245" s="272"/>
      <c r="U245" s="282">
        <v>0</v>
      </c>
      <c r="V245" s="272"/>
      <c r="W245" s="282">
        <v>0</v>
      </c>
      <c r="X245" s="272"/>
      <c r="Y245" s="349">
        <v>125</v>
      </c>
      <c r="Z245" s="272"/>
      <c r="AA245" s="350">
        <v>125</v>
      </c>
      <c r="AB245" s="272"/>
      <c r="AC245" s="350"/>
      <c r="AD245" s="272"/>
      <c r="AE245" s="350">
        <v>0</v>
      </c>
      <c r="AF245" s="283"/>
      <c r="AG245" s="271"/>
      <c r="AH245" s="272"/>
      <c r="AI245" s="271"/>
      <c r="AJ245" s="272"/>
      <c r="AK245" s="271"/>
      <c r="AL245" s="283"/>
      <c r="AM245" s="289"/>
      <c r="AN245" s="272"/>
      <c r="AO245" s="271"/>
      <c r="AP245" s="272"/>
      <c r="AQ245" s="271"/>
      <c r="AR245" s="272"/>
      <c r="AS245" s="271"/>
      <c r="AT245" s="272"/>
      <c r="AU245" s="271"/>
      <c r="AV245" s="272"/>
      <c r="AW245" s="271"/>
      <c r="AX245" s="283"/>
      <c r="AY245" s="13">
        <f t="shared" si="0"/>
        <v>4937.8125</v>
      </c>
      <c r="AZ245" s="42">
        <f t="shared" si="1"/>
        <v>250</v>
      </c>
      <c r="BA245" s="42">
        <f t="shared" si="2"/>
        <v>0</v>
      </c>
      <c r="BB245" s="42">
        <f t="shared" si="3"/>
        <v>250</v>
      </c>
      <c r="BC245" s="78">
        <f t="shared" si="4"/>
        <v>19.751249999999999</v>
      </c>
    </row>
    <row r="246" spans="1:55" ht="13" x14ac:dyDescent="0.15">
      <c r="A246" s="40" t="s">
        <v>13</v>
      </c>
      <c r="B246" s="41">
        <f t="shared" si="5"/>
        <v>46263</v>
      </c>
      <c r="C246" s="42">
        <v>9</v>
      </c>
      <c r="D246" s="42"/>
      <c r="E246" s="42" t="s">
        <v>35</v>
      </c>
      <c r="F246" s="43" t="s">
        <v>68</v>
      </c>
      <c r="G246" s="281">
        <v>0</v>
      </c>
      <c r="H246" s="272"/>
      <c r="I246" s="282">
        <v>0</v>
      </c>
      <c r="J246" s="272"/>
      <c r="K246" s="282">
        <v>0</v>
      </c>
      <c r="L246" s="272"/>
      <c r="M246" s="282">
        <v>0</v>
      </c>
      <c r="N246" s="283"/>
      <c r="O246" s="282">
        <v>0</v>
      </c>
      <c r="P246" s="272"/>
      <c r="Q246" s="282">
        <v>0</v>
      </c>
      <c r="R246" s="272"/>
      <c r="S246" s="282">
        <v>0</v>
      </c>
      <c r="T246" s="272"/>
      <c r="U246" s="282">
        <v>0</v>
      </c>
      <c r="V246" s="272"/>
      <c r="W246" s="282">
        <v>0</v>
      </c>
      <c r="X246" s="272"/>
      <c r="Y246" s="349">
        <v>125</v>
      </c>
      <c r="Z246" s="272"/>
      <c r="AA246" s="350">
        <v>125</v>
      </c>
      <c r="AB246" s="272"/>
      <c r="AC246" s="350"/>
      <c r="AD246" s="272"/>
      <c r="AE246" s="350">
        <v>0</v>
      </c>
      <c r="AF246" s="283"/>
      <c r="AG246" s="271"/>
      <c r="AH246" s="272"/>
      <c r="AI246" s="271"/>
      <c r="AJ246" s="272"/>
      <c r="AK246" s="271"/>
      <c r="AL246" s="283"/>
      <c r="AM246" s="289"/>
      <c r="AN246" s="272"/>
      <c r="AO246" s="271"/>
      <c r="AP246" s="272"/>
      <c r="AQ246" s="271"/>
      <c r="AR246" s="272"/>
      <c r="AS246" s="271"/>
      <c r="AT246" s="272"/>
      <c r="AU246" s="271"/>
      <c r="AV246" s="272"/>
      <c r="AW246" s="271"/>
      <c r="AX246" s="283"/>
      <c r="AY246" s="13">
        <f t="shared" si="0"/>
        <v>4937.8125</v>
      </c>
      <c r="AZ246" s="42">
        <f t="shared" si="1"/>
        <v>250</v>
      </c>
      <c r="BA246" s="42">
        <f t="shared" si="2"/>
        <v>0</v>
      </c>
      <c r="BB246" s="42">
        <f t="shared" si="3"/>
        <v>250</v>
      </c>
      <c r="BC246" s="78">
        <f t="shared" si="4"/>
        <v>19.751249999999999</v>
      </c>
    </row>
    <row r="247" spans="1:55" ht="13" x14ac:dyDescent="0.15">
      <c r="A247" s="45" t="s">
        <v>14</v>
      </c>
      <c r="B247" s="46">
        <f t="shared" si="5"/>
        <v>46264</v>
      </c>
      <c r="C247" s="47">
        <v>9</v>
      </c>
      <c r="D247" s="47"/>
      <c r="E247" s="47" t="s">
        <v>35</v>
      </c>
      <c r="F247" s="48" t="s">
        <v>68</v>
      </c>
      <c r="G247" s="296">
        <v>0</v>
      </c>
      <c r="H247" s="292"/>
      <c r="I247" s="291">
        <v>0</v>
      </c>
      <c r="J247" s="292"/>
      <c r="K247" s="291">
        <v>0</v>
      </c>
      <c r="L247" s="292"/>
      <c r="M247" s="291">
        <v>0</v>
      </c>
      <c r="N247" s="293"/>
      <c r="O247" s="291">
        <v>0</v>
      </c>
      <c r="P247" s="292"/>
      <c r="Q247" s="291">
        <v>0</v>
      </c>
      <c r="R247" s="292"/>
      <c r="S247" s="291">
        <v>0</v>
      </c>
      <c r="T247" s="292"/>
      <c r="U247" s="291">
        <v>0</v>
      </c>
      <c r="V247" s="292"/>
      <c r="W247" s="291">
        <v>0</v>
      </c>
      <c r="X247" s="292"/>
      <c r="Y247" s="351">
        <v>0</v>
      </c>
      <c r="Z247" s="292"/>
      <c r="AA247" s="352">
        <v>0</v>
      </c>
      <c r="AB247" s="292"/>
      <c r="AC247" s="352"/>
      <c r="AD247" s="292"/>
      <c r="AE247" s="352">
        <v>0</v>
      </c>
      <c r="AF247" s="293"/>
      <c r="AG247" s="295"/>
      <c r="AH247" s="292"/>
      <c r="AI247" s="295"/>
      <c r="AJ247" s="292"/>
      <c r="AK247" s="295"/>
      <c r="AL247" s="293"/>
      <c r="AM247" s="294"/>
      <c r="AN247" s="292"/>
      <c r="AO247" s="295"/>
      <c r="AP247" s="292"/>
      <c r="AQ247" s="295"/>
      <c r="AR247" s="292"/>
      <c r="AS247" s="295"/>
      <c r="AT247" s="292"/>
      <c r="AU247" s="295"/>
      <c r="AV247" s="292"/>
      <c r="AW247" s="295"/>
      <c r="AX247" s="293"/>
      <c r="AY247" s="79">
        <f t="shared" si="0"/>
        <v>0</v>
      </c>
      <c r="AZ247" s="47">
        <f t="shared" si="1"/>
        <v>0</v>
      </c>
      <c r="BA247" s="47">
        <f t="shared" si="2"/>
        <v>0</v>
      </c>
      <c r="BB247" s="47">
        <f t="shared" si="3"/>
        <v>0</v>
      </c>
      <c r="BC247" s="80" t="str">
        <f t="shared" si="4"/>
        <v/>
      </c>
    </row>
    <row r="248" spans="1:55" ht="13" x14ac:dyDescent="0.15">
      <c r="A248" s="32" t="s">
        <v>7</v>
      </c>
      <c r="B248" s="33">
        <f t="shared" si="5"/>
        <v>46265</v>
      </c>
      <c r="C248" s="34">
        <v>9</v>
      </c>
      <c r="D248" s="34"/>
      <c r="E248" s="34" t="s">
        <v>36</v>
      </c>
      <c r="F248" s="35" t="s">
        <v>68</v>
      </c>
      <c r="G248" s="281">
        <v>0</v>
      </c>
      <c r="H248" s="272"/>
      <c r="I248" s="282">
        <v>0</v>
      </c>
      <c r="J248" s="272"/>
      <c r="K248" s="282">
        <v>0</v>
      </c>
      <c r="L248" s="272"/>
      <c r="M248" s="282">
        <v>0</v>
      </c>
      <c r="N248" s="283"/>
      <c r="O248" s="284">
        <v>0</v>
      </c>
      <c r="P248" s="285"/>
      <c r="Q248" s="284">
        <v>0</v>
      </c>
      <c r="R248" s="285"/>
      <c r="S248" s="284">
        <v>0</v>
      </c>
      <c r="T248" s="285"/>
      <c r="U248" s="284">
        <v>0</v>
      </c>
      <c r="V248" s="285"/>
      <c r="W248" s="284">
        <v>0</v>
      </c>
      <c r="X248" s="285"/>
      <c r="Y248" s="286">
        <v>125</v>
      </c>
      <c r="Z248" s="285"/>
      <c r="AA248" s="287">
        <v>125</v>
      </c>
      <c r="AB248" s="285"/>
      <c r="AC248" s="287"/>
      <c r="AD248" s="285"/>
      <c r="AE248" s="287">
        <v>0</v>
      </c>
      <c r="AF248" s="288"/>
      <c r="AG248" s="271"/>
      <c r="AH248" s="272"/>
      <c r="AI248" s="271"/>
      <c r="AJ248" s="272"/>
      <c r="AK248" s="271"/>
      <c r="AL248" s="283"/>
      <c r="AM248" s="289"/>
      <c r="AN248" s="272"/>
      <c r="AO248" s="271"/>
      <c r="AP248" s="272"/>
      <c r="AQ248" s="271"/>
      <c r="AR248" s="272"/>
      <c r="AS248" s="271"/>
      <c r="AT248" s="272"/>
      <c r="AU248" s="271"/>
      <c r="AV248" s="272"/>
      <c r="AW248" s="271"/>
      <c r="AX248" s="283"/>
      <c r="AY248" s="68">
        <f t="shared" si="0"/>
        <v>4937.8125</v>
      </c>
      <c r="AZ248" s="34">
        <f t="shared" si="1"/>
        <v>250</v>
      </c>
      <c r="BA248" s="34">
        <f t="shared" si="2"/>
        <v>0</v>
      </c>
      <c r="BB248" s="34">
        <f t="shared" si="3"/>
        <v>250</v>
      </c>
      <c r="BC248" s="69">
        <f t="shared" si="4"/>
        <v>19.751249999999999</v>
      </c>
    </row>
    <row r="249" spans="1:55" ht="13" x14ac:dyDescent="0.15">
      <c r="A249" s="40" t="s">
        <v>9</v>
      </c>
      <c r="B249" s="41">
        <f t="shared" si="5"/>
        <v>46266</v>
      </c>
      <c r="C249" s="42">
        <v>9</v>
      </c>
      <c r="D249" s="42"/>
      <c r="E249" s="42" t="s">
        <v>36</v>
      </c>
      <c r="F249" s="43" t="s">
        <v>68</v>
      </c>
      <c r="G249" s="281">
        <v>0</v>
      </c>
      <c r="H249" s="272"/>
      <c r="I249" s="282">
        <v>0</v>
      </c>
      <c r="J249" s="272"/>
      <c r="K249" s="282">
        <v>0</v>
      </c>
      <c r="L249" s="272"/>
      <c r="M249" s="282">
        <v>0</v>
      </c>
      <c r="N249" s="283"/>
      <c r="O249" s="282">
        <v>0</v>
      </c>
      <c r="P249" s="272"/>
      <c r="Q249" s="282">
        <v>0</v>
      </c>
      <c r="R249" s="272"/>
      <c r="S249" s="282">
        <v>0</v>
      </c>
      <c r="T249" s="272"/>
      <c r="U249" s="282">
        <v>0</v>
      </c>
      <c r="V249" s="272"/>
      <c r="W249" s="282">
        <v>0</v>
      </c>
      <c r="X249" s="272"/>
      <c r="Y249" s="349">
        <v>125</v>
      </c>
      <c r="Z249" s="272"/>
      <c r="AA249" s="350">
        <v>125</v>
      </c>
      <c r="AB249" s="272"/>
      <c r="AC249" s="350"/>
      <c r="AD249" s="272"/>
      <c r="AE249" s="350">
        <v>0</v>
      </c>
      <c r="AF249" s="283"/>
      <c r="AG249" s="271"/>
      <c r="AH249" s="272"/>
      <c r="AI249" s="271"/>
      <c r="AJ249" s="272"/>
      <c r="AK249" s="271"/>
      <c r="AL249" s="283"/>
      <c r="AM249" s="289"/>
      <c r="AN249" s="272"/>
      <c r="AO249" s="271"/>
      <c r="AP249" s="272"/>
      <c r="AQ249" s="271"/>
      <c r="AR249" s="272"/>
      <c r="AS249" s="271"/>
      <c r="AT249" s="272"/>
      <c r="AU249" s="271"/>
      <c r="AV249" s="272"/>
      <c r="AW249" s="271"/>
      <c r="AX249" s="283"/>
      <c r="AY249" s="13">
        <f t="shared" si="0"/>
        <v>4937.8125</v>
      </c>
      <c r="AZ249" s="42">
        <f t="shared" si="1"/>
        <v>250</v>
      </c>
      <c r="BA249" s="42">
        <f t="shared" si="2"/>
        <v>0</v>
      </c>
      <c r="BB249" s="42">
        <f t="shared" si="3"/>
        <v>250</v>
      </c>
      <c r="BC249" s="78">
        <f t="shared" si="4"/>
        <v>19.751249999999999</v>
      </c>
    </row>
    <row r="250" spans="1:55" ht="13" x14ac:dyDescent="0.15">
      <c r="A250" s="40" t="s">
        <v>10</v>
      </c>
      <c r="B250" s="41">
        <f t="shared" si="5"/>
        <v>46267</v>
      </c>
      <c r="C250" s="42">
        <v>9</v>
      </c>
      <c r="D250" s="42"/>
      <c r="E250" s="42" t="s">
        <v>36</v>
      </c>
      <c r="F250" s="43" t="s">
        <v>68</v>
      </c>
      <c r="G250" s="281">
        <v>0</v>
      </c>
      <c r="H250" s="272"/>
      <c r="I250" s="282">
        <v>0</v>
      </c>
      <c r="J250" s="272"/>
      <c r="K250" s="282">
        <v>0</v>
      </c>
      <c r="L250" s="272"/>
      <c r="M250" s="282">
        <v>0</v>
      </c>
      <c r="N250" s="283"/>
      <c r="O250" s="282">
        <v>0</v>
      </c>
      <c r="P250" s="272"/>
      <c r="Q250" s="282">
        <v>0</v>
      </c>
      <c r="R250" s="272"/>
      <c r="S250" s="282">
        <v>0</v>
      </c>
      <c r="T250" s="272"/>
      <c r="U250" s="282">
        <v>0</v>
      </c>
      <c r="V250" s="272"/>
      <c r="W250" s="282">
        <v>0</v>
      </c>
      <c r="X250" s="272"/>
      <c r="Y250" s="349">
        <v>125</v>
      </c>
      <c r="Z250" s="272"/>
      <c r="AA250" s="350">
        <v>125</v>
      </c>
      <c r="AB250" s="272"/>
      <c r="AC250" s="350"/>
      <c r="AD250" s="272"/>
      <c r="AE250" s="350">
        <v>0</v>
      </c>
      <c r="AF250" s="283"/>
      <c r="AG250" s="271"/>
      <c r="AH250" s="272"/>
      <c r="AI250" s="271"/>
      <c r="AJ250" s="272"/>
      <c r="AK250" s="271"/>
      <c r="AL250" s="283"/>
      <c r="AM250" s="289"/>
      <c r="AN250" s="272"/>
      <c r="AO250" s="271"/>
      <c r="AP250" s="272"/>
      <c r="AQ250" s="271"/>
      <c r="AR250" s="272"/>
      <c r="AS250" s="271"/>
      <c r="AT250" s="272"/>
      <c r="AU250" s="271"/>
      <c r="AV250" s="272"/>
      <c r="AW250" s="271"/>
      <c r="AX250" s="283"/>
      <c r="AY250" s="13">
        <f t="shared" si="0"/>
        <v>4937.8125</v>
      </c>
      <c r="AZ250" s="42">
        <f t="shared" si="1"/>
        <v>250</v>
      </c>
      <c r="BA250" s="42">
        <f t="shared" si="2"/>
        <v>0</v>
      </c>
      <c r="BB250" s="42">
        <f t="shared" si="3"/>
        <v>250</v>
      </c>
      <c r="BC250" s="78">
        <f t="shared" si="4"/>
        <v>19.751249999999999</v>
      </c>
    </row>
    <row r="251" spans="1:55" ht="13" x14ac:dyDescent="0.15">
      <c r="A251" s="40" t="s">
        <v>11</v>
      </c>
      <c r="B251" s="41">
        <f t="shared" si="5"/>
        <v>46268</v>
      </c>
      <c r="C251" s="42">
        <v>9</v>
      </c>
      <c r="D251" s="42"/>
      <c r="E251" s="42" t="s">
        <v>36</v>
      </c>
      <c r="F251" s="43" t="s">
        <v>68</v>
      </c>
      <c r="G251" s="281">
        <v>0</v>
      </c>
      <c r="H251" s="272"/>
      <c r="I251" s="282">
        <v>0</v>
      </c>
      <c r="J251" s="272"/>
      <c r="K251" s="282">
        <v>0</v>
      </c>
      <c r="L251" s="272"/>
      <c r="M251" s="282">
        <v>0</v>
      </c>
      <c r="N251" s="283"/>
      <c r="O251" s="282">
        <v>0</v>
      </c>
      <c r="P251" s="272"/>
      <c r="Q251" s="282">
        <v>0</v>
      </c>
      <c r="R251" s="272"/>
      <c r="S251" s="282">
        <v>0</v>
      </c>
      <c r="T251" s="272"/>
      <c r="U251" s="282">
        <v>0</v>
      </c>
      <c r="V251" s="272"/>
      <c r="W251" s="282">
        <v>0</v>
      </c>
      <c r="X251" s="272"/>
      <c r="Y251" s="349">
        <v>125</v>
      </c>
      <c r="Z251" s="272"/>
      <c r="AA251" s="350">
        <v>125</v>
      </c>
      <c r="AB251" s="272"/>
      <c r="AC251" s="350"/>
      <c r="AD251" s="272"/>
      <c r="AE251" s="350">
        <v>0</v>
      </c>
      <c r="AF251" s="283"/>
      <c r="AG251" s="271"/>
      <c r="AH251" s="272"/>
      <c r="AI251" s="271"/>
      <c r="AJ251" s="272"/>
      <c r="AK251" s="271"/>
      <c r="AL251" s="283"/>
      <c r="AM251" s="289"/>
      <c r="AN251" s="272"/>
      <c r="AO251" s="271"/>
      <c r="AP251" s="272"/>
      <c r="AQ251" s="271"/>
      <c r="AR251" s="272"/>
      <c r="AS251" s="271"/>
      <c r="AT251" s="272"/>
      <c r="AU251" s="271"/>
      <c r="AV251" s="272"/>
      <c r="AW251" s="271"/>
      <c r="AX251" s="283"/>
      <c r="AY251" s="13">
        <f t="shared" si="0"/>
        <v>4937.8125</v>
      </c>
      <c r="AZ251" s="42">
        <f t="shared" si="1"/>
        <v>250</v>
      </c>
      <c r="BA251" s="42">
        <f t="shared" si="2"/>
        <v>0</v>
      </c>
      <c r="BB251" s="42">
        <f t="shared" si="3"/>
        <v>250</v>
      </c>
      <c r="BC251" s="78">
        <f t="shared" si="4"/>
        <v>19.751249999999999</v>
      </c>
    </row>
    <row r="252" spans="1:55" ht="13" x14ac:dyDescent="0.15">
      <c r="A252" s="40" t="s">
        <v>12</v>
      </c>
      <c r="B252" s="41">
        <f t="shared" si="5"/>
        <v>46269</v>
      </c>
      <c r="C252" s="42">
        <v>9</v>
      </c>
      <c r="D252" s="42"/>
      <c r="E252" s="42" t="s">
        <v>36</v>
      </c>
      <c r="F252" s="43" t="s">
        <v>68</v>
      </c>
      <c r="G252" s="281">
        <v>0</v>
      </c>
      <c r="H252" s="272"/>
      <c r="I252" s="282">
        <v>0</v>
      </c>
      <c r="J252" s="272"/>
      <c r="K252" s="282">
        <v>0</v>
      </c>
      <c r="L252" s="272"/>
      <c r="M252" s="282">
        <v>0</v>
      </c>
      <c r="N252" s="283"/>
      <c r="O252" s="282">
        <v>0</v>
      </c>
      <c r="P252" s="272"/>
      <c r="Q252" s="282">
        <v>0</v>
      </c>
      <c r="R252" s="272"/>
      <c r="S252" s="282">
        <v>0</v>
      </c>
      <c r="T252" s="272"/>
      <c r="U252" s="282">
        <v>0</v>
      </c>
      <c r="V252" s="272"/>
      <c r="W252" s="282">
        <v>0</v>
      </c>
      <c r="X252" s="272"/>
      <c r="Y252" s="349">
        <v>125</v>
      </c>
      <c r="Z252" s="272"/>
      <c r="AA252" s="350">
        <v>125</v>
      </c>
      <c r="AB252" s="272"/>
      <c r="AC252" s="350"/>
      <c r="AD252" s="272"/>
      <c r="AE252" s="350">
        <v>0</v>
      </c>
      <c r="AF252" s="283"/>
      <c r="AG252" s="271"/>
      <c r="AH252" s="272"/>
      <c r="AI252" s="271"/>
      <c r="AJ252" s="272"/>
      <c r="AK252" s="271"/>
      <c r="AL252" s="283"/>
      <c r="AM252" s="289"/>
      <c r="AN252" s="272"/>
      <c r="AO252" s="271"/>
      <c r="AP252" s="272"/>
      <c r="AQ252" s="271"/>
      <c r="AR252" s="272"/>
      <c r="AS252" s="271"/>
      <c r="AT252" s="272"/>
      <c r="AU252" s="271"/>
      <c r="AV252" s="272"/>
      <c r="AW252" s="271"/>
      <c r="AX252" s="283"/>
      <c r="AY252" s="13">
        <f t="shared" si="0"/>
        <v>4937.8125</v>
      </c>
      <c r="AZ252" s="42">
        <f t="shared" si="1"/>
        <v>250</v>
      </c>
      <c r="BA252" s="42">
        <f t="shared" si="2"/>
        <v>0</v>
      </c>
      <c r="BB252" s="42">
        <f t="shared" si="3"/>
        <v>250</v>
      </c>
      <c r="BC252" s="78">
        <f t="shared" si="4"/>
        <v>19.751249999999999</v>
      </c>
    </row>
    <row r="253" spans="1:55" ht="13" x14ac:dyDescent="0.15">
      <c r="A253" s="40" t="s">
        <v>13</v>
      </c>
      <c r="B253" s="41">
        <f t="shared" si="5"/>
        <v>46270</v>
      </c>
      <c r="C253" s="42">
        <v>9</v>
      </c>
      <c r="D253" s="42"/>
      <c r="E253" s="42" t="s">
        <v>36</v>
      </c>
      <c r="F253" s="43" t="s">
        <v>68</v>
      </c>
      <c r="G253" s="281">
        <v>0</v>
      </c>
      <c r="H253" s="272"/>
      <c r="I253" s="282">
        <v>0</v>
      </c>
      <c r="J253" s="272"/>
      <c r="K253" s="282">
        <v>0</v>
      </c>
      <c r="L253" s="272"/>
      <c r="M253" s="282">
        <v>0</v>
      </c>
      <c r="N253" s="283"/>
      <c r="O253" s="282">
        <v>0</v>
      </c>
      <c r="P253" s="272"/>
      <c r="Q253" s="282">
        <v>0</v>
      </c>
      <c r="R253" s="272"/>
      <c r="S253" s="282">
        <v>0</v>
      </c>
      <c r="T253" s="272"/>
      <c r="U253" s="282">
        <v>0</v>
      </c>
      <c r="V253" s="272"/>
      <c r="W253" s="282">
        <v>0</v>
      </c>
      <c r="X253" s="272"/>
      <c r="Y253" s="349">
        <v>125</v>
      </c>
      <c r="Z253" s="272"/>
      <c r="AA253" s="350">
        <v>125</v>
      </c>
      <c r="AB253" s="272"/>
      <c r="AC253" s="350"/>
      <c r="AD253" s="272"/>
      <c r="AE253" s="350">
        <v>0</v>
      </c>
      <c r="AF253" s="283"/>
      <c r="AG253" s="271"/>
      <c r="AH253" s="272"/>
      <c r="AI253" s="271"/>
      <c r="AJ253" s="272"/>
      <c r="AK253" s="271"/>
      <c r="AL253" s="283"/>
      <c r="AM253" s="289"/>
      <c r="AN253" s="272"/>
      <c r="AO253" s="271"/>
      <c r="AP253" s="272"/>
      <c r="AQ253" s="271"/>
      <c r="AR253" s="272"/>
      <c r="AS253" s="271"/>
      <c r="AT253" s="272"/>
      <c r="AU253" s="271"/>
      <c r="AV253" s="272"/>
      <c r="AW253" s="271"/>
      <c r="AX253" s="283"/>
      <c r="AY253" s="13">
        <f t="shared" si="0"/>
        <v>4937.8125</v>
      </c>
      <c r="AZ253" s="42">
        <f t="shared" si="1"/>
        <v>250</v>
      </c>
      <c r="BA253" s="42">
        <f t="shared" si="2"/>
        <v>0</v>
      </c>
      <c r="BB253" s="42">
        <f t="shared" si="3"/>
        <v>250</v>
      </c>
      <c r="BC253" s="78">
        <f t="shared" si="4"/>
        <v>19.751249999999999</v>
      </c>
    </row>
    <row r="254" spans="1:55" ht="13" x14ac:dyDescent="0.15">
      <c r="A254" s="45" t="s">
        <v>14</v>
      </c>
      <c r="B254" s="46">
        <f t="shared" si="5"/>
        <v>46271</v>
      </c>
      <c r="C254" s="47">
        <v>9</v>
      </c>
      <c r="D254" s="47"/>
      <c r="E254" s="47" t="s">
        <v>36</v>
      </c>
      <c r="F254" s="48" t="s">
        <v>68</v>
      </c>
      <c r="G254" s="296">
        <v>0</v>
      </c>
      <c r="H254" s="292"/>
      <c r="I254" s="291">
        <v>0</v>
      </c>
      <c r="J254" s="292"/>
      <c r="K254" s="291">
        <v>0</v>
      </c>
      <c r="L254" s="292"/>
      <c r="M254" s="291">
        <v>0</v>
      </c>
      <c r="N254" s="293"/>
      <c r="O254" s="291">
        <v>0</v>
      </c>
      <c r="P254" s="292"/>
      <c r="Q254" s="291">
        <v>0</v>
      </c>
      <c r="R254" s="292"/>
      <c r="S254" s="291">
        <v>0</v>
      </c>
      <c r="T254" s="292"/>
      <c r="U254" s="291">
        <v>0</v>
      </c>
      <c r="V254" s="292"/>
      <c r="W254" s="291">
        <v>0</v>
      </c>
      <c r="X254" s="292"/>
      <c r="Y254" s="351">
        <v>0</v>
      </c>
      <c r="Z254" s="292"/>
      <c r="AA254" s="352">
        <v>0</v>
      </c>
      <c r="AB254" s="292"/>
      <c r="AC254" s="352"/>
      <c r="AD254" s="292"/>
      <c r="AE254" s="352">
        <v>0</v>
      </c>
      <c r="AF254" s="293"/>
      <c r="AG254" s="295"/>
      <c r="AH254" s="292"/>
      <c r="AI254" s="295"/>
      <c r="AJ254" s="292"/>
      <c r="AK254" s="295"/>
      <c r="AL254" s="293"/>
      <c r="AM254" s="294"/>
      <c r="AN254" s="292"/>
      <c r="AO254" s="295"/>
      <c r="AP254" s="292"/>
      <c r="AQ254" s="295"/>
      <c r="AR254" s="292"/>
      <c r="AS254" s="295"/>
      <c r="AT254" s="292"/>
      <c r="AU254" s="295"/>
      <c r="AV254" s="292"/>
      <c r="AW254" s="295"/>
      <c r="AX254" s="293"/>
      <c r="AY254" s="79">
        <f t="shared" si="0"/>
        <v>0</v>
      </c>
      <c r="AZ254" s="47">
        <f t="shared" si="1"/>
        <v>0</v>
      </c>
      <c r="BA254" s="47">
        <f t="shared" si="2"/>
        <v>0</v>
      </c>
      <c r="BB254" s="47">
        <f t="shared" si="3"/>
        <v>0</v>
      </c>
      <c r="BC254" s="80" t="str">
        <f t="shared" si="4"/>
        <v/>
      </c>
    </row>
    <row r="255" spans="1:55" ht="13" x14ac:dyDescent="0.15">
      <c r="A255" s="32" t="s">
        <v>7</v>
      </c>
      <c r="B255" s="33">
        <f t="shared" si="5"/>
        <v>46272</v>
      </c>
      <c r="C255" s="34">
        <v>10</v>
      </c>
      <c r="D255" s="34"/>
      <c r="E255" s="34" t="s">
        <v>31</v>
      </c>
      <c r="F255" s="35" t="s">
        <v>68</v>
      </c>
      <c r="G255" s="281">
        <v>0</v>
      </c>
      <c r="H255" s="272"/>
      <c r="I255" s="282">
        <v>0</v>
      </c>
      <c r="J255" s="272"/>
      <c r="K255" s="282">
        <v>0</v>
      </c>
      <c r="L255" s="272"/>
      <c r="M255" s="282">
        <v>0</v>
      </c>
      <c r="N255" s="283"/>
      <c r="O255" s="282">
        <v>0</v>
      </c>
      <c r="P255" s="272"/>
      <c r="Q255" s="282">
        <v>0</v>
      </c>
      <c r="R255" s="272"/>
      <c r="S255" s="282">
        <v>0</v>
      </c>
      <c r="T255" s="272"/>
      <c r="U255" s="282">
        <v>0</v>
      </c>
      <c r="V255" s="272"/>
      <c r="W255" s="282">
        <v>0</v>
      </c>
      <c r="X255" s="272"/>
      <c r="Y255" s="286">
        <v>125</v>
      </c>
      <c r="Z255" s="285"/>
      <c r="AA255" s="287">
        <v>125</v>
      </c>
      <c r="AB255" s="285"/>
      <c r="AC255" s="287"/>
      <c r="AD255" s="285"/>
      <c r="AE255" s="287">
        <v>0</v>
      </c>
      <c r="AF255" s="288"/>
      <c r="AG255" s="271"/>
      <c r="AH255" s="272"/>
      <c r="AI255" s="271"/>
      <c r="AJ255" s="272"/>
      <c r="AK255" s="271"/>
      <c r="AL255" s="283"/>
      <c r="AM255" s="289"/>
      <c r="AN255" s="272"/>
      <c r="AO255" s="271"/>
      <c r="AP255" s="272"/>
      <c r="AQ255" s="271"/>
      <c r="AR255" s="272"/>
      <c r="AS255" s="271"/>
      <c r="AT255" s="272"/>
      <c r="AU255" s="271"/>
      <c r="AV255" s="272"/>
      <c r="AW255" s="271"/>
      <c r="AX255" s="283"/>
      <c r="AY255" s="68">
        <f t="shared" si="0"/>
        <v>4937.8125</v>
      </c>
      <c r="AZ255" s="34">
        <f t="shared" si="1"/>
        <v>250</v>
      </c>
      <c r="BA255" s="34">
        <f t="shared" si="2"/>
        <v>0</v>
      </c>
      <c r="BB255" s="34">
        <f t="shared" si="3"/>
        <v>250</v>
      </c>
      <c r="BC255" s="69">
        <f t="shared" si="4"/>
        <v>19.751249999999999</v>
      </c>
    </row>
    <row r="256" spans="1:55" ht="13" x14ac:dyDescent="0.15">
      <c r="A256" s="40" t="s">
        <v>9</v>
      </c>
      <c r="B256" s="41">
        <f t="shared" si="5"/>
        <v>46273</v>
      </c>
      <c r="C256" s="42">
        <v>10</v>
      </c>
      <c r="D256" s="42"/>
      <c r="E256" s="42" t="s">
        <v>31</v>
      </c>
      <c r="F256" s="43" t="s">
        <v>68</v>
      </c>
      <c r="G256" s="281">
        <v>0</v>
      </c>
      <c r="H256" s="272"/>
      <c r="I256" s="282">
        <v>0</v>
      </c>
      <c r="J256" s="272"/>
      <c r="K256" s="282">
        <v>0</v>
      </c>
      <c r="L256" s="272"/>
      <c r="M256" s="282">
        <v>0</v>
      </c>
      <c r="N256" s="283"/>
      <c r="O256" s="282">
        <v>0</v>
      </c>
      <c r="P256" s="272"/>
      <c r="Q256" s="282">
        <v>0</v>
      </c>
      <c r="R256" s="272"/>
      <c r="S256" s="282">
        <v>0</v>
      </c>
      <c r="T256" s="272"/>
      <c r="U256" s="282">
        <v>0</v>
      </c>
      <c r="V256" s="272"/>
      <c r="W256" s="282">
        <v>0</v>
      </c>
      <c r="X256" s="272"/>
      <c r="Y256" s="349">
        <v>125</v>
      </c>
      <c r="Z256" s="272"/>
      <c r="AA256" s="350">
        <v>125</v>
      </c>
      <c r="AB256" s="272"/>
      <c r="AC256" s="350"/>
      <c r="AD256" s="272"/>
      <c r="AE256" s="350">
        <v>0</v>
      </c>
      <c r="AF256" s="283"/>
      <c r="AG256" s="271"/>
      <c r="AH256" s="272"/>
      <c r="AI256" s="271"/>
      <c r="AJ256" s="272"/>
      <c r="AK256" s="271"/>
      <c r="AL256" s="283"/>
      <c r="AM256" s="289"/>
      <c r="AN256" s="272"/>
      <c r="AO256" s="271"/>
      <c r="AP256" s="272"/>
      <c r="AQ256" s="271"/>
      <c r="AR256" s="272"/>
      <c r="AS256" s="271"/>
      <c r="AT256" s="272"/>
      <c r="AU256" s="271"/>
      <c r="AV256" s="272"/>
      <c r="AW256" s="271"/>
      <c r="AX256" s="283"/>
      <c r="AY256" s="13">
        <f t="shared" si="0"/>
        <v>4937.8125</v>
      </c>
      <c r="AZ256" s="42">
        <f t="shared" si="1"/>
        <v>250</v>
      </c>
      <c r="BA256" s="42">
        <f t="shared" si="2"/>
        <v>0</v>
      </c>
      <c r="BB256" s="42">
        <f t="shared" si="3"/>
        <v>250</v>
      </c>
      <c r="BC256" s="78">
        <f t="shared" si="4"/>
        <v>19.751249999999999</v>
      </c>
    </row>
    <row r="257" spans="1:55" ht="13" x14ac:dyDescent="0.15">
      <c r="A257" s="40" t="s">
        <v>10</v>
      </c>
      <c r="B257" s="41">
        <f t="shared" si="5"/>
        <v>46274</v>
      </c>
      <c r="C257" s="42">
        <v>10</v>
      </c>
      <c r="D257" s="42"/>
      <c r="E257" s="42" t="s">
        <v>31</v>
      </c>
      <c r="F257" s="43" t="s">
        <v>68</v>
      </c>
      <c r="G257" s="281">
        <v>0</v>
      </c>
      <c r="H257" s="272"/>
      <c r="I257" s="282">
        <v>0</v>
      </c>
      <c r="J257" s="272"/>
      <c r="K257" s="282">
        <v>0</v>
      </c>
      <c r="L257" s="272"/>
      <c r="M257" s="282">
        <v>0</v>
      </c>
      <c r="N257" s="283"/>
      <c r="O257" s="282">
        <v>0</v>
      </c>
      <c r="P257" s="272"/>
      <c r="Q257" s="282">
        <v>0</v>
      </c>
      <c r="R257" s="272"/>
      <c r="S257" s="282">
        <v>0</v>
      </c>
      <c r="T257" s="272"/>
      <c r="U257" s="282">
        <v>0</v>
      </c>
      <c r="V257" s="272"/>
      <c r="W257" s="282">
        <v>0</v>
      </c>
      <c r="X257" s="272"/>
      <c r="Y257" s="349">
        <v>125</v>
      </c>
      <c r="Z257" s="272"/>
      <c r="AA257" s="350">
        <v>125</v>
      </c>
      <c r="AB257" s="272"/>
      <c r="AC257" s="350"/>
      <c r="AD257" s="272"/>
      <c r="AE257" s="350">
        <v>0</v>
      </c>
      <c r="AF257" s="283"/>
      <c r="AG257" s="271"/>
      <c r="AH257" s="272"/>
      <c r="AI257" s="271"/>
      <c r="AJ257" s="272"/>
      <c r="AK257" s="271"/>
      <c r="AL257" s="283"/>
      <c r="AM257" s="289"/>
      <c r="AN257" s="272"/>
      <c r="AO257" s="271"/>
      <c r="AP257" s="272"/>
      <c r="AQ257" s="271"/>
      <c r="AR257" s="272"/>
      <c r="AS257" s="271"/>
      <c r="AT257" s="272"/>
      <c r="AU257" s="271"/>
      <c r="AV257" s="272"/>
      <c r="AW257" s="271"/>
      <c r="AX257" s="283"/>
      <c r="AY257" s="13">
        <f t="shared" si="0"/>
        <v>4937.8125</v>
      </c>
      <c r="AZ257" s="42">
        <f t="shared" si="1"/>
        <v>250</v>
      </c>
      <c r="BA257" s="42">
        <f t="shared" si="2"/>
        <v>0</v>
      </c>
      <c r="BB257" s="42">
        <f t="shared" si="3"/>
        <v>250</v>
      </c>
      <c r="BC257" s="78">
        <f t="shared" si="4"/>
        <v>19.751249999999999</v>
      </c>
    </row>
    <row r="258" spans="1:55" ht="13" x14ac:dyDescent="0.15">
      <c r="A258" s="40" t="s">
        <v>11</v>
      </c>
      <c r="B258" s="41">
        <f t="shared" si="5"/>
        <v>46275</v>
      </c>
      <c r="C258" s="42">
        <v>10</v>
      </c>
      <c r="D258" s="42"/>
      <c r="E258" s="42" t="s">
        <v>31</v>
      </c>
      <c r="F258" s="43" t="s">
        <v>68</v>
      </c>
      <c r="G258" s="281">
        <v>0</v>
      </c>
      <c r="H258" s="272"/>
      <c r="I258" s="282">
        <v>0</v>
      </c>
      <c r="J258" s="272"/>
      <c r="K258" s="282">
        <v>0</v>
      </c>
      <c r="L258" s="272"/>
      <c r="M258" s="282">
        <v>0</v>
      </c>
      <c r="N258" s="283"/>
      <c r="O258" s="282">
        <v>0</v>
      </c>
      <c r="P258" s="272"/>
      <c r="Q258" s="282">
        <v>0</v>
      </c>
      <c r="R258" s="272"/>
      <c r="S258" s="282">
        <v>0</v>
      </c>
      <c r="T258" s="272"/>
      <c r="U258" s="282">
        <v>0</v>
      </c>
      <c r="V258" s="272"/>
      <c r="W258" s="282">
        <v>0</v>
      </c>
      <c r="X258" s="272"/>
      <c r="Y258" s="349">
        <v>125</v>
      </c>
      <c r="Z258" s="272"/>
      <c r="AA258" s="350">
        <v>125</v>
      </c>
      <c r="AB258" s="272"/>
      <c r="AC258" s="350"/>
      <c r="AD258" s="272"/>
      <c r="AE258" s="350">
        <v>0</v>
      </c>
      <c r="AF258" s="283"/>
      <c r="AG258" s="271"/>
      <c r="AH258" s="272"/>
      <c r="AI258" s="271"/>
      <c r="AJ258" s="272"/>
      <c r="AK258" s="271"/>
      <c r="AL258" s="283"/>
      <c r="AM258" s="289"/>
      <c r="AN258" s="272"/>
      <c r="AO258" s="271"/>
      <c r="AP258" s="272"/>
      <c r="AQ258" s="271"/>
      <c r="AR258" s="272"/>
      <c r="AS258" s="271"/>
      <c r="AT258" s="272"/>
      <c r="AU258" s="271"/>
      <c r="AV258" s="272"/>
      <c r="AW258" s="271"/>
      <c r="AX258" s="283"/>
      <c r="AY258" s="13">
        <f t="shared" ref="AY258:AY359" si="6">(G258*H$2)+(I258*J$2)+(K258*L$2)+(AE258*AF$2)+(AG258*AH$2)+(AI258*AJ$2)+(AK258*AL$2)+(AM258*AN$2)+(AO258*AP$2)+(AQ258*AR$2)+(AS258*AT$2)+(AU258*AV$2)+(AW258*AX$2) + (M258*$N$2) + (Y258*$Z$2) + (AA258*$AB$2) + (O258*$P$2) + (Q258*$R$2) + (S258*$T$2) + (U258*$V$2) + (W258*$X$2) + (AC258*$AD$2)</f>
        <v>4937.8125</v>
      </c>
      <c r="AZ258" s="42">
        <f t="shared" ref="AZ258:AZ359" si="7">SUM(G258,I258,K258,M258,Y258,AA258,AE258,AG258,AC258)</f>
        <v>250</v>
      </c>
      <c r="BA258" s="42">
        <f t="shared" ref="BA258:BA359" si="8">SUM(O258,Q258,S258,U258,W258,AI258,AK258)</f>
        <v>0</v>
      </c>
      <c r="BB258" s="42">
        <f t="shared" ref="BB258:BB359" si="9">SUM(AZ258:BA258)</f>
        <v>250</v>
      </c>
      <c r="BC258" s="78">
        <f t="shared" ref="BC258:BC359" si="10">IFERROR(AY258/BB258,"")</f>
        <v>19.751249999999999</v>
      </c>
    </row>
    <row r="259" spans="1:55" ht="13" x14ac:dyDescent="0.15">
      <c r="A259" s="40" t="s">
        <v>12</v>
      </c>
      <c r="B259" s="41">
        <f t="shared" ref="B259:B359" si="11">B258+1</f>
        <v>46276</v>
      </c>
      <c r="C259" s="42">
        <v>10</v>
      </c>
      <c r="D259" s="42"/>
      <c r="E259" s="42" t="s">
        <v>31</v>
      </c>
      <c r="F259" s="43" t="s">
        <v>68</v>
      </c>
      <c r="G259" s="281">
        <v>0</v>
      </c>
      <c r="H259" s="272"/>
      <c r="I259" s="282">
        <v>0</v>
      </c>
      <c r="J259" s="272"/>
      <c r="K259" s="282">
        <v>0</v>
      </c>
      <c r="L259" s="272"/>
      <c r="M259" s="282">
        <v>0</v>
      </c>
      <c r="N259" s="283"/>
      <c r="O259" s="282">
        <v>0</v>
      </c>
      <c r="P259" s="272"/>
      <c r="Q259" s="282">
        <v>0</v>
      </c>
      <c r="R259" s="272"/>
      <c r="S259" s="282">
        <v>0</v>
      </c>
      <c r="T259" s="272"/>
      <c r="U259" s="282">
        <v>0</v>
      </c>
      <c r="V259" s="272"/>
      <c r="W259" s="282">
        <v>0</v>
      </c>
      <c r="X259" s="272"/>
      <c r="Y259" s="349">
        <v>125</v>
      </c>
      <c r="Z259" s="272"/>
      <c r="AA259" s="350">
        <v>125</v>
      </c>
      <c r="AB259" s="272"/>
      <c r="AC259" s="350"/>
      <c r="AD259" s="272"/>
      <c r="AE259" s="350">
        <v>0</v>
      </c>
      <c r="AF259" s="283"/>
      <c r="AG259" s="271"/>
      <c r="AH259" s="272"/>
      <c r="AI259" s="271"/>
      <c r="AJ259" s="272"/>
      <c r="AK259" s="271"/>
      <c r="AL259" s="283"/>
      <c r="AM259" s="289"/>
      <c r="AN259" s="272"/>
      <c r="AO259" s="271"/>
      <c r="AP259" s="272"/>
      <c r="AQ259" s="271"/>
      <c r="AR259" s="272"/>
      <c r="AS259" s="271"/>
      <c r="AT259" s="272"/>
      <c r="AU259" s="271"/>
      <c r="AV259" s="272"/>
      <c r="AW259" s="271"/>
      <c r="AX259" s="283"/>
      <c r="AY259" s="13">
        <f t="shared" si="6"/>
        <v>4937.8125</v>
      </c>
      <c r="AZ259" s="42">
        <f t="shared" si="7"/>
        <v>250</v>
      </c>
      <c r="BA259" s="42">
        <f t="shared" si="8"/>
        <v>0</v>
      </c>
      <c r="BB259" s="42">
        <f t="shared" si="9"/>
        <v>250</v>
      </c>
      <c r="BC259" s="78">
        <f t="shared" si="10"/>
        <v>19.751249999999999</v>
      </c>
    </row>
    <row r="260" spans="1:55" ht="13" x14ac:dyDescent="0.15">
      <c r="A260" s="40" t="s">
        <v>13</v>
      </c>
      <c r="B260" s="41">
        <f t="shared" si="11"/>
        <v>46277</v>
      </c>
      <c r="C260" s="42">
        <v>10</v>
      </c>
      <c r="D260" s="42"/>
      <c r="E260" s="42" t="s">
        <v>31</v>
      </c>
      <c r="F260" s="43" t="s">
        <v>68</v>
      </c>
      <c r="G260" s="281">
        <v>0</v>
      </c>
      <c r="H260" s="272"/>
      <c r="I260" s="282">
        <v>0</v>
      </c>
      <c r="J260" s="272"/>
      <c r="K260" s="282">
        <v>0</v>
      </c>
      <c r="L260" s="272"/>
      <c r="M260" s="282">
        <v>0</v>
      </c>
      <c r="N260" s="283"/>
      <c r="O260" s="282">
        <v>0</v>
      </c>
      <c r="P260" s="272"/>
      <c r="Q260" s="282">
        <v>0</v>
      </c>
      <c r="R260" s="272"/>
      <c r="S260" s="282">
        <v>0</v>
      </c>
      <c r="T260" s="272"/>
      <c r="U260" s="282">
        <v>0</v>
      </c>
      <c r="V260" s="272"/>
      <c r="W260" s="282">
        <v>0</v>
      </c>
      <c r="X260" s="272"/>
      <c r="Y260" s="349">
        <v>125</v>
      </c>
      <c r="Z260" s="272"/>
      <c r="AA260" s="350">
        <v>125</v>
      </c>
      <c r="AB260" s="272"/>
      <c r="AC260" s="350"/>
      <c r="AD260" s="272"/>
      <c r="AE260" s="350">
        <v>0</v>
      </c>
      <c r="AF260" s="283"/>
      <c r="AG260" s="271"/>
      <c r="AH260" s="272"/>
      <c r="AI260" s="271"/>
      <c r="AJ260" s="272"/>
      <c r="AK260" s="271"/>
      <c r="AL260" s="283"/>
      <c r="AM260" s="289"/>
      <c r="AN260" s="272"/>
      <c r="AO260" s="271"/>
      <c r="AP260" s="272"/>
      <c r="AQ260" s="271"/>
      <c r="AR260" s="272"/>
      <c r="AS260" s="271"/>
      <c r="AT260" s="272"/>
      <c r="AU260" s="271"/>
      <c r="AV260" s="272"/>
      <c r="AW260" s="271"/>
      <c r="AX260" s="283"/>
      <c r="AY260" s="13">
        <f t="shared" si="6"/>
        <v>4937.8125</v>
      </c>
      <c r="AZ260" s="42">
        <f t="shared" si="7"/>
        <v>250</v>
      </c>
      <c r="BA260" s="42">
        <f t="shared" si="8"/>
        <v>0</v>
      </c>
      <c r="BB260" s="42">
        <f t="shared" si="9"/>
        <v>250</v>
      </c>
      <c r="BC260" s="78">
        <f t="shared" si="10"/>
        <v>19.751249999999999</v>
      </c>
    </row>
    <row r="261" spans="1:55" ht="13" x14ac:dyDescent="0.15">
      <c r="A261" s="45" t="s">
        <v>14</v>
      </c>
      <c r="B261" s="46">
        <f t="shared" si="11"/>
        <v>46278</v>
      </c>
      <c r="C261" s="47">
        <v>10</v>
      </c>
      <c r="D261" s="47"/>
      <c r="E261" s="47" t="s">
        <v>31</v>
      </c>
      <c r="F261" s="48" t="s">
        <v>68</v>
      </c>
      <c r="G261" s="296">
        <v>0</v>
      </c>
      <c r="H261" s="292"/>
      <c r="I261" s="291">
        <v>0</v>
      </c>
      <c r="J261" s="292"/>
      <c r="K261" s="291">
        <v>0</v>
      </c>
      <c r="L261" s="292"/>
      <c r="M261" s="291">
        <v>0</v>
      </c>
      <c r="N261" s="293"/>
      <c r="O261" s="282">
        <v>0</v>
      </c>
      <c r="P261" s="272"/>
      <c r="Q261" s="282">
        <v>0</v>
      </c>
      <c r="R261" s="272"/>
      <c r="S261" s="282">
        <v>0</v>
      </c>
      <c r="T261" s="272"/>
      <c r="U261" s="282">
        <v>0</v>
      </c>
      <c r="V261" s="272"/>
      <c r="W261" s="282">
        <v>0</v>
      </c>
      <c r="X261" s="272"/>
      <c r="Y261" s="351">
        <v>0</v>
      </c>
      <c r="Z261" s="292"/>
      <c r="AA261" s="352">
        <v>0</v>
      </c>
      <c r="AB261" s="292"/>
      <c r="AC261" s="352"/>
      <c r="AD261" s="292"/>
      <c r="AE261" s="352">
        <v>0</v>
      </c>
      <c r="AF261" s="293"/>
      <c r="AG261" s="295"/>
      <c r="AH261" s="292"/>
      <c r="AI261" s="295"/>
      <c r="AJ261" s="292"/>
      <c r="AK261" s="295"/>
      <c r="AL261" s="293"/>
      <c r="AM261" s="294"/>
      <c r="AN261" s="292"/>
      <c r="AO261" s="295"/>
      <c r="AP261" s="292"/>
      <c r="AQ261" s="295"/>
      <c r="AR261" s="292"/>
      <c r="AS261" s="295"/>
      <c r="AT261" s="292"/>
      <c r="AU261" s="295"/>
      <c r="AV261" s="292"/>
      <c r="AW261" s="295"/>
      <c r="AX261" s="293"/>
      <c r="AY261" s="79">
        <f t="shared" si="6"/>
        <v>0</v>
      </c>
      <c r="AZ261" s="47">
        <f t="shared" si="7"/>
        <v>0</v>
      </c>
      <c r="BA261" s="47">
        <f t="shared" si="8"/>
        <v>0</v>
      </c>
      <c r="BB261" s="47">
        <f t="shared" si="9"/>
        <v>0</v>
      </c>
      <c r="BC261" s="80" t="str">
        <f t="shared" si="10"/>
        <v/>
      </c>
    </row>
    <row r="262" spans="1:55" ht="13" x14ac:dyDescent="0.15">
      <c r="A262" s="32" t="s">
        <v>7</v>
      </c>
      <c r="B262" s="33">
        <f t="shared" si="11"/>
        <v>46279</v>
      </c>
      <c r="C262" s="34">
        <v>10</v>
      </c>
      <c r="D262" s="34"/>
      <c r="E262" s="34" t="s">
        <v>34</v>
      </c>
      <c r="F262" s="35" t="s">
        <v>68</v>
      </c>
      <c r="G262" s="281">
        <v>0</v>
      </c>
      <c r="H262" s="272"/>
      <c r="I262" s="282">
        <v>0</v>
      </c>
      <c r="J262" s="272"/>
      <c r="K262" s="282">
        <v>0</v>
      </c>
      <c r="L262" s="272"/>
      <c r="M262" s="282">
        <v>0</v>
      </c>
      <c r="N262" s="283"/>
      <c r="O262" s="284">
        <v>0</v>
      </c>
      <c r="P262" s="285"/>
      <c r="Q262" s="284">
        <v>0</v>
      </c>
      <c r="R262" s="285"/>
      <c r="S262" s="284">
        <v>0</v>
      </c>
      <c r="T262" s="285"/>
      <c r="U262" s="284">
        <v>0</v>
      </c>
      <c r="V262" s="285"/>
      <c r="W262" s="284">
        <v>0</v>
      </c>
      <c r="X262" s="285"/>
      <c r="Y262" s="286">
        <v>125</v>
      </c>
      <c r="Z262" s="285"/>
      <c r="AA262" s="287">
        <v>125</v>
      </c>
      <c r="AB262" s="285"/>
      <c r="AC262" s="287"/>
      <c r="AD262" s="285"/>
      <c r="AE262" s="287">
        <v>0</v>
      </c>
      <c r="AF262" s="288"/>
      <c r="AG262" s="271"/>
      <c r="AH262" s="272"/>
      <c r="AI262" s="271"/>
      <c r="AJ262" s="272"/>
      <c r="AK262" s="271"/>
      <c r="AL262" s="283"/>
      <c r="AM262" s="289"/>
      <c r="AN262" s="272"/>
      <c r="AO262" s="271"/>
      <c r="AP262" s="272"/>
      <c r="AQ262" s="271"/>
      <c r="AR262" s="272"/>
      <c r="AS262" s="271"/>
      <c r="AT262" s="272"/>
      <c r="AU262" s="271"/>
      <c r="AV262" s="272"/>
      <c r="AW262" s="271"/>
      <c r="AX262" s="283"/>
      <c r="AY262" s="68">
        <f t="shared" si="6"/>
        <v>4937.8125</v>
      </c>
      <c r="AZ262" s="34">
        <f t="shared" si="7"/>
        <v>250</v>
      </c>
      <c r="BA262" s="34">
        <f t="shared" si="8"/>
        <v>0</v>
      </c>
      <c r="BB262" s="34">
        <f t="shared" si="9"/>
        <v>250</v>
      </c>
      <c r="BC262" s="69">
        <f t="shared" si="10"/>
        <v>19.751249999999999</v>
      </c>
    </row>
    <row r="263" spans="1:55" ht="13" x14ac:dyDescent="0.15">
      <c r="A263" s="40" t="s">
        <v>9</v>
      </c>
      <c r="B263" s="41">
        <f t="shared" si="11"/>
        <v>46280</v>
      </c>
      <c r="C263" s="42">
        <v>10</v>
      </c>
      <c r="D263" s="42"/>
      <c r="E263" s="42" t="s">
        <v>34</v>
      </c>
      <c r="F263" s="43" t="s">
        <v>68</v>
      </c>
      <c r="G263" s="281">
        <v>0</v>
      </c>
      <c r="H263" s="272"/>
      <c r="I263" s="282">
        <v>0</v>
      </c>
      <c r="J263" s="272"/>
      <c r="K263" s="282">
        <v>0</v>
      </c>
      <c r="L263" s="272"/>
      <c r="M263" s="282">
        <v>0</v>
      </c>
      <c r="N263" s="283"/>
      <c r="O263" s="282">
        <v>0</v>
      </c>
      <c r="P263" s="272"/>
      <c r="Q263" s="282">
        <v>0</v>
      </c>
      <c r="R263" s="272"/>
      <c r="S263" s="282">
        <v>0</v>
      </c>
      <c r="T263" s="272"/>
      <c r="U263" s="282">
        <v>0</v>
      </c>
      <c r="V263" s="272"/>
      <c r="W263" s="282">
        <v>0</v>
      </c>
      <c r="X263" s="272"/>
      <c r="Y263" s="349">
        <v>125</v>
      </c>
      <c r="Z263" s="272"/>
      <c r="AA263" s="350">
        <v>125</v>
      </c>
      <c r="AB263" s="272"/>
      <c r="AC263" s="350"/>
      <c r="AD263" s="272"/>
      <c r="AE263" s="350">
        <v>0</v>
      </c>
      <c r="AF263" s="283"/>
      <c r="AG263" s="271"/>
      <c r="AH263" s="272"/>
      <c r="AI263" s="271"/>
      <c r="AJ263" s="272"/>
      <c r="AK263" s="271"/>
      <c r="AL263" s="283"/>
      <c r="AM263" s="289"/>
      <c r="AN263" s="272"/>
      <c r="AO263" s="271"/>
      <c r="AP263" s="272"/>
      <c r="AQ263" s="271"/>
      <c r="AR263" s="272"/>
      <c r="AS263" s="271"/>
      <c r="AT263" s="272"/>
      <c r="AU263" s="271"/>
      <c r="AV263" s="272"/>
      <c r="AW263" s="271"/>
      <c r="AX263" s="283"/>
      <c r="AY263" s="13">
        <f t="shared" si="6"/>
        <v>4937.8125</v>
      </c>
      <c r="AZ263" s="42">
        <f t="shared" si="7"/>
        <v>250</v>
      </c>
      <c r="BA263" s="42">
        <f t="shared" si="8"/>
        <v>0</v>
      </c>
      <c r="BB263" s="42">
        <f t="shared" si="9"/>
        <v>250</v>
      </c>
      <c r="BC263" s="78">
        <f t="shared" si="10"/>
        <v>19.751249999999999</v>
      </c>
    </row>
    <row r="264" spans="1:55" ht="13" x14ac:dyDescent="0.15">
      <c r="A264" s="40" t="s">
        <v>10</v>
      </c>
      <c r="B264" s="41">
        <f t="shared" si="11"/>
        <v>46281</v>
      </c>
      <c r="C264" s="42">
        <v>10</v>
      </c>
      <c r="D264" s="42"/>
      <c r="E264" s="42" t="s">
        <v>34</v>
      </c>
      <c r="F264" s="43" t="s">
        <v>68</v>
      </c>
      <c r="G264" s="281">
        <v>0</v>
      </c>
      <c r="H264" s="272"/>
      <c r="I264" s="282">
        <v>0</v>
      </c>
      <c r="J264" s="272"/>
      <c r="K264" s="282">
        <v>0</v>
      </c>
      <c r="L264" s="272"/>
      <c r="M264" s="282">
        <v>0</v>
      </c>
      <c r="N264" s="283"/>
      <c r="O264" s="282">
        <v>0</v>
      </c>
      <c r="P264" s="272"/>
      <c r="Q264" s="282">
        <v>0</v>
      </c>
      <c r="R264" s="272"/>
      <c r="S264" s="282">
        <v>0</v>
      </c>
      <c r="T264" s="272"/>
      <c r="U264" s="282">
        <v>0</v>
      </c>
      <c r="V264" s="272"/>
      <c r="W264" s="282">
        <v>0</v>
      </c>
      <c r="X264" s="272"/>
      <c r="Y264" s="349">
        <v>125</v>
      </c>
      <c r="Z264" s="272"/>
      <c r="AA264" s="350">
        <v>125</v>
      </c>
      <c r="AB264" s="272"/>
      <c r="AC264" s="350"/>
      <c r="AD264" s="272"/>
      <c r="AE264" s="350">
        <v>0</v>
      </c>
      <c r="AF264" s="283"/>
      <c r="AG264" s="271"/>
      <c r="AH264" s="272"/>
      <c r="AI264" s="271"/>
      <c r="AJ264" s="272"/>
      <c r="AK264" s="271"/>
      <c r="AL264" s="283"/>
      <c r="AM264" s="289"/>
      <c r="AN264" s="272"/>
      <c r="AO264" s="271"/>
      <c r="AP264" s="272"/>
      <c r="AQ264" s="271"/>
      <c r="AR264" s="272"/>
      <c r="AS264" s="271"/>
      <c r="AT264" s="272"/>
      <c r="AU264" s="271"/>
      <c r="AV264" s="272"/>
      <c r="AW264" s="271"/>
      <c r="AX264" s="283"/>
      <c r="AY264" s="13">
        <f t="shared" si="6"/>
        <v>4937.8125</v>
      </c>
      <c r="AZ264" s="42">
        <f t="shared" si="7"/>
        <v>250</v>
      </c>
      <c r="BA264" s="42">
        <f t="shared" si="8"/>
        <v>0</v>
      </c>
      <c r="BB264" s="42">
        <f t="shared" si="9"/>
        <v>250</v>
      </c>
      <c r="BC264" s="78">
        <f t="shared" si="10"/>
        <v>19.751249999999999</v>
      </c>
    </row>
    <row r="265" spans="1:55" ht="13" x14ac:dyDescent="0.15">
      <c r="A265" s="40" t="s">
        <v>11</v>
      </c>
      <c r="B265" s="41">
        <f t="shared" si="11"/>
        <v>46282</v>
      </c>
      <c r="C265" s="42">
        <v>10</v>
      </c>
      <c r="D265" s="42"/>
      <c r="E265" s="42" t="s">
        <v>34</v>
      </c>
      <c r="F265" s="43" t="s">
        <v>68</v>
      </c>
      <c r="G265" s="281">
        <v>0</v>
      </c>
      <c r="H265" s="272"/>
      <c r="I265" s="282">
        <v>0</v>
      </c>
      <c r="J265" s="272"/>
      <c r="K265" s="282">
        <v>0</v>
      </c>
      <c r="L265" s="272"/>
      <c r="M265" s="282">
        <v>0</v>
      </c>
      <c r="N265" s="283"/>
      <c r="O265" s="282">
        <v>0</v>
      </c>
      <c r="P265" s="272"/>
      <c r="Q265" s="282">
        <v>0</v>
      </c>
      <c r="R265" s="272"/>
      <c r="S265" s="282">
        <v>0</v>
      </c>
      <c r="T265" s="272"/>
      <c r="U265" s="282">
        <v>0</v>
      </c>
      <c r="V265" s="272"/>
      <c r="W265" s="282">
        <v>0</v>
      </c>
      <c r="X265" s="272"/>
      <c r="Y265" s="349">
        <v>125</v>
      </c>
      <c r="Z265" s="272"/>
      <c r="AA265" s="350">
        <v>125</v>
      </c>
      <c r="AB265" s="272"/>
      <c r="AC265" s="350"/>
      <c r="AD265" s="272"/>
      <c r="AE265" s="350">
        <v>0</v>
      </c>
      <c r="AF265" s="283"/>
      <c r="AG265" s="271"/>
      <c r="AH265" s="272"/>
      <c r="AI265" s="271"/>
      <c r="AJ265" s="272"/>
      <c r="AK265" s="271"/>
      <c r="AL265" s="283"/>
      <c r="AM265" s="289"/>
      <c r="AN265" s="272"/>
      <c r="AO265" s="271"/>
      <c r="AP265" s="272"/>
      <c r="AQ265" s="271"/>
      <c r="AR265" s="272"/>
      <c r="AS265" s="271"/>
      <c r="AT265" s="272"/>
      <c r="AU265" s="271"/>
      <c r="AV265" s="272"/>
      <c r="AW265" s="271"/>
      <c r="AX265" s="283"/>
      <c r="AY265" s="13">
        <f t="shared" si="6"/>
        <v>4937.8125</v>
      </c>
      <c r="AZ265" s="42">
        <f t="shared" si="7"/>
        <v>250</v>
      </c>
      <c r="BA265" s="42">
        <f t="shared" si="8"/>
        <v>0</v>
      </c>
      <c r="BB265" s="42">
        <f t="shared" si="9"/>
        <v>250</v>
      </c>
      <c r="BC265" s="78">
        <f t="shared" si="10"/>
        <v>19.751249999999999</v>
      </c>
    </row>
    <row r="266" spans="1:55" ht="13" x14ac:dyDescent="0.15">
      <c r="A266" s="40" t="s">
        <v>12</v>
      </c>
      <c r="B266" s="41">
        <f t="shared" si="11"/>
        <v>46283</v>
      </c>
      <c r="C266" s="42">
        <v>10</v>
      </c>
      <c r="D266" s="42"/>
      <c r="E266" s="42" t="s">
        <v>34</v>
      </c>
      <c r="F266" s="43" t="s">
        <v>68</v>
      </c>
      <c r="G266" s="281">
        <v>0</v>
      </c>
      <c r="H266" s="272"/>
      <c r="I266" s="282">
        <v>0</v>
      </c>
      <c r="J266" s="272"/>
      <c r="K266" s="282">
        <v>0</v>
      </c>
      <c r="L266" s="272"/>
      <c r="M266" s="282">
        <v>0</v>
      </c>
      <c r="N266" s="283"/>
      <c r="O266" s="282">
        <v>0</v>
      </c>
      <c r="P266" s="272"/>
      <c r="Q266" s="282">
        <v>0</v>
      </c>
      <c r="R266" s="272"/>
      <c r="S266" s="282">
        <v>0</v>
      </c>
      <c r="T266" s="272"/>
      <c r="U266" s="282">
        <v>0</v>
      </c>
      <c r="V266" s="272"/>
      <c r="W266" s="282">
        <v>0</v>
      </c>
      <c r="X266" s="272"/>
      <c r="Y266" s="349">
        <v>125</v>
      </c>
      <c r="Z266" s="272"/>
      <c r="AA266" s="350">
        <v>125</v>
      </c>
      <c r="AB266" s="272"/>
      <c r="AC266" s="350"/>
      <c r="AD266" s="272"/>
      <c r="AE266" s="350">
        <v>0</v>
      </c>
      <c r="AF266" s="283"/>
      <c r="AG266" s="271"/>
      <c r="AH266" s="272"/>
      <c r="AI266" s="271"/>
      <c r="AJ266" s="272"/>
      <c r="AK266" s="271"/>
      <c r="AL266" s="283"/>
      <c r="AM266" s="289"/>
      <c r="AN266" s="272"/>
      <c r="AO266" s="271"/>
      <c r="AP266" s="272"/>
      <c r="AQ266" s="271"/>
      <c r="AR266" s="272"/>
      <c r="AS266" s="271"/>
      <c r="AT266" s="272"/>
      <c r="AU266" s="271"/>
      <c r="AV266" s="272"/>
      <c r="AW266" s="271"/>
      <c r="AX266" s="283"/>
      <c r="AY266" s="13">
        <f t="shared" si="6"/>
        <v>4937.8125</v>
      </c>
      <c r="AZ266" s="42">
        <f t="shared" si="7"/>
        <v>250</v>
      </c>
      <c r="BA266" s="42">
        <f t="shared" si="8"/>
        <v>0</v>
      </c>
      <c r="BB266" s="42">
        <f t="shared" si="9"/>
        <v>250</v>
      </c>
      <c r="BC266" s="78">
        <f t="shared" si="10"/>
        <v>19.751249999999999</v>
      </c>
    </row>
    <row r="267" spans="1:55" ht="13" x14ac:dyDescent="0.15">
      <c r="A267" s="40" t="s">
        <v>13</v>
      </c>
      <c r="B267" s="41">
        <f t="shared" si="11"/>
        <v>46284</v>
      </c>
      <c r="C267" s="42">
        <v>10</v>
      </c>
      <c r="D267" s="42"/>
      <c r="E267" s="42" t="s">
        <v>34</v>
      </c>
      <c r="F267" s="43" t="s">
        <v>68</v>
      </c>
      <c r="G267" s="281">
        <v>0</v>
      </c>
      <c r="H267" s="272"/>
      <c r="I267" s="282">
        <v>0</v>
      </c>
      <c r="J267" s="272"/>
      <c r="K267" s="282">
        <v>0</v>
      </c>
      <c r="L267" s="272"/>
      <c r="M267" s="282">
        <v>0</v>
      </c>
      <c r="N267" s="283"/>
      <c r="O267" s="282">
        <v>0</v>
      </c>
      <c r="P267" s="272"/>
      <c r="Q267" s="282">
        <v>0</v>
      </c>
      <c r="R267" s="272"/>
      <c r="S267" s="282">
        <v>0</v>
      </c>
      <c r="T267" s="272"/>
      <c r="U267" s="282">
        <v>0</v>
      </c>
      <c r="V267" s="272"/>
      <c r="W267" s="282">
        <v>0</v>
      </c>
      <c r="X267" s="272"/>
      <c r="Y267" s="349">
        <v>125</v>
      </c>
      <c r="Z267" s="272"/>
      <c r="AA267" s="350">
        <v>125</v>
      </c>
      <c r="AB267" s="272"/>
      <c r="AC267" s="350"/>
      <c r="AD267" s="272"/>
      <c r="AE267" s="350">
        <v>0</v>
      </c>
      <c r="AF267" s="283"/>
      <c r="AG267" s="271"/>
      <c r="AH267" s="272"/>
      <c r="AI267" s="271"/>
      <c r="AJ267" s="272"/>
      <c r="AK267" s="271"/>
      <c r="AL267" s="283"/>
      <c r="AM267" s="289"/>
      <c r="AN267" s="272"/>
      <c r="AO267" s="271"/>
      <c r="AP267" s="272"/>
      <c r="AQ267" s="271"/>
      <c r="AR267" s="272"/>
      <c r="AS267" s="271"/>
      <c r="AT267" s="272"/>
      <c r="AU267" s="271"/>
      <c r="AV267" s="272"/>
      <c r="AW267" s="271"/>
      <c r="AX267" s="283"/>
      <c r="AY267" s="13">
        <f t="shared" si="6"/>
        <v>4937.8125</v>
      </c>
      <c r="AZ267" s="42">
        <f t="shared" si="7"/>
        <v>250</v>
      </c>
      <c r="BA267" s="42">
        <f t="shared" si="8"/>
        <v>0</v>
      </c>
      <c r="BB267" s="42">
        <f t="shared" si="9"/>
        <v>250</v>
      </c>
      <c r="BC267" s="78">
        <f t="shared" si="10"/>
        <v>19.751249999999999</v>
      </c>
    </row>
    <row r="268" spans="1:55" ht="13" x14ac:dyDescent="0.15">
      <c r="A268" s="45" t="s">
        <v>14</v>
      </c>
      <c r="B268" s="46">
        <f t="shared" si="11"/>
        <v>46285</v>
      </c>
      <c r="C268" s="47">
        <v>10</v>
      </c>
      <c r="D268" s="47"/>
      <c r="E268" s="47" t="s">
        <v>34</v>
      </c>
      <c r="F268" s="48" t="s">
        <v>68</v>
      </c>
      <c r="G268" s="296">
        <v>0</v>
      </c>
      <c r="H268" s="292"/>
      <c r="I268" s="291">
        <v>0</v>
      </c>
      <c r="J268" s="292"/>
      <c r="K268" s="291">
        <v>0</v>
      </c>
      <c r="L268" s="292"/>
      <c r="M268" s="291">
        <v>0</v>
      </c>
      <c r="N268" s="293"/>
      <c r="O268" s="291">
        <v>0</v>
      </c>
      <c r="P268" s="292"/>
      <c r="Q268" s="291">
        <v>0</v>
      </c>
      <c r="R268" s="292"/>
      <c r="S268" s="291">
        <v>0</v>
      </c>
      <c r="T268" s="292"/>
      <c r="U268" s="291">
        <v>0</v>
      </c>
      <c r="V268" s="292"/>
      <c r="W268" s="291">
        <v>0</v>
      </c>
      <c r="X268" s="292"/>
      <c r="Y268" s="351">
        <v>0</v>
      </c>
      <c r="Z268" s="292"/>
      <c r="AA268" s="352">
        <v>0</v>
      </c>
      <c r="AB268" s="292"/>
      <c r="AC268" s="352"/>
      <c r="AD268" s="292"/>
      <c r="AE268" s="352">
        <v>0</v>
      </c>
      <c r="AF268" s="293"/>
      <c r="AG268" s="295"/>
      <c r="AH268" s="292"/>
      <c r="AI268" s="295"/>
      <c r="AJ268" s="292"/>
      <c r="AK268" s="295"/>
      <c r="AL268" s="293"/>
      <c r="AM268" s="294"/>
      <c r="AN268" s="292"/>
      <c r="AO268" s="295"/>
      <c r="AP268" s="292"/>
      <c r="AQ268" s="295"/>
      <c r="AR268" s="292"/>
      <c r="AS268" s="295"/>
      <c r="AT268" s="292"/>
      <c r="AU268" s="295"/>
      <c r="AV268" s="292"/>
      <c r="AW268" s="295"/>
      <c r="AX268" s="293"/>
      <c r="AY268" s="79">
        <f t="shared" si="6"/>
        <v>0</v>
      </c>
      <c r="AZ268" s="47">
        <f t="shared" si="7"/>
        <v>0</v>
      </c>
      <c r="BA268" s="47">
        <f t="shared" si="8"/>
        <v>0</v>
      </c>
      <c r="BB268" s="47">
        <f t="shared" si="9"/>
        <v>0</v>
      </c>
      <c r="BC268" s="80" t="str">
        <f t="shared" si="10"/>
        <v/>
      </c>
    </row>
    <row r="269" spans="1:55" ht="13" x14ac:dyDescent="0.15">
      <c r="A269" s="32" t="s">
        <v>7</v>
      </c>
      <c r="B269" s="33">
        <f t="shared" si="11"/>
        <v>46286</v>
      </c>
      <c r="C269" s="34">
        <v>10</v>
      </c>
      <c r="D269" s="34"/>
      <c r="E269" s="34" t="s">
        <v>35</v>
      </c>
      <c r="F269" s="35" t="s">
        <v>68</v>
      </c>
      <c r="G269" s="281">
        <v>0</v>
      </c>
      <c r="H269" s="272"/>
      <c r="I269" s="282">
        <v>0</v>
      </c>
      <c r="J269" s="272"/>
      <c r="K269" s="282">
        <v>0</v>
      </c>
      <c r="L269" s="272"/>
      <c r="M269" s="282">
        <v>0</v>
      </c>
      <c r="N269" s="283"/>
      <c r="O269" s="284">
        <v>0</v>
      </c>
      <c r="P269" s="285"/>
      <c r="Q269" s="284">
        <v>0</v>
      </c>
      <c r="R269" s="285"/>
      <c r="S269" s="284">
        <v>0</v>
      </c>
      <c r="T269" s="285"/>
      <c r="U269" s="284">
        <v>0</v>
      </c>
      <c r="V269" s="285"/>
      <c r="W269" s="284">
        <v>0</v>
      </c>
      <c r="X269" s="285"/>
      <c r="Y269" s="286">
        <v>125</v>
      </c>
      <c r="Z269" s="285"/>
      <c r="AA269" s="287">
        <v>125</v>
      </c>
      <c r="AB269" s="285"/>
      <c r="AC269" s="287"/>
      <c r="AD269" s="285"/>
      <c r="AE269" s="287">
        <v>0</v>
      </c>
      <c r="AF269" s="288"/>
      <c r="AG269" s="271"/>
      <c r="AH269" s="272"/>
      <c r="AI269" s="271"/>
      <c r="AJ269" s="272"/>
      <c r="AK269" s="271"/>
      <c r="AL269" s="283"/>
      <c r="AM269" s="289"/>
      <c r="AN269" s="272"/>
      <c r="AO269" s="271"/>
      <c r="AP269" s="272"/>
      <c r="AQ269" s="271"/>
      <c r="AR269" s="272"/>
      <c r="AS269" s="271"/>
      <c r="AT269" s="272"/>
      <c r="AU269" s="271"/>
      <c r="AV269" s="272"/>
      <c r="AW269" s="271"/>
      <c r="AX269" s="283"/>
      <c r="AY269" s="68">
        <f t="shared" si="6"/>
        <v>4937.8125</v>
      </c>
      <c r="AZ269" s="34">
        <f t="shared" si="7"/>
        <v>250</v>
      </c>
      <c r="BA269" s="34">
        <f t="shared" si="8"/>
        <v>0</v>
      </c>
      <c r="BB269" s="34">
        <f t="shared" si="9"/>
        <v>250</v>
      </c>
      <c r="BC269" s="69">
        <f t="shared" si="10"/>
        <v>19.751249999999999</v>
      </c>
    </row>
    <row r="270" spans="1:55" ht="13" x14ac:dyDescent="0.15">
      <c r="A270" s="40" t="s">
        <v>9</v>
      </c>
      <c r="B270" s="41">
        <f t="shared" si="11"/>
        <v>46287</v>
      </c>
      <c r="C270" s="42">
        <v>10</v>
      </c>
      <c r="D270" s="42"/>
      <c r="E270" s="42" t="s">
        <v>35</v>
      </c>
      <c r="F270" s="43" t="s">
        <v>68</v>
      </c>
      <c r="G270" s="281">
        <v>0</v>
      </c>
      <c r="H270" s="272"/>
      <c r="I270" s="282">
        <v>0</v>
      </c>
      <c r="J270" s="272"/>
      <c r="K270" s="282">
        <v>0</v>
      </c>
      <c r="L270" s="272"/>
      <c r="M270" s="282">
        <v>0</v>
      </c>
      <c r="N270" s="283"/>
      <c r="O270" s="282">
        <v>0</v>
      </c>
      <c r="P270" s="272"/>
      <c r="Q270" s="282">
        <v>0</v>
      </c>
      <c r="R270" s="272"/>
      <c r="S270" s="282">
        <v>0</v>
      </c>
      <c r="T270" s="272"/>
      <c r="U270" s="282">
        <v>0</v>
      </c>
      <c r="V270" s="272"/>
      <c r="W270" s="282">
        <v>0</v>
      </c>
      <c r="X270" s="272"/>
      <c r="Y270" s="349">
        <v>125</v>
      </c>
      <c r="Z270" s="272"/>
      <c r="AA270" s="350">
        <v>125</v>
      </c>
      <c r="AB270" s="272"/>
      <c r="AC270" s="350"/>
      <c r="AD270" s="272"/>
      <c r="AE270" s="350">
        <v>0</v>
      </c>
      <c r="AF270" s="283"/>
      <c r="AG270" s="271"/>
      <c r="AH270" s="272"/>
      <c r="AI270" s="271"/>
      <c r="AJ270" s="272"/>
      <c r="AK270" s="271"/>
      <c r="AL270" s="283"/>
      <c r="AM270" s="289"/>
      <c r="AN270" s="272"/>
      <c r="AO270" s="271"/>
      <c r="AP270" s="272"/>
      <c r="AQ270" s="271"/>
      <c r="AR270" s="272"/>
      <c r="AS270" s="271"/>
      <c r="AT270" s="272"/>
      <c r="AU270" s="271"/>
      <c r="AV270" s="272"/>
      <c r="AW270" s="271"/>
      <c r="AX270" s="283"/>
      <c r="AY270" s="13">
        <f t="shared" si="6"/>
        <v>4937.8125</v>
      </c>
      <c r="AZ270" s="42">
        <f t="shared" si="7"/>
        <v>250</v>
      </c>
      <c r="BA270" s="42">
        <f t="shared" si="8"/>
        <v>0</v>
      </c>
      <c r="BB270" s="42">
        <f t="shared" si="9"/>
        <v>250</v>
      </c>
      <c r="BC270" s="78">
        <f t="shared" si="10"/>
        <v>19.751249999999999</v>
      </c>
    </row>
    <row r="271" spans="1:55" ht="13" x14ac:dyDescent="0.15">
      <c r="A271" s="40" t="s">
        <v>10</v>
      </c>
      <c r="B271" s="41">
        <f t="shared" si="11"/>
        <v>46288</v>
      </c>
      <c r="C271" s="42">
        <v>10</v>
      </c>
      <c r="D271" s="42"/>
      <c r="E271" s="42" t="s">
        <v>35</v>
      </c>
      <c r="F271" s="43" t="s">
        <v>68</v>
      </c>
      <c r="G271" s="281">
        <v>0</v>
      </c>
      <c r="H271" s="272"/>
      <c r="I271" s="282">
        <v>0</v>
      </c>
      <c r="J271" s="272"/>
      <c r="K271" s="282">
        <v>0</v>
      </c>
      <c r="L271" s="272"/>
      <c r="M271" s="282">
        <v>0</v>
      </c>
      <c r="N271" s="283"/>
      <c r="O271" s="282">
        <v>0</v>
      </c>
      <c r="P271" s="272"/>
      <c r="Q271" s="282">
        <v>0</v>
      </c>
      <c r="R271" s="272"/>
      <c r="S271" s="282">
        <v>0</v>
      </c>
      <c r="T271" s="272"/>
      <c r="U271" s="282">
        <v>0</v>
      </c>
      <c r="V271" s="272"/>
      <c r="W271" s="282">
        <v>0</v>
      </c>
      <c r="X271" s="272"/>
      <c r="Y271" s="349">
        <v>125</v>
      </c>
      <c r="Z271" s="272"/>
      <c r="AA271" s="350">
        <v>125</v>
      </c>
      <c r="AB271" s="272"/>
      <c r="AC271" s="350"/>
      <c r="AD271" s="272"/>
      <c r="AE271" s="350">
        <v>0</v>
      </c>
      <c r="AF271" s="283"/>
      <c r="AG271" s="271"/>
      <c r="AH271" s="272"/>
      <c r="AI271" s="271"/>
      <c r="AJ271" s="272"/>
      <c r="AK271" s="271"/>
      <c r="AL271" s="283"/>
      <c r="AM271" s="289"/>
      <c r="AN271" s="272"/>
      <c r="AO271" s="271"/>
      <c r="AP271" s="272"/>
      <c r="AQ271" s="271"/>
      <c r="AR271" s="272"/>
      <c r="AS271" s="271"/>
      <c r="AT271" s="272"/>
      <c r="AU271" s="271"/>
      <c r="AV271" s="272"/>
      <c r="AW271" s="271"/>
      <c r="AX271" s="283"/>
      <c r="AY271" s="13">
        <f t="shared" si="6"/>
        <v>4937.8125</v>
      </c>
      <c r="AZ271" s="42">
        <f t="shared" si="7"/>
        <v>250</v>
      </c>
      <c r="BA271" s="42">
        <f t="shared" si="8"/>
        <v>0</v>
      </c>
      <c r="BB271" s="42">
        <f t="shared" si="9"/>
        <v>250</v>
      </c>
      <c r="BC271" s="78">
        <f t="shared" si="10"/>
        <v>19.751249999999999</v>
      </c>
    </row>
    <row r="272" spans="1:55" ht="13" x14ac:dyDescent="0.15">
      <c r="A272" s="40" t="s">
        <v>11</v>
      </c>
      <c r="B272" s="41">
        <f t="shared" si="11"/>
        <v>46289</v>
      </c>
      <c r="C272" s="42">
        <v>10</v>
      </c>
      <c r="D272" s="42"/>
      <c r="E272" s="42" t="s">
        <v>35</v>
      </c>
      <c r="F272" s="43" t="s">
        <v>68</v>
      </c>
      <c r="G272" s="281">
        <v>0</v>
      </c>
      <c r="H272" s="272"/>
      <c r="I272" s="282">
        <v>0</v>
      </c>
      <c r="J272" s="272"/>
      <c r="K272" s="282">
        <v>0</v>
      </c>
      <c r="L272" s="272"/>
      <c r="M272" s="282">
        <v>0</v>
      </c>
      <c r="N272" s="283"/>
      <c r="O272" s="282">
        <v>0</v>
      </c>
      <c r="P272" s="272"/>
      <c r="Q272" s="282">
        <v>0</v>
      </c>
      <c r="R272" s="272"/>
      <c r="S272" s="282">
        <v>0</v>
      </c>
      <c r="T272" s="272"/>
      <c r="U272" s="282">
        <v>0</v>
      </c>
      <c r="V272" s="272"/>
      <c r="W272" s="282">
        <v>0</v>
      </c>
      <c r="X272" s="272"/>
      <c r="Y272" s="349">
        <v>125</v>
      </c>
      <c r="Z272" s="272"/>
      <c r="AA272" s="350">
        <v>125</v>
      </c>
      <c r="AB272" s="272"/>
      <c r="AC272" s="350"/>
      <c r="AD272" s="272"/>
      <c r="AE272" s="350">
        <v>0</v>
      </c>
      <c r="AF272" s="283"/>
      <c r="AG272" s="271"/>
      <c r="AH272" s="272"/>
      <c r="AI272" s="271"/>
      <c r="AJ272" s="272"/>
      <c r="AK272" s="271"/>
      <c r="AL272" s="283"/>
      <c r="AM272" s="289"/>
      <c r="AN272" s="272"/>
      <c r="AO272" s="271"/>
      <c r="AP272" s="272"/>
      <c r="AQ272" s="271"/>
      <c r="AR272" s="272"/>
      <c r="AS272" s="271"/>
      <c r="AT272" s="272"/>
      <c r="AU272" s="271"/>
      <c r="AV272" s="272"/>
      <c r="AW272" s="271"/>
      <c r="AX272" s="283"/>
      <c r="AY272" s="13">
        <f t="shared" si="6"/>
        <v>4937.8125</v>
      </c>
      <c r="AZ272" s="42">
        <f t="shared" si="7"/>
        <v>250</v>
      </c>
      <c r="BA272" s="42">
        <f t="shared" si="8"/>
        <v>0</v>
      </c>
      <c r="BB272" s="42">
        <f t="shared" si="9"/>
        <v>250</v>
      </c>
      <c r="BC272" s="78">
        <f t="shared" si="10"/>
        <v>19.751249999999999</v>
      </c>
    </row>
    <row r="273" spans="1:55" ht="13" x14ac:dyDescent="0.15">
      <c r="A273" s="40" t="s">
        <v>12</v>
      </c>
      <c r="B273" s="41">
        <f t="shared" si="11"/>
        <v>46290</v>
      </c>
      <c r="C273" s="42">
        <v>10</v>
      </c>
      <c r="D273" s="42"/>
      <c r="E273" s="42" t="s">
        <v>35</v>
      </c>
      <c r="F273" s="43" t="s">
        <v>68</v>
      </c>
      <c r="G273" s="281">
        <v>0</v>
      </c>
      <c r="H273" s="272"/>
      <c r="I273" s="282">
        <v>0</v>
      </c>
      <c r="J273" s="272"/>
      <c r="K273" s="282">
        <v>0</v>
      </c>
      <c r="L273" s="272"/>
      <c r="M273" s="282">
        <v>0</v>
      </c>
      <c r="N273" s="283"/>
      <c r="O273" s="282">
        <v>0</v>
      </c>
      <c r="P273" s="272"/>
      <c r="Q273" s="282">
        <v>0</v>
      </c>
      <c r="R273" s="272"/>
      <c r="S273" s="282">
        <v>0</v>
      </c>
      <c r="T273" s="272"/>
      <c r="U273" s="282">
        <v>0</v>
      </c>
      <c r="V273" s="272"/>
      <c r="W273" s="282">
        <v>0</v>
      </c>
      <c r="X273" s="272"/>
      <c r="Y273" s="349">
        <v>125</v>
      </c>
      <c r="Z273" s="272"/>
      <c r="AA273" s="350">
        <v>125</v>
      </c>
      <c r="AB273" s="272"/>
      <c r="AC273" s="350"/>
      <c r="AD273" s="272"/>
      <c r="AE273" s="350">
        <v>0</v>
      </c>
      <c r="AF273" s="283"/>
      <c r="AG273" s="271"/>
      <c r="AH273" s="272"/>
      <c r="AI273" s="271"/>
      <c r="AJ273" s="272"/>
      <c r="AK273" s="271"/>
      <c r="AL273" s="283"/>
      <c r="AM273" s="289"/>
      <c r="AN273" s="272"/>
      <c r="AO273" s="271"/>
      <c r="AP273" s="272"/>
      <c r="AQ273" s="271"/>
      <c r="AR273" s="272"/>
      <c r="AS273" s="271"/>
      <c r="AT273" s="272"/>
      <c r="AU273" s="271"/>
      <c r="AV273" s="272"/>
      <c r="AW273" s="271"/>
      <c r="AX273" s="283"/>
      <c r="AY273" s="13">
        <f t="shared" si="6"/>
        <v>4937.8125</v>
      </c>
      <c r="AZ273" s="42">
        <f t="shared" si="7"/>
        <v>250</v>
      </c>
      <c r="BA273" s="42">
        <f t="shared" si="8"/>
        <v>0</v>
      </c>
      <c r="BB273" s="42">
        <f t="shared" si="9"/>
        <v>250</v>
      </c>
      <c r="BC273" s="78">
        <f t="shared" si="10"/>
        <v>19.751249999999999</v>
      </c>
    </row>
    <row r="274" spans="1:55" ht="13" x14ac:dyDescent="0.15">
      <c r="A274" s="40" t="s">
        <v>13</v>
      </c>
      <c r="B274" s="41">
        <f t="shared" si="11"/>
        <v>46291</v>
      </c>
      <c r="C274" s="42">
        <v>10</v>
      </c>
      <c r="D274" s="42"/>
      <c r="E274" s="42" t="s">
        <v>35</v>
      </c>
      <c r="F274" s="43" t="s">
        <v>68</v>
      </c>
      <c r="G274" s="281">
        <v>0</v>
      </c>
      <c r="H274" s="272"/>
      <c r="I274" s="282">
        <v>0</v>
      </c>
      <c r="J274" s="272"/>
      <c r="K274" s="282">
        <v>0</v>
      </c>
      <c r="L274" s="272"/>
      <c r="M274" s="282">
        <v>0</v>
      </c>
      <c r="N274" s="283"/>
      <c r="O274" s="282">
        <v>0</v>
      </c>
      <c r="P274" s="272"/>
      <c r="Q274" s="282">
        <v>0</v>
      </c>
      <c r="R274" s="272"/>
      <c r="S274" s="282">
        <v>0</v>
      </c>
      <c r="T274" s="272"/>
      <c r="U274" s="282">
        <v>0</v>
      </c>
      <c r="V274" s="272"/>
      <c r="W274" s="282">
        <v>0</v>
      </c>
      <c r="X274" s="272"/>
      <c r="Y274" s="349">
        <v>125</v>
      </c>
      <c r="Z274" s="272"/>
      <c r="AA274" s="350">
        <v>125</v>
      </c>
      <c r="AB274" s="272"/>
      <c r="AC274" s="350"/>
      <c r="AD274" s="272"/>
      <c r="AE274" s="350">
        <v>0</v>
      </c>
      <c r="AF274" s="283"/>
      <c r="AG274" s="271"/>
      <c r="AH274" s="272"/>
      <c r="AI274" s="271"/>
      <c r="AJ274" s="272"/>
      <c r="AK274" s="271"/>
      <c r="AL274" s="283"/>
      <c r="AM274" s="289"/>
      <c r="AN274" s="272"/>
      <c r="AO274" s="271"/>
      <c r="AP274" s="272"/>
      <c r="AQ274" s="271"/>
      <c r="AR274" s="272"/>
      <c r="AS274" s="271"/>
      <c r="AT274" s="272"/>
      <c r="AU274" s="271"/>
      <c r="AV274" s="272"/>
      <c r="AW274" s="271"/>
      <c r="AX274" s="283"/>
      <c r="AY274" s="13">
        <f t="shared" si="6"/>
        <v>4937.8125</v>
      </c>
      <c r="AZ274" s="42">
        <f t="shared" si="7"/>
        <v>250</v>
      </c>
      <c r="BA274" s="42">
        <f t="shared" si="8"/>
        <v>0</v>
      </c>
      <c r="BB274" s="42">
        <f t="shared" si="9"/>
        <v>250</v>
      </c>
      <c r="BC274" s="78">
        <f t="shared" si="10"/>
        <v>19.751249999999999</v>
      </c>
    </row>
    <row r="275" spans="1:55" ht="13" x14ac:dyDescent="0.15">
      <c r="A275" s="45" t="s">
        <v>14</v>
      </c>
      <c r="B275" s="46">
        <f t="shared" si="11"/>
        <v>46292</v>
      </c>
      <c r="C275" s="47">
        <v>10</v>
      </c>
      <c r="D275" s="47"/>
      <c r="E275" s="47" t="s">
        <v>35</v>
      </c>
      <c r="F275" s="48" t="s">
        <v>68</v>
      </c>
      <c r="G275" s="296">
        <v>0</v>
      </c>
      <c r="H275" s="292"/>
      <c r="I275" s="291">
        <v>0</v>
      </c>
      <c r="J275" s="292"/>
      <c r="K275" s="291">
        <v>0</v>
      </c>
      <c r="L275" s="292"/>
      <c r="M275" s="291">
        <v>0</v>
      </c>
      <c r="N275" s="293"/>
      <c r="O275" s="291">
        <v>0</v>
      </c>
      <c r="P275" s="292"/>
      <c r="Q275" s="291">
        <v>0</v>
      </c>
      <c r="R275" s="292"/>
      <c r="S275" s="291">
        <v>0</v>
      </c>
      <c r="T275" s="292"/>
      <c r="U275" s="291">
        <v>0</v>
      </c>
      <c r="V275" s="292"/>
      <c r="W275" s="291">
        <v>0</v>
      </c>
      <c r="X275" s="292"/>
      <c r="Y275" s="351">
        <v>0</v>
      </c>
      <c r="Z275" s="292"/>
      <c r="AA275" s="352">
        <v>0</v>
      </c>
      <c r="AB275" s="292"/>
      <c r="AC275" s="352"/>
      <c r="AD275" s="292"/>
      <c r="AE275" s="352">
        <v>0</v>
      </c>
      <c r="AF275" s="293"/>
      <c r="AG275" s="295"/>
      <c r="AH275" s="292"/>
      <c r="AI275" s="295"/>
      <c r="AJ275" s="292"/>
      <c r="AK275" s="295"/>
      <c r="AL275" s="293"/>
      <c r="AM275" s="294"/>
      <c r="AN275" s="292"/>
      <c r="AO275" s="295"/>
      <c r="AP275" s="292"/>
      <c r="AQ275" s="295"/>
      <c r="AR275" s="292"/>
      <c r="AS275" s="295"/>
      <c r="AT275" s="292"/>
      <c r="AU275" s="295"/>
      <c r="AV275" s="292"/>
      <c r="AW275" s="295"/>
      <c r="AX275" s="293"/>
      <c r="AY275" s="79">
        <f t="shared" si="6"/>
        <v>0</v>
      </c>
      <c r="AZ275" s="47">
        <f t="shared" si="7"/>
        <v>0</v>
      </c>
      <c r="BA275" s="47">
        <f t="shared" si="8"/>
        <v>0</v>
      </c>
      <c r="BB275" s="47">
        <f t="shared" si="9"/>
        <v>0</v>
      </c>
      <c r="BC275" s="80" t="str">
        <f t="shared" si="10"/>
        <v/>
      </c>
    </row>
    <row r="276" spans="1:55" ht="13" x14ac:dyDescent="0.15">
      <c r="A276" s="32" t="s">
        <v>7</v>
      </c>
      <c r="B276" s="33">
        <f t="shared" si="11"/>
        <v>46293</v>
      </c>
      <c r="C276" s="34">
        <v>10</v>
      </c>
      <c r="D276" s="34"/>
      <c r="E276" s="34" t="s">
        <v>36</v>
      </c>
      <c r="F276" s="35" t="s">
        <v>90</v>
      </c>
      <c r="G276" s="281">
        <v>0</v>
      </c>
      <c r="H276" s="272"/>
      <c r="I276" s="282">
        <v>0</v>
      </c>
      <c r="J276" s="272"/>
      <c r="K276" s="282">
        <v>0</v>
      </c>
      <c r="L276" s="272"/>
      <c r="M276" s="282">
        <v>0</v>
      </c>
      <c r="N276" s="283"/>
      <c r="O276" s="284">
        <v>0</v>
      </c>
      <c r="P276" s="285"/>
      <c r="Q276" s="284">
        <v>0</v>
      </c>
      <c r="R276" s="285"/>
      <c r="S276" s="284">
        <v>0</v>
      </c>
      <c r="T276" s="285"/>
      <c r="U276" s="284">
        <v>0</v>
      </c>
      <c r="V276" s="285"/>
      <c r="W276" s="284">
        <v>0</v>
      </c>
      <c r="X276" s="285"/>
      <c r="Y276" s="286">
        <v>40</v>
      </c>
      <c r="Z276" s="285"/>
      <c r="AA276" s="287">
        <v>40</v>
      </c>
      <c r="AB276" s="285"/>
      <c r="AC276" s="287"/>
      <c r="AD276" s="285"/>
      <c r="AE276" s="287">
        <v>0</v>
      </c>
      <c r="AF276" s="288"/>
      <c r="AG276" s="271"/>
      <c r="AH276" s="272"/>
      <c r="AI276" s="271"/>
      <c r="AJ276" s="272"/>
      <c r="AK276" s="271"/>
      <c r="AL276" s="283"/>
      <c r="AM276" s="289"/>
      <c r="AN276" s="272"/>
      <c r="AO276" s="271"/>
      <c r="AP276" s="272"/>
      <c r="AQ276" s="271"/>
      <c r="AR276" s="272"/>
      <c r="AS276" s="271"/>
      <c r="AT276" s="272"/>
      <c r="AU276" s="271"/>
      <c r="AV276" s="272"/>
      <c r="AW276" s="271"/>
      <c r="AX276" s="283"/>
      <c r="AY276" s="68">
        <f t="shared" si="6"/>
        <v>1580.1</v>
      </c>
      <c r="AZ276" s="34">
        <f t="shared" si="7"/>
        <v>80</v>
      </c>
      <c r="BA276" s="34">
        <f t="shared" si="8"/>
        <v>0</v>
      </c>
      <c r="BB276" s="34">
        <f t="shared" si="9"/>
        <v>80</v>
      </c>
      <c r="BC276" s="69">
        <f t="shared" si="10"/>
        <v>19.751249999999999</v>
      </c>
    </row>
    <row r="277" spans="1:55" ht="13" x14ac:dyDescent="0.15">
      <c r="A277" s="40" t="s">
        <v>9</v>
      </c>
      <c r="B277" s="41">
        <f t="shared" si="11"/>
        <v>46294</v>
      </c>
      <c r="C277" s="42">
        <v>10</v>
      </c>
      <c r="D277" s="42"/>
      <c r="E277" s="42" t="s">
        <v>36</v>
      </c>
      <c r="F277" s="43" t="s">
        <v>90</v>
      </c>
      <c r="G277" s="281">
        <v>0</v>
      </c>
      <c r="H277" s="272"/>
      <c r="I277" s="282">
        <v>0</v>
      </c>
      <c r="J277" s="272"/>
      <c r="K277" s="282">
        <v>0</v>
      </c>
      <c r="L277" s="272"/>
      <c r="M277" s="282">
        <v>0</v>
      </c>
      <c r="N277" s="283"/>
      <c r="O277" s="282">
        <v>0</v>
      </c>
      <c r="P277" s="272"/>
      <c r="Q277" s="282">
        <v>0</v>
      </c>
      <c r="R277" s="272"/>
      <c r="S277" s="282">
        <v>0</v>
      </c>
      <c r="T277" s="272"/>
      <c r="U277" s="282">
        <v>0</v>
      </c>
      <c r="V277" s="272"/>
      <c r="W277" s="282">
        <v>0</v>
      </c>
      <c r="X277" s="272"/>
      <c r="Y277" s="349">
        <v>40</v>
      </c>
      <c r="Z277" s="272"/>
      <c r="AA277" s="350">
        <v>40</v>
      </c>
      <c r="AB277" s="272"/>
      <c r="AC277" s="350"/>
      <c r="AD277" s="272"/>
      <c r="AE277" s="350">
        <v>0</v>
      </c>
      <c r="AF277" s="283"/>
      <c r="AG277" s="271"/>
      <c r="AH277" s="272"/>
      <c r="AI277" s="271"/>
      <c r="AJ277" s="272"/>
      <c r="AK277" s="271"/>
      <c r="AL277" s="283"/>
      <c r="AM277" s="289"/>
      <c r="AN277" s="272"/>
      <c r="AO277" s="271"/>
      <c r="AP277" s="272"/>
      <c r="AQ277" s="271"/>
      <c r="AR277" s="272"/>
      <c r="AS277" s="271"/>
      <c r="AT277" s="272"/>
      <c r="AU277" s="271"/>
      <c r="AV277" s="272"/>
      <c r="AW277" s="271"/>
      <c r="AX277" s="283"/>
      <c r="AY277" s="13">
        <f t="shared" si="6"/>
        <v>1580.1</v>
      </c>
      <c r="AZ277" s="42">
        <f t="shared" si="7"/>
        <v>80</v>
      </c>
      <c r="BA277" s="42">
        <f t="shared" si="8"/>
        <v>0</v>
      </c>
      <c r="BB277" s="42">
        <f t="shared" si="9"/>
        <v>80</v>
      </c>
      <c r="BC277" s="78">
        <f t="shared" si="10"/>
        <v>19.751249999999999</v>
      </c>
    </row>
    <row r="278" spans="1:55" ht="13" x14ac:dyDescent="0.15">
      <c r="A278" s="40" t="s">
        <v>10</v>
      </c>
      <c r="B278" s="41">
        <f t="shared" si="11"/>
        <v>46295</v>
      </c>
      <c r="C278" s="42">
        <v>10</v>
      </c>
      <c r="D278" s="42"/>
      <c r="E278" s="42" t="s">
        <v>36</v>
      </c>
      <c r="F278" s="43" t="s">
        <v>90</v>
      </c>
      <c r="G278" s="281">
        <v>0</v>
      </c>
      <c r="H278" s="272"/>
      <c r="I278" s="282">
        <v>0</v>
      </c>
      <c r="J278" s="272"/>
      <c r="K278" s="282">
        <v>0</v>
      </c>
      <c r="L278" s="272"/>
      <c r="M278" s="282">
        <v>0</v>
      </c>
      <c r="N278" s="283"/>
      <c r="O278" s="282">
        <v>0</v>
      </c>
      <c r="P278" s="272"/>
      <c r="Q278" s="282">
        <v>0</v>
      </c>
      <c r="R278" s="272"/>
      <c r="S278" s="282">
        <v>0</v>
      </c>
      <c r="T278" s="272"/>
      <c r="U278" s="282">
        <v>0</v>
      </c>
      <c r="V278" s="272"/>
      <c r="W278" s="282">
        <v>0</v>
      </c>
      <c r="X278" s="272"/>
      <c r="Y278" s="349">
        <v>40</v>
      </c>
      <c r="Z278" s="272"/>
      <c r="AA278" s="350">
        <v>40</v>
      </c>
      <c r="AB278" s="272"/>
      <c r="AC278" s="350"/>
      <c r="AD278" s="272"/>
      <c r="AE278" s="350">
        <v>0</v>
      </c>
      <c r="AF278" s="283"/>
      <c r="AG278" s="271"/>
      <c r="AH278" s="272"/>
      <c r="AI278" s="271"/>
      <c r="AJ278" s="272"/>
      <c r="AK278" s="271"/>
      <c r="AL278" s="283"/>
      <c r="AM278" s="289"/>
      <c r="AN278" s="272"/>
      <c r="AO278" s="271"/>
      <c r="AP278" s="272"/>
      <c r="AQ278" s="271"/>
      <c r="AR278" s="272"/>
      <c r="AS278" s="271"/>
      <c r="AT278" s="272"/>
      <c r="AU278" s="271"/>
      <c r="AV278" s="272"/>
      <c r="AW278" s="271"/>
      <c r="AX278" s="283"/>
      <c r="AY278" s="13">
        <f t="shared" si="6"/>
        <v>1580.1</v>
      </c>
      <c r="AZ278" s="42">
        <f t="shared" si="7"/>
        <v>80</v>
      </c>
      <c r="BA278" s="42">
        <f t="shared" si="8"/>
        <v>0</v>
      </c>
      <c r="BB278" s="42">
        <f t="shared" si="9"/>
        <v>80</v>
      </c>
      <c r="BC278" s="78">
        <f t="shared" si="10"/>
        <v>19.751249999999999</v>
      </c>
    </row>
    <row r="279" spans="1:55" ht="13" x14ac:dyDescent="0.15">
      <c r="A279" s="40" t="s">
        <v>11</v>
      </c>
      <c r="B279" s="41">
        <f t="shared" si="11"/>
        <v>46296</v>
      </c>
      <c r="C279" s="42">
        <v>10</v>
      </c>
      <c r="D279" s="42"/>
      <c r="E279" s="42" t="s">
        <v>36</v>
      </c>
      <c r="F279" s="43" t="s">
        <v>90</v>
      </c>
      <c r="G279" s="281">
        <v>0</v>
      </c>
      <c r="H279" s="272"/>
      <c r="I279" s="282">
        <v>0</v>
      </c>
      <c r="J279" s="272"/>
      <c r="K279" s="282">
        <v>0</v>
      </c>
      <c r="L279" s="272"/>
      <c r="M279" s="282">
        <v>0</v>
      </c>
      <c r="N279" s="283"/>
      <c r="O279" s="282">
        <v>0</v>
      </c>
      <c r="P279" s="272"/>
      <c r="Q279" s="282">
        <v>0</v>
      </c>
      <c r="R279" s="272"/>
      <c r="S279" s="282">
        <v>0</v>
      </c>
      <c r="T279" s="272"/>
      <c r="U279" s="282">
        <v>0</v>
      </c>
      <c r="V279" s="272"/>
      <c r="W279" s="282">
        <v>0</v>
      </c>
      <c r="X279" s="272"/>
      <c r="Y279" s="349">
        <v>40</v>
      </c>
      <c r="Z279" s="272"/>
      <c r="AA279" s="350">
        <v>40</v>
      </c>
      <c r="AB279" s="272"/>
      <c r="AC279" s="350"/>
      <c r="AD279" s="272"/>
      <c r="AE279" s="350">
        <v>0</v>
      </c>
      <c r="AF279" s="283"/>
      <c r="AG279" s="271"/>
      <c r="AH279" s="272"/>
      <c r="AI279" s="271"/>
      <c r="AJ279" s="272"/>
      <c r="AK279" s="271"/>
      <c r="AL279" s="283"/>
      <c r="AM279" s="289"/>
      <c r="AN279" s="272"/>
      <c r="AO279" s="271"/>
      <c r="AP279" s="272"/>
      <c r="AQ279" s="271"/>
      <c r="AR279" s="272"/>
      <c r="AS279" s="271"/>
      <c r="AT279" s="272"/>
      <c r="AU279" s="271"/>
      <c r="AV279" s="272"/>
      <c r="AW279" s="271"/>
      <c r="AX279" s="283"/>
      <c r="AY279" s="13">
        <f t="shared" si="6"/>
        <v>1580.1</v>
      </c>
      <c r="AZ279" s="42">
        <f t="shared" si="7"/>
        <v>80</v>
      </c>
      <c r="BA279" s="42">
        <f t="shared" si="8"/>
        <v>0</v>
      </c>
      <c r="BB279" s="42">
        <f t="shared" si="9"/>
        <v>80</v>
      </c>
      <c r="BC279" s="78">
        <f t="shared" si="10"/>
        <v>19.751249999999999</v>
      </c>
    </row>
    <row r="280" spans="1:55" ht="13" x14ac:dyDescent="0.15">
      <c r="A280" s="40" t="s">
        <v>12</v>
      </c>
      <c r="B280" s="41">
        <f t="shared" si="11"/>
        <v>46297</v>
      </c>
      <c r="C280" s="42">
        <v>10</v>
      </c>
      <c r="D280" s="42"/>
      <c r="E280" s="42" t="s">
        <v>36</v>
      </c>
      <c r="F280" s="43" t="s">
        <v>90</v>
      </c>
      <c r="G280" s="281">
        <v>0</v>
      </c>
      <c r="H280" s="272"/>
      <c r="I280" s="282">
        <v>0</v>
      </c>
      <c r="J280" s="272"/>
      <c r="K280" s="282">
        <v>0</v>
      </c>
      <c r="L280" s="272"/>
      <c r="M280" s="282">
        <v>0</v>
      </c>
      <c r="N280" s="283"/>
      <c r="O280" s="282">
        <v>0</v>
      </c>
      <c r="P280" s="272"/>
      <c r="Q280" s="282">
        <v>0</v>
      </c>
      <c r="R280" s="272"/>
      <c r="S280" s="282">
        <v>0</v>
      </c>
      <c r="T280" s="272"/>
      <c r="U280" s="282">
        <v>0</v>
      </c>
      <c r="V280" s="272"/>
      <c r="W280" s="282">
        <v>0</v>
      </c>
      <c r="X280" s="272"/>
      <c r="Y280" s="349">
        <v>40</v>
      </c>
      <c r="Z280" s="272"/>
      <c r="AA280" s="350">
        <v>40</v>
      </c>
      <c r="AB280" s="272"/>
      <c r="AC280" s="350"/>
      <c r="AD280" s="272"/>
      <c r="AE280" s="350">
        <v>0</v>
      </c>
      <c r="AF280" s="283"/>
      <c r="AG280" s="271"/>
      <c r="AH280" s="272"/>
      <c r="AI280" s="271"/>
      <c r="AJ280" s="272"/>
      <c r="AK280" s="271"/>
      <c r="AL280" s="283"/>
      <c r="AM280" s="289"/>
      <c r="AN280" s="272"/>
      <c r="AO280" s="271"/>
      <c r="AP280" s="272"/>
      <c r="AQ280" s="271"/>
      <c r="AR280" s="272"/>
      <c r="AS280" s="271"/>
      <c r="AT280" s="272"/>
      <c r="AU280" s="271"/>
      <c r="AV280" s="272"/>
      <c r="AW280" s="271"/>
      <c r="AX280" s="283"/>
      <c r="AY280" s="13">
        <f t="shared" si="6"/>
        <v>1580.1</v>
      </c>
      <c r="AZ280" s="42">
        <f t="shared" si="7"/>
        <v>80</v>
      </c>
      <c r="BA280" s="42">
        <f t="shared" si="8"/>
        <v>0</v>
      </c>
      <c r="BB280" s="42">
        <f t="shared" si="9"/>
        <v>80</v>
      </c>
      <c r="BC280" s="78">
        <f t="shared" si="10"/>
        <v>19.751249999999999</v>
      </c>
    </row>
    <row r="281" spans="1:55" ht="13" x14ac:dyDescent="0.15">
      <c r="A281" s="40" t="s">
        <v>13</v>
      </c>
      <c r="B281" s="41">
        <f t="shared" si="11"/>
        <v>46298</v>
      </c>
      <c r="C281" s="42">
        <v>10</v>
      </c>
      <c r="D281" s="42"/>
      <c r="E281" s="42" t="s">
        <v>36</v>
      </c>
      <c r="F281" s="43" t="s">
        <v>90</v>
      </c>
      <c r="G281" s="281">
        <v>0</v>
      </c>
      <c r="H281" s="272"/>
      <c r="I281" s="282">
        <v>0</v>
      </c>
      <c r="J281" s="272"/>
      <c r="K281" s="282">
        <v>0</v>
      </c>
      <c r="L281" s="272"/>
      <c r="M281" s="282">
        <v>0</v>
      </c>
      <c r="N281" s="283"/>
      <c r="O281" s="282">
        <v>0</v>
      </c>
      <c r="P281" s="272"/>
      <c r="Q281" s="282">
        <v>0</v>
      </c>
      <c r="R281" s="272"/>
      <c r="S281" s="282">
        <v>0</v>
      </c>
      <c r="T281" s="272"/>
      <c r="U281" s="282">
        <v>0</v>
      </c>
      <c r="V281" s="272"/>
      <c r="W281" s="282">
        <v>0</v>
      </c>
      <c r="X281" s="272"/>
      <c r="Y281" s="349">
        <v>40</v>
      </c>
      <c r="Z281" s="272"/>
      <c r="AA281" s="350">
        <v>40</v>
      </c>
      <c r="AB281" s="272"/>
      <c r="AC281" s="350"/>
      <c r="AD281" s="272"/>
      <c r="AE281" s="350">
        <v>0</v>
      </c>
      <c r="AF281" s="283"/>
      <c r="AG281" s="271"/>
      <c r="AH281" s="272"/>
      <c r="AI281" s="271"/>
      <c r="AJ281" s="272"/>
      <c r="AK281" s="271"/>
      <c r="AL281" s="283"/>
      <c r="AM281" s="289"/>
      <c r="AN281" s="272"/>
      <c r="AO281" s="271"/>
      <c r="AP281" s="272"/>
      <c r="AQ281" s="271"/>
      <c r="AR281" s="272"/>
      <c r="AS281" s="271"/>
      <c r="AT281" s="272"/>
      <c r="AU281" s="271"/>
      <c r="AV281" s="272"/>
      <c r="AW281" s="271"/>
      <c r="AX281" s="283"/>
      <c r="AY281" s="13">
        <f t="shared" si="6"/>
        <v>1580.1</v>
      </c>
      <c r="AZ281" s="42">
        <f t="shared" si="7"/>
        <v>80</v>
      </c>
      <c r="BA281" s="42">
        <f t="shared" si="8"/>
        <v>0</v>
      </c>
      <c r="BB281" s="42">
        <f t="shared" si="9"/>
        <v>80</v>
      </c>
      <c r="BC281" s="78">
        <f t="shared" si="10"/>
        <v>19.751249999999999</v>
      </c>
    </row>
    <row r="282" spans="1:55" ht="13" x14ac:dyDescent="0.15">
      <c r="A282" s="45" t="s">
        <v>14</v>
      </c>
      <c r="B282" s="46">
        <f t="shared" si="11"/>
        <v>46299</v>
      </c>
      <c r="C282" s="47">
        <v>10</v>
      </c>
      <c r="D282" s="47"/>
      <c r="E282" s="47" t="s">
        <v>36</v>
      </c>
      <c r="F282" s="48" t="s">
        <v>90</v>
      </c>
      <c r="G282" s="296">
        <v>0</v>
      </c>
      <c r="H282" s="292"/>
      <c r="I282" s="291">
        <v>0</v>
      </c>
      <c r="J282" s="292"/>
      <c r="K282" s="291">
        <v>0</v>
      </c>
      <c r="L282" s="292"/>
      <c r="M282" s="291">
        <v>0</v>
      </c>
      <c r="N282" s="293"/>
      <c r="O282" s="291">
        <v>0</v>
      </c>
      <c r="P282" s="292"/>
      <c r="Q282" s="291">
        <v>0</v>
      </c>
      <c r="R282" s="292"/>
      <c r="S282" s="291">
        <v>0</v>
      </c>
      <c r="T282" s="292"/>
      <c r="U282" s="291">
        <v>0</v>
      </c>
      <c r="V282" s="292"/>
      <c r="W282" s="291">
        <v>0</v>
      </c>
      <c r="X282" s="292"/>
      <c r="Y282" s="351">
        <v>0</v>
      </c>
      <c r="Z282" s="292"/>
      <c r="AA282" s="352">
        <v>0</v>
      </c>
      <c r="AB282" s="292"/>
      <c r="AC282" s="352"/>
      <c r="AD282" s="292"/>
      <c r="AE282" s="352">
        <v>0</v>
      </c>
      <c r="AF282" s="293"/>
      <c r="AG282" s="295"/>
      <c r="AH282" s="292"/>
      <c r="AI282" s="295"/>
      <c r="AJ282" s="292"/>
      <c r="AK282" s="295"/>
      <c r="AL282" s="293"/>
      <c r="AM282" s="294"/>
      <c r="AN282" s="292"/>
      <c r="AO282" s="295"/>
      <c r="AP282" s="292"/>
      <c r="AQ282" s="295"/>
      <c r="AR282" s="292"/>
      <c r="AS282" s="295"/>
      <c r="AT282" s="292"/>
      <c r="AU282" s="295"/>
      <c r="AV282" s="292"/>
      <c r="AW282" s="295"/>
      <c r="AX282" s="293"/>
      <c r="AY282" s="79">
        <f t="shared" si="6"/>
        <v>0</v>
      </c>
      <c r="AZ282" s="47">
        <f t="shared" si="7"/>
        <v>0</v>
      </c>
      <c r="BA282" s="47">
        <f t="shared" si="8"/>
        <v>0</v>
      </c>
      <c r="BB282" s="47">
        <f t="shared" si="9"/>
        <v>0</v>
      </c>
      <c r="BC282" s="80" t="str">
        <f t="shared" si="10"/>
        <v/>
      </c>
    </row>
    <row r="283" spans="1:55" ht="13" x14ac:dyDescent="0.15">
      <c r="A283" s="32" t="s">
        <v>7</v>
      </c>
      <c r="B283" s="33">
        <f t="shared" si="11"/>
        <v>46300</v>
      </c>
      <c r="C283" s="34">
        <v>11</v>
      </c>
      <c r="D283" s="34"/>
      <c r="E283" s="34" t="s">
        <v>31</v>
      </c>
      <c r="F283" s="35" t="s">
        <v>90</v>
      </c>
      <c r="G283" s="281">
        <v>0</v>
      </c>
      <c r="H283" s="272"/>
      <c r="I283" s="282">
        <v>0</v>
      </c>
      <c r="J283" s="272"/>
      <c r="K283" s="282">
        <v>0</v>
      </c>
      <c r="L283" s="272"/>
      <c r="M283" s="282">
        <v>0</v>
      </c>
      <c r="N283" s="283"/>
      <c r="O283" s="282">
        <v>0</v>
      </c>
      <c r="P283" s="272"/>
      <c r="Q283" s="282">
        <v>0</v>
      </c>
      <c r="R283" s="272"/>
      <c r="S283" s="282">
        <v>0</v>
      </c>
      <c r="T283" s="272"/>
      <c r="U283" s="282">
        <v>0</v>
      </c>
      <c r="V283" s="272"/>
      <c r="W283" s="282">
        <v>0</v>
      </c>
      <c r="X283" s="272"/>
      <c r="Y283" s="286">
        <v>40</v>
      </c>
      <c r="Z283" s="285"/>
      <c r="AA283" s="287">
        <v>40</v>
      </c>
      <c r="AB283" s="285"/>
      <c r="AC283" s="287"/>
      <c r="AD283" s="285"/>
      <c r="AE283" s="287">
        <v>0</v>
      </c>
      <c r="AF283" s="288"/>
      <c r="AG283" s="271"/>
      <c r="AH283" s="272"/>
      <c r="AI283" s="271"/>
      <c r="AJ283" s="272"/>
      <c r="AK283" s="271"/>
      <c r="AL283" s="283"/>
      <c r="AM283" s="289"/>
      <c r="AN283" s="272"/>
      <c r="AO283" s="271"/>
      <c r="AP283" s="272"/>
      <c r="AQ283" s="271"/>
      <c r="AR283" s="272"/>
      <c r="AS283" s="271"/>
      <c r="AT283" s="272"/>
      <c r="AU283" s="271"/>
      <c r="AV283" s="272"/>
      <c r="AW283" s="271"/>
      <c r="AX283" s="283"/>
      <c r="AY283" s="68">
        <f t="shared" si="6"/>
        <v>1580.1</v>
      </c>
      <c r="AZ283" s="34">
        <f t="shared" si="7"/>
        <v>80</v>
      </c>
      <c r="BA283" s="34">
        <f t="shared" si="8"/>
        <v>0</v>
      </c>
      <c r="BB283" s="34">
        <f t="shared" si="9"/>
        <v>80</v>
      </c>
      <c r="BC283" s="69">
        <f t="shared" si="10"/>
        <v>19.751249999999999</v>
      </c>
    </row>
    <row r="284" spans="1:55" ht="13" x14ac:dyDescent="0.15">
      <c r="A284" s="40" t="s">
        <v>9</v>
      </c>
      <c r="B284" s="41">
        <f t="shared" si="11"/>
        <v>46301</v>
      </c>
      <c r="C284" s="42">
        <v>11</v>
      </c>
      <c r="D284" s="42"/>
      <c r="E284" s="42" t="s">
        <v>31</v>
      </c>
      <c r="F284" s="43" t="s">
        <v>90</v>
      </c>
      <c r="G284" s="281">
        <v>0</v>
      </c>
      <c r="H284" s="272"/>
      <c r="I284" s="282">
        <v>0</v>
      </c>
      <c r="J284" s="272"/>
      <c r="K284" s="282">
        <v>0</v>
      </c>
      <c r="L284" s="272"/>
      <c r="M284" s="282">
        <v>0</v>
      </c>
      <c r="N284" s="283"/>
      <c r="O284" s="282">
        <v>0</v>
      </c>
      <c r="P284" s="272"/>
      <c r="Q284" s="282">
        <v>0</v>
      </c>
      <c r="R284" s="272"/>
      <c r="S284" s="282">
        <v>0</v>
      </c>
      <c r="T284" s="272"/>
      <c r="U284" s="282">
        <v>0</v>
      </c>
      <c r="V284" s="272"/>
      <c r="W284" s="282">
        <v>0</v>
      </c>
      <c r="X284" s="272"/>
      <c r="Y284" s="349">
        <v>40</v>
      </c>
      <c r="Z284" s="272"/>
      <c r="AA284" s="350">
        <v>40</v>
      </c>
      <c r="AB284" s="272"/>
      <c r="AC284" s="350"/>
      <c r="AD284" s="272"/>
      <c r="AE284" s="350">
        <v>0</v>
      </c>
      <c r="AF284" s="283"/>
      <c r="AG284" s="271"/>
      <c r="AH284" s="272"/>
      <c r="AI284" s="271"/>
      <c r="AJ284" s="272"/>
      <c r="AK284" s="271"/>
      <c r="AL284" s="283"/>
      <c r="AM284" s="289"/>
      <c r="AN284" s="272"/>
      <c r="AO284" s="271"/>
      <c r="AP284" s="272"/>
      <c r="AQ284" s="271"/>
      <c r="AR284" s="272"/>
      <c r="AS284" s="271"/>
      <c r="AT284" s="272"/>
      <c r="AU284" s="271"/>
      <c r="AV284" s="272"/>
      <c r="AW284" s="271"/>
      <c r="AX284" s="283"/>
      <c r="AY284" s="13">
        <f t="shared" si="6"/>
        <v>1580.1</v>
      </c>
      <c r="AZ284" s="42">
        <f t="shared" si="7"/>
        <v>80</v>
      </c>
      <c r="BA284" s="42">
        <f t="shared" si="8"/>
        <v>0</v>
      </c>
      <c r="BB284" s="42">
        <f t="shared" si="9"/>
        <v>80</v>
      </c>
      <c r="BC284" s="78">
        <f t="shared" si="10"/>
        <v>19.751249999999999</v>
      </c>
    </row>
    <row r="285" spans="1:55" ht="13" x14ac:dyDescent="0.15">
      <c r="A285" s="40" t="s">
        <v>10</v>
      </c>
      <c r="B285" s="41">
        <f t="shared" si="11"/>
        <v>46302</v>
      </c>
      <c r="C285" s="42">
        <v>11</v>
      </c>
      <c r="D285" s="42"/>
      <c r="E285" s="42" t="s">
        <v>31</v>
      </c>
      <c r="F285" s="43" t="s">
        <v>90</v>
      </c>
      <c r="G285" s="281">
        <v>0</v>
      </c>
      <c r="H285" s="272"/>
      <c r="I285" s="282">
        <v>0</v>
      </c>
      <c r="J285" s="272"/>
      <c r="K285" s="282">
        <v>0</v>
      </c>
      <c r="L285" s="272"/>
      <c r="M285" s="282">
        <v>0</v>
      </c>
      <c r="N285" s="283"/>
      <c r="O285" s="282">
        <v>0</v>
      </c>
      <c r="P285" s="272"/>
      <c r="Q285" s="282">
        <v>0</v>
      </c>
      <c r="R285" s="272"/>
      <c r="S285" s="282">
        <v>0</v>
      </c>
      <c r="T285" s="272"/>
      <c r="U285" s="282">
        <v>0</v>
      </c>
      <c r="V285" s="272"/>
      <c r="W285" s="282">
        <v>0</v>
      </c>
      <c r="X285" s="272"/>
      <c r="Y285" s="349">
        <v>40</v>
      </c>
      <c r="Z285" s="272"/>
      <c r="AA285" s="350">
        <v>40</v>
      </c>
      <c r="AB285" s="272"/>
      <c r="AC285" s="350"/>
      <c r="AD285" s="272"/>
      <c r="AE285" s="350">
        <v>0</v>
      </c>
      <c r="AF285" s="283"/>
      <c r="AG285" s="271"/>
      <c r="AH285" s="272"/>
      <c r="AI285" s="271"/>
      <c r="AJ285" s="272"/>
      <c r="AK285" s="271"/>
      <c r="AL285" s="283"/>
      <c r="AM285" s="289"/>
      <c r="AN285" s="272"/>
      <c r="AO285" s="271"/>
      <c r="AP285" s="272"/>
      <c r="AQ285" s="271"/>
      <c r="AR285" s="272"/>
      <c r="AS285" s="271"/>
      <c r="AT285" s="272"/>
      <c r="AU285" s="271"/>
      <c r="AV285" s="272"/>
      <c r="AW285" s="271"/>
      <c r="AX285" s="283"/>
      <c r="AY285" s="13">
        <f t="shared" si="6"/>
        <v>1580.1</v>
      </c>
      <c r="AZ285" s="42">
        <f t="shared" si="7"/>
        <v>80</v>
      </c>
      <c r="BA285" s="42">
        <f t="shared" si="8"/>
        <v>0</v>
      </c>
      <c r="BB285" s="42">
        <f t="shared" si="9"/>
        <v>80</v>
      </c>
      <c r="BC285" s="78">
        <f t="shared" si="10"/>
        <v>19.751249999999999</v>
      </c>
    </row>
    <row r="286" spans="1:55" ht="13" x14ac:dyDescent="0.15">
      <c r="A286" s="40" t="s">
        <v>11</v>
      </c>
      <c r="B286" s="41">
        <f t="shared" si="11"/>
        <v>46303</v>
      </c>
      <c r="C286" s="42">
        <v>11</v>
      </c>
      <c r="D286" s="42"/>
      <c r="E286" s="42" t="s">
        <v>31</v>
      </c>
      <c r="F286" s="43" t="s">
        <v>90</v>
      </c>
      <c r="G286" s="281">
        <v>0</v>
      </c>
      <c r="H286" s="272"/>
      <c r="I286" s="282">
        <v>0</v>
      </c>
      <c r="J286" s="272"/>
      <c r="K286" s="282">
        <v>0</v>
      </c>
      <c r="L286" s="272"/>
      <c r="M286" s="282">
        <v>0</v>
      </c>
      <c r="N286" s="283"/>
      <c r="O286" s="282">
        <v>0</v>
      </c>
      <c r="P286" s="272"/>
      <c r="Q286" s="282">
        <v>0</v>
      </c>
      <c r="R286" s="272"/>
      <c r="S286" s="282">
        <v>0</v>
      </c>
      <c r="T286" s="272"/>
      <c r="U286" s="282">
        <v>0</v>
      </c>
      <c r="V286" s="272"/>
      <c r="W286" s="282">
        <v>0</v>
      </c>
      <c r="X286" s="272"/>
      <c r="Y286" s="349">
        <v>40</v>
      </c>
      <c r="Z286" s="272"/>
      <c r="AA286" s="350">
        <v>40</v>
      </c>
      <c r="AB286" s="272"/>
      <c r="AC286" s="350"/>
      <c r="AD286" s="272"/>
      <c r="AE286" s="350">
        <v>0</v>
      </c>
      <c r="AF286" s="283"/>
      <c r="AG286" s="271"/>
      <c r="AH286" s="272"/>
      <c r="AI286" s="271"/>
      <c r="AJ286" s="272"/>
      <c r="AK286" s="271"/>
      <c r="AL286" s="283"/>
      <c r="AM286" s="289"/>
      <c r="AN286" s="272"/>
      <c r="AO286" s="271"/>
      <c r="AP286" s="272"/>
      <c r="AQ286" s="271"/>
      <c r="AR286" s="272"/>
      <c r="AS286" s="271"/>
      <c r="AT286" s="272"/>
      <c r="AU286" s="271"/>
      <c r="AV286" s="272"/>
      <c r="AW286" s="271"/>
      <c r="AX286" s="283"/>
      <c r="AY286" s="13">
        <f t="shared" si="6"/>
        <v>1580.1</v>
      </c>
      <c r="AZ286" s="42">
        <f t="shared" si="7"/>
        <v>80</v>
      </c>
      <c r="BA286" s="42">
        <f t="shared" si="8"/>
        <v>0</v>
      </c>
      <c r="BB286" s="42">
        <f t="shared" si="9"/>
        <v>80</v>
      </c>
      <c r="BC286" s="78">
        <f t="shared" si="10"/>
        <v>19.751249999999999</v>
      </c>
    </row>
    <row r="287" spans="1:55" ht="13" x14ac:dyDescent="0.15">
      <c r="A287" s="40" t="s">
        <v>12</v>
      </c>
      <c r="B287" s="41">
        <f t="shared" si="11"/>
        <v>46304</v>
      </c>
      <c r="C287" s="42">
        <v>11</v>
      </c>
      <c r="D287" s="42"/>
      <c r="E287" s="42" t="s">
        <v>31</v>
      </c>
      <c r="F287" s="43" t="s">
        <v>90</v>
      </c>
      <c r="G287" s="281">
        <v>0</v>
      </c>
      <c r="H287" s="272"/>
      <c r="I287" s="282">
        <v>0</v>
      </c>
      <c r="J287" s="272"/>
      <c r="K287" s="282">
        <v>0</v>
      </c>
      <c r="L287" s="272"/>
      <c r="M287" s="282">
        <v>0</v>
      </c>
      <c r="N287" s="283"/>
      <c r="O287" s="282">
        <v>0</v>
      </c>
      <c r="P287" s="272"/>
      <c r="Q287" s="282">
        <v>0</v>
      </c>
      <c r="R287" s="272"/>
      <c r="S287" s="282">
        <v>0</v>
      </c>
      <c r="T287" s="272"/>
      <c r="U287" s="282">
        <v>0</v>
      </c>
      <c r="V287" s="272"/>
      <c r="W287" s="282">
        <v>0</v>
      </c>
      <c r="X287" s="272"/>
      <c r="Y287" s="349">
        <v>40</v>
      </c>
      <c r="Z287" s="272"/>
      <c r="AA287" s="350">
        <v>40</v>
      </c>
      <c r="AB287" s="272"/>
      <c r="AC287" s="350"/>
      <c r="AD287" s="272"/>
      <c r="AE287" s="350">
        <v>0</v>
      </c>
      <c r="AF287" s="283"/>
      <c r="AG287" s="271"/>
      <c r="AH287" s="272"/>
      <c r="AI287" s="271"/>
      <c r="AJ287" s="272"/>
      <c r="AK287" s="271"/>
      <c r="AL287" s="283"/>
      <c r="AM287" s="289"/>
      <c r="AN287" s="272"/>
      <c r="AO287" s="271"/>
      <c r="AP287" s="272"/>
      <c r="AQ287" s="271"/>
      <c r="AR287" s="272"/>
      <c r="AS287" s="271"/>
      <c r="AT287" s="272"/>
      <c r="AU287" s="271"/>
      <c r="AV287" s="272"/>
      <c r="AW287" s="271"/>
      <c r="AX287" s="283"/>
      <c r="AY287" s="13">
        <f t="shared" si="6"/>
        <v>1580.1</v>
      </c>
      <c r="AZ287" s="42">
        <f t="shared" si="7"/>
        <v>80</v>
      </c>
      <c r="BA287" s="42">
        <f t="shared" si="8"/>
        <v>0</v>
      </c>
      <c r="BB287" s="42">
        <f t="shared" si="9"/>
        <v>80</v>
      </c>
      <c r="BC287" s="78">
        <f t="shared" si="10"/>
        <v>19.751249999999999</v>
      </c>
    </row>
    <row r="288" spans="1:55" ht="13" x14ac:dyDescent="0.15">
      <c r="A288" s="40" t="s">
        <v>13</v>
      </c>
      <c r="B288" s="41">
        <f t="shared" si="11"/>
        <v>46305</v>
      </c>
      <c r="C288" s="42">
        <v>11</v>
      </c>
      <c r="D288" s="42"/>
      <c r="E288" s="42" t="s">
        <v>31</v>
      </c>
      <c r="F288" s="43" t="s">
        <v>90</v>
      </c>
      <c r="G288" s="281">
        <v>0</v>
      </c>
      <c r="H288" s="272"/>
      <c r="I288" s="282">
        <v>0</v>
      </c>
      <c r="J288" s="272"/>
      <c r="K288" s="282">
        <v>0</v>
      </c>
      <c r="L288" s="272"/>
      <c r="M288" s="282">
        <v>0</v>
      </c>
      <c r="N288" s="283"/>
      <c r="O288" s="282">
        <v>0</v>
      </c>
      <c r="P288" s="272"/>
      <c r="Q288" s="282">
        <v>0</v>
      </c>
      <c r="R288" s="272"/>
      <c r="S288" s="282">
        <v>0</v>
      </c>
      <c r="T288" s="272"/>
      <c r="U288" s="282">
        <v>0</v>
      </c>
      <c r="V288" s="272"/>
      <c r="W288" s="282">
        <v>0</v>
      </c>
      <c r="X288" s="272"/>
      <c r="Y288" s="349">
        <v>40</v>
      </c>
      <c r="Z288" s="272"/>
      <c r="AA288" s="350">
        <v>40</v>
      </c>
      <c r="AB288" s="272"/>
      <c r="AC288" s="350"/>
      <c r="AD288" s="272"/>
      <c r="AE288" s="350">
        <v>0</v>
      </c>
      <c r="AF288" s="283"/>
      <c r="AG288" s="271"/>
      <c r="AH288" s="272"/>
      <c r="AI288" s="271"/>
      <c r="AJ288" s="272"/>
      <c r="AK288" s="271"/>
      <c r="AL288" s="283"/>
      <c r="AM288" s="289"/>
      <c r="AN288" s="272"/>
      <c r="AO288" s="271"/>
      <c r="AP288" s="272"/>
      <c r="AQ288" s="271"/>
      <c r="AR288" s="272"/>
      <c r="AS288" s="271"/>
      <c r="AT288" s="272"/>
      <c r="AU288" s="271"/>
      <c r="AV288" s="272"/>
      <c r="AW288" s="271"/>
      <c r="AX288" s="283"/>
      <c r="AY288" s="13">
        <f t="shared" si="6"/>
        <v>1580.1</v>
      </c>
      <c r="AZ288" s="42">
        <f t="shared" si="7"/>
        <v>80</v>
      </c>
      <c r="BA288" s="42">
        <f t="shared" si="8"/>
        <v>0</v>
      </c>
      <c r="BB288" s="42">
        <f t="shared" si="9"/>
        <v>80</v>
      </c>
      <c r="BC288" s="78">
        <f t="shared" si="10"/>
        <v>19.751249999999999</v>
      </c>
    </row>
    <row r="289" spans="1:55" ht="13" x14ac:dyDescent="0.15">
      <c r="A289" s="45" t="s">
        <v>14</v>
      </c>
      <c r="B289" s="46">
        <f t="shared" si="11"/>
        <v>46306</v>
      </c>
      <c r="C289" s="47">
        <v>11</v>
      </c>
      <c r="D289" s="47"/>
      <c r="E289" s="47" t="s">
        <v>31</v>
      </c>
      <c r="F289" s="48" t="s">
        <v>90</v>
      </c>
      <c r="G289" s="296">
        <v>0</v>
      </c>
      <c r="H289" s="292"/>
      <c r="I289" s="291">
        <v>0</v>
      </c>
      <c r="J289" s="292"/>
      <c r="K289" s="291">
        <v>0</v>
      </c>
      <c r="L289" s="292"/>
      <c r="M289" s="291">
        <v>0</v>
      </c>
      <c r="N289" s="293"/>
      <c r="O289" s="282">
        <v>0</v>
      </c>
      <c r="P289" s="272"/>
      <c r="Q289" s="282">
        <v>0</v>
      </c>
      <c r="R289" s="272"/>
      <c r="S289" s="282">
        <v>0</v>
      </c>
      <c r="T289" s="272"/>
      <c r="U289" s="282">
        <v>0</v>
      </c>
      <c r="V289" s="272"/>
      <c r="W289" s="282">
        <v>0</v>
      </c>
      <c r="X289" s="272"/>
      <c r="Y289" s="351">
        <v>0</v>
      </c>
      <c r="Z289" s="292"/>
      <c r="AA289" s="352">
        <v>0</v>
      </c>
      <c r="AB289" s="292"/>
      <c r="AC289" s="352"/>
      <c r="AD289" s="292"/>
      <c r="AE289" s="352">
        <v>0</v>
      </c>
      <c r="AF289" s="293"/>
      <c r="AG289" s="295"/>
      <c r="AH289" s="292"/>
      <c r="AI289" s="295"/>
      <c r="AJ289" s="292"/>
      <c r="AK289" s="295"/>
      <c r="AL289" s="293"/>
      <c r="AM289" s="294"/>
      <c r="AN289" s="292"/>
      <c r="AO289" s="295"/>
      <c r="AP289" s="292"/>
      <c r="AQ289" s="295"/>
      <c r="AR289" s="292"/>
      <c r="AS289" s="295"/>
      <c r="AT289" s="292"/>
      <c r="AU289" s="295"/>
      <c r="AV289" s="292"/>
      <c r="AW289" s="295"/>
      <c r="AX289" s="293"/>
      <c r="AY289" s="79">
        <f t="shared" si="6"/>
        <v>0</v>
      </c>
      <c r="AZ289" s="47">
        <f t="shared" si="7"/>
        <v>0</v>
      </c>
      <c r="BA289" s="47">
        <f t="shared" si="8"/>
        <v>0</v>
      </c>
      <c r="BB289" s="47">
        <f t="shared" si="9"/>
        <v>0</v>
      </c>
      <c r="BC289" s="80" t="str">
        <f t="shared" si="10"/>
        <v/>
      </c>
    </row>
    <row r="290" spans="1:55" ht="13" x14ac:dyDescent="0.15">
      <c r="A290" s="32" t="s">
        <v>7</v>
      </c>
      <c r="B290" s="33">
        <f t="shared" si="11"/>
        <v>46307</v>
      </c>
      <c r="C290" s="34">
        <v>11</v>
      </c>
      <c r="D290" s="34"/>
      <c r="E290" s="34" t="s">
        <v>34</v>
      </c>
      <c r="F290" s="35" t="s">
        <v>37</v>
      </c>
      <c r="G290" s="281">
        <v>0</v>
      </c>
      <c r="H290" s="272"/>
      <c r="I290" s="282">
        <v>0</v>
      </c>
      <c r="J290" s="272"/>
      <c r="K290" s="282">
        <v>0</v>
      </c>
      <c r="L290" s="272"/>
      <c r="M290" s="282">
        <v>0</v>
      </c>
      <c r="N290" s="283"/>
      <c r="O290" s="284">
        <v>0</v>
      </c>
      <c r="P290" s="285"/>
      <c r="Q290" s="284">
        <v>0</v>
      </c>
      <c r="R290" s="285"/>
      <c r="S290" s="284">
        <v>0</v>
      </c>
      <c r="T290" s="285"/>
      <c r="U290" s="284">
        <v>0</v>
      </c>
      <c r="V290" s="285"/>
      <c r="W290" s="284">
        <v>0</v>
      </c>
      <c r="X290" s="285"/>
      <c r="Y290" s="286">
        <v>90</v>
      </c>
      <c r="Z290" s="285"/>
      <c r="AA290" s="287">
        <v>90</v>
      </c>
      <c r="AB290" s="285"/>
      <c r="AC290" s="287"/>
      <c r="AD290" s="285"/>
      <c r="AE290" s="287">
        <v>0</v>
      </c>
      <c r="AF290" s="288"/>
      <c r="AG290" s="271"/>
      <c r="AH290" s="272"/>
      <c r="AI290" s="271"/>
      <c r="AJ290" s="272"/>
      <c r="AK290" s="271"/>
      <c r="AL290" s="283"/>
      <c r="AM290" s="289"/>
      <c r="AN290" s="272"/>
      <c r="AO290" s="271"/>
      <c r="AP290" s="272"/>
      <c r="AQ290" s="271"/>
      <c r="AR290" s="272"/>
      <c r="AS290" s="271"/>
      <c r="AT290" s="272"/>
      <c r="AU290" s="271"/>
      <c r="AV290" s="272"/>
      <c r="AW290" s="271"/>
      <c r="AX290" s="283"/>
      <c r="AY290" s="68">
        <f t="shared" si="6"/>
        <v>3555.2250000000004</v>
      </c>
      <c r="AZ290" s="34">
        <f t="shared" si="7"/>
        <v>180</v>
      </c>
      <c r="BA290" s="34">
        <f t="shared" si="8"/>
        <v>0</v>
      </c>
      <c r="BB290" s="34">
        <f t="shared" si="9"/>
        <v>180</v>
      </c>
      <c r="BC290" s="69">
        <f t="shared" si="10"/>
        <v>19.751250000000002</v>
      </c>
    </row>
    <row r="291" spans="1:55" ht="13" x14ac:dyDescent="0.15">
      <c r="A291" s="40" t="s">
        <v>9</v>
      </c>
      <c r="B291" s="41">
        <f t="shared" si="11"/>
        <v>46308</v>
      </c>
      <c r="C291" s="42">
        <v>11</v>
      </c>
      <c r="D291" s="42"/>
      <c r="E291" s="42" t="s">
        <v>34</v>
      </c>
      <c r="F291" s="43" t="s">
        <v>37</v>
      </c>
      <c r="G291" s="281">
        <v>0</v>
      </c>
      <c r="H291" s="272"/>
      <c r="I291" s="282">
        <v>0</v>
      </c>
      <c r="J291" s="272"/>
      <c r="K291" s="282">
        <v>0</v>
      </c>
      <c r="L291" s="272"/>
      <c r="M291" s="282">
        <v>0</v>
      </c>
      <c r="N291" s="283"/>
      <c r="O291" s="282">
        <v>0</v>
      </c>
      <c r="P291" s="272"/>
      <c r="Q291" s="282">
        <v>0</v>
      </c>
      <c r="R291" s="272"/>
      <c r="S291" s="282">
        <v>0</v>
      </c>
      <c r="T291" s="272"/>
      <c r="U291" s="282">
        <v>0</v>
      </c>
      <c r="V291" s="272"/>
      <c r="W291" s="282">
        <v>0</v>
      </c>
      <c r="X291" s="272"/>
      <c r="Y291" s="349">
        <v>90</v>
      </c>
      <c r="Z291" s="272"/>
      <c r="AA291" s="350">
        <v>90</v>
      </c>
      <c r="AB291" s="272"/>
      <c r="AC291" s="350"/>
      <c r="AD291" s="272"/>
      <c r="AE291" s="350">
        <v>0</v>
      </c>
      <c r="AF291" s="283"/>
      <c r="AG291" s="271"/>
      <c r="AH291" s="272"/>
      <c r="AI291" s="271"/>
      <c r="AJ291" s="272"/>
      <c r="AK291" s="271"/>
      <c r="AL291" s="283"/>
      <c r="AM291" s="289"/>
      <c r="AN291" s="272"/>
      <c r="AO291" s="271"/>
      <c r="AP291" s="272"/>
      <c r="AQ291" s="271"/>
      <c r="AR291" s="272"/>
      <c r="AS291" s="271"/>
      <c r="AT291" s="272"/>
      <c r="AU291" s="271"/>
      <c r="AV291" s="272"/>
      <c r="AW291" s="271"/>
      <c r="AX291" s="283"/>
      <c r="AY291" s="13">
        <f t="shared" si="6"/>
        <v>3555.2250000000004</v>
      </c>
      <c r="AZ291" s="42">
        <f t="shared" si="7"/>
        <v>180</v>
      </c>
      <c r="BA291" s="42">
        <f t="shared" si="8"/>
        <v>0</v>
      </c>
      <c r="BB291" s="42">
        <f t="shared" si="9"/>
        <v>180</v>
      </c>
      <c r="BC291" s="78">
        <f t="shared" si="10"/>
        <v>19.751250000000002</v>
      </c>
    </row>
    <row r="292" spans="1:55" ht="13" x14ac:dyDescent="0.15">
      <c r="A292" s="40" t="s">
        <v>10</v>
      </c>
      <c r="B292" s="41">
        <f t="shared" si="11"/>
        <v>46309</v>
      </c>
      <c r="C292" s="42">
        <v>11</v>
      </c>
      <c r="D292" s="42"/>
      <c r="E292" s="42" t="s">
        <v>34</v>
      </c>
      <c r="F292" s="43" t="s">
        <v>37</v>
      </c>
      <c r="G292" s="281">
        <v>0</v>
      </c>
      <c r="H292" s="272"/>
      <c r="I292" s="282">
        <v>0</v>
      </c>
      <c r="J292" s="272"/>
      <c r="K292" s="282">
        <v>0</v>
      </c>
      <c r="L292" s="272"/>
      <c r="M292" s="282">
        <v>0</v>
      </c>
      <c r="N292" s="283"/>
      <c r="O292" s="282">
        <v>0</v>
      </c>
      <c r="P292" s="272"/>
      <c r="Q292" s="282">
        <v>0</v>
      </c>
      <c r="R292" s="272"/>
      <c r="S292" s="282">
        <v>0</v>
      </c>
      <c r="T292" s="272"/>
      <c r="U292" s="282">
        <v>0</v>
      </c>
      <c r="V292" s="272"/>
      <c r="W292" s="282">
        <v>0</v>
      </c>
      <c r="X292" s="272"/>
      <c r="Y292" s="349">
        <v>90</v>
      </c>
      <c r="Z292" s="272"/>
      <c r="AA292" s="350">
        <v>90</v>
      </c>
      <c r="AB292" s="272"/>
      <c r="AC292" s="350"/>
      <c r="AD292" s="272"/>
      <c r="AE292" s="350">
        <v>0</v>
      </c>
      <c r="AF292" s="283"/>
      <c r="AG292" s="271"/>
      <c r="AH292" s="272"/>
      <c r="AI292" s="271"/>
      <c r="AJ292" s="272"/>
      <c r="AK292" s="271"/>
      <c r="AL292" s="283"/>
      <c r="AM292" s="289"/>
      <c r="AN292" s="272"/>
      <c r="AO292" s="271"/>
      <c r="AP292" s="272"/>
      <c r="AQ292" s="271"/>
      <c r="AR292" s="272"/>
      <c r="AS292" s="271"/>
      <c r="AT292" s="272"/>
      <c r="AU292" s="271"/>
      <c r="AV292" s="272"/>
      <c r="AW292" s="271"/>
      <c r="AX292" s="283"/>
      <c r="AY292" s="13">
        <f t="shared" si="6"/>
        <v>3555.2250000000004</v>
      </c>
      <c r="AZ292" s="42">
        <f t="shared" si="7"/>
        <v>180</v>
      </c>
      <c r="BA292" s="42">
        <f t="shared" si="8"/>
        <v>0</v>
      </c>
      <c r="BB292" s="42">
        <f t="shared" si="9"/>
        <v>180</v>
      </c>
      <c r="BC292" s="78">
        <f t="shared" si="10"/>
        <v>19.751250000000002</v>
      </c>
    </row>
    <row r="293" spans="1:55" ht="13" x14ac:dyDescent="0.15">
      <c r="A293" s="40" t="s">
        <v>11</v>
      </c>
      <c r="B293" s="41">
        <f t="shared" si="11"/>
        <v>46310</v>
      </c>
      <c r="C293" s="42">
        <v>11</v>
      </c>
      <c r="D293" s="42"/>
      <c r="E293" s="42" t="s">
        <v>34</v>
      </c>
      <c r="F293" s="43" t="s">
        <v>37</v>
      </c>
      <c r="G293" s="281">
        <v>0</v>
      </c>
      <c r="H293" s="272"/>
      <c r="I293" s="282">
        <v>0</v>
      </c>
      <c r="J293" s="272"/>
      <c r="K293" s="282">
        <v>0</v>
      </c>
      <c r="L293" s="272"/>
      <c r="M293" s="282">
        <v>0</v>
      </c>
      <c r="N293" s="283"/>
      <c r="O293" s="282">
        <v>0</v>
      </c>
      <c r="P293" s="272"/>
      <c r="Q293" s="282">
        <v>0</v>
      </c>
      <c r="R293" s="272"/>
      <c r="S293" s="282">
        <v>0</v>
      </c>
      <c r="T293" s="272"/>
      <c r="U293" s="282">
        <v>0</v>
      </c>
      <c r="V293" s="272"/>
      <c r="W293" s="282">
        <v>0</v>
      </c>
      <c r="X293" s="272"/>
      <c r="Y293" s="349">
        <v>90</v>
      </c>
      <c r="Z293" s="272"/>
      <c r="AA293" s="350">
        <v>90</v>
      </c>
      <c r="AB293" s="272"/>
      <c r="AC293" s="350"/>
      <c r="AD293" s="272"/>
      <c r="AE293" s="350">
        <v>0</v>
      </c>
      <c r="AF293" s="283"/>
      <c r="AG293" s="271"/>
      <c r="AH293" s="272"/>
      <c r="AI293" s="271"/>
      <c r="AJ293" s="272"/>
      <c r="AK293" s="271"/>
      <c r="AL293" s="283"/>
      <c r="AM293" s="289"/>
      <c r="AN293" s="272"/>
      <c r="AO293" s="271"/>
      <c r="AP293" s="272"/>
      <c r="AQ293" s="271"/>
      <c r="AR293" s="272"/>
      <c r="AS293" s="271"/>
      <c r="AT293" s="272"/>
      <c r="AU293" s="271"/>
      <c r="AV293" s="272"/>
      <c r="AW293" s="271"/>
      <c r="AX293" s="283"/>
      <c r="AY293" s="13">
        <f t="shared" si="6"/>
        <v>3555.2250000000004</v>
      </c>
      <c r="AZ293" s="42">
        <f t="shared" si="7"/>
        <v>180</v>
      </c>
      <c r="BA293" s="42">
        <f t="shared" si="8"/>
        <v>0</v>
      </c>
      <c r="BB293" s="42">
        <f t="shared" si="9"/>
        <v>180</v>
      </c>
      <c r="BC293" s="78">
        <f t="shared" si="10"/>
        <v>19.751250000000002</v>
      </c>
    </row>
    <row r="294" spans="1:55" ht="13" x14ac:dyDescent="0.15">
      <c r="A294" s="40" t="s">
        <v>12</v>
      </c>
      <c r="B294" s="41">
        <f t="shared" si="11"/>
        <v>46311</v>
      </c>
      <c r="C294" s="42">
        <v>11</v>
      </c>
      <c r="D294" s="42"/>
      <c r="E294" s="42" t="s">
        <v>34</v>
      </c>
      <c r="F294" s="43" t="s">
        <v>37</v>
      </c>
      <c r="G294" s="281">
        <v>0</v>
      </c>
      <c r="H294" s="272"/>
      <c r="I294" s="282">
        <v>0</v>
      </c>
      <c r="J294" s="272"/>
      <c r="K294" s="282">
        <v>0</v>
      </c>
      <c r="L294" s="272"/>
      <c r="M294" s="282">
        <v>0</v>
      </c>
      <c r="N294" s="283"/>
      <c r="O294" s="282">
        <v>0</v>
      </c>
      <c r="P294" s="272"/>
      <c r="Q294" s="282">
        <v>0</v>
      </c>
      <c r="R294" s="272"/>
      <c r="S294" s="282">
        <v>0</v>
      </c>
      <c r="T294" s="272"/>
      <c r="U294" s="282">
        <v>0</v>
      </c>
      <c r="V294" s="272"/>
      <c r="W294" s="282">
        <v>0</v>
      </c>
      <c r="X294" s="272"/>
      <c r="Y294" s="349">
        <v>90</v>
      </c>
      <c r="Z294" s="272"/>
      <c r="AA294" s="350">
        <v>90</v>
      </c>
      <c r="AB294" s="272"/>
      <c r="AC294" s="350"/>
      <c r="AD294" s="272"/>
      <c r="AE294" s="350">
        <v>0</v>
      </c>
      <c r="AF294" s="283"/>
      <c r="AG294" s="271"/>
      <c r="AH294" s="272"/>
      <c r="AI294" s="271"/>
      <c r="AJ294" s="272"/>
      <c r="AK294" s="271"/>
      <c r="AL294" s="283"/>
      <c r="AM294" s="289"/>
      <c r="AN294" s="272"/>
      <c r="AO294" s="271"/>
      <c r="AP294" s="272"/>
      <c r="AQ294" s="271"/>
      <c r="AR294" s="272"/>
      <c r="AS294" s="271"/>
      <c r="AT294" s="272"/>
      <c r="AU294" s="271"/>
      <c r="AV294" s="272"/>
      <c r="AW294" s="271"/>
      <c r="AX294" s="283"/>
      <c r="AY294" s="13">
        <f t="shared" si="6"/>
        <v>3555.2250000000004</v>
      </c>
      <c r="AZ294" s="42">
        <f t="shared" si="7"/>
        <v>180</v>
      </c>
      <c r="BA294" s="42">
        <f t="shared" si="8"/>
        <v>0</v>
      </c>
      <c r="BB294" s="42">
        <f t="shared" si="9"/>
        <v>180</v>
      </c>
      <c r="BC294" s="78">
        <f t="shared" si="10"/>
        <v>19.751250000000002</v>
      </c>
    </row>
    <row r="295" spans="1:55" ht="13" x14ac:dyDescent="0.15">
      <c r="A295" s="40" t="s">
        <v>13</v>
      </c>
      <c r="B295" s="41">
        <f t="shared" si="11"/>
        <v>46312</v>
      </c>
      <c r="C295" s="42">
        <v>11</v>
      </c>
      <c r="D295" s="42"/>
      <c r="E295" s="42" t="s">
        <v>34</v>
      </c>
      <c r="F295" s="43" t="s">
        <v>37</v>
      </c>
      <c r="G295" s="281">
        <v>0</v>
      </c>
      <c r="H295" s="272"/>
      <c r="I295" s="282">
        <v>0</v>
      </c>
      <c r="J295" s="272"/>
      <c r="K295" s="282">
        <v>0</v>
      </c>
      <c r="L295" s="272"/>
      <c r="M295" s="282">
        <v>0</v>
      </c>
      <c r="N295" s="283"/>
      <c r="O295" s="282">
        <v>0</v>
      </c>
      <c r="P295" s="272"/>
      <c r="Q295" s="282">
        <v>0</v>
      </c>
      <c r="R295" s="272"/>
      <c r="S295" s="282">
        <v>0</v>
      </c>
      <c r="T295" s="272"/>
      <c r="U295" s="282">
        <v>0</v>
      </c>
      <c r="V295" s="272"/>
      <c r="W295" s="282">
        <v>0</v>
      </c>
      <c r="X295" s="272"/>
      <c r="Y295" s="349">
        <v>0</v>
      </c>
      <c r="Z295" s="272"/>
      <c r="AA295" s="350">
        <v>0</v>
      </c>
      <c r="AB295" s="272"/>
      <c r="AC295" s="350"/>
      <c r="AD295" s="272"/>
      <c r="AE295" s="350">
        <v>0</v>
      </c>
      <c r="AF295" s="283"/>
      <c r="AG295" s="271"/>
      <c r="AH295" s="272"/>
      <c r="AI295" s="271"/>
      <c r="AJ295" s="272"/>
      <c r="AK295" s="271"/>
      <c r="AL295" s="283"/>
      <c r="AM295" s="289"/>
      <c r="AN295" s="272"/>
      <c r="AO295" s="271"/>
      <c r="AP295" s="272"/>
      <c r="AQ295" s="271"/>
      <c r="AR295" s="272"/>
      <c r="AS295" s="271"/>
      <c r="AT295" s="272"/>
      <c r="AU295" s="271"/>
      <c r="AV295" s="272"/>
      <c r="AW295" s="271"/>
      <c r="AX295" s="283"/>
      <c r="AY295" s="13">
        <f t="shared" si="6"/>
        <v>0</v>
      </c>
      <c r="AZ295" s="42">
        <f t="shared" si="7"/>
        <v>0</v>
      </c>
      <c r="BA295" s="42">
        <f t="shared" si="8"/>
        <v>0</v>
      </c>
      <c r="BB295" s="42">
        <f t="shared" si="9"/>
        <v>0</v>
      </c>
      <c r="BC295" s="78" t="str">
        <f t="shared" si="10"/>
        <v/>
      </c>
    </row>
    <row r="296" spans="1:55" ht="13" x14ac:dyDescent="0.15">
      <c r="A296" s="45" t="s">
        <v>14</v>
      </c>
      <c r="B296" s="46">
        <f t="shared" si="11"/>
        <v>46313</v>
      </c>
      <c r="C296" s="47">
        <v>11</v>
      </c>
      <c r="D296" s="47"/>
      <c r="E296" s="47" t="s">
        <v>34</v>
      </c>
      <c r="F296" s="48" t="s">
        <v>37</v>
      </c>
      <c r="G296" s="296">
        <v>0</v>
      </c>
      <c r="H296" s="292"/>
      <c r="I296" s="291">
        <v>0</v>
      </c>
      <c r="J296" s="292"/>
      <c r="K296" s="291">
        <v>0</v>
      </c>
      <c r="L296" s="292"/>
      <c r="M296" s="291">
        <v>0</v>
      </c>
      <c r="N296" s="293"/>
      <c r="O296" s="291">
        <v>0</v>
      </c>
      <c r="P296" s="292"/>
      <c r="Q296" s="291">
        <v>0</v>
      </c>
      <c r="R296" s="292"/>
      <c r="S296" s="291">
        <v>0</v>
      </c>
      <c r="T296" s="292"/>
      <c r="U296" s="291">
        <v>0</v>
      </c>
      <c r="V296" s="292"/>
      <c r="W296" s="291">
        <v>0</v>
      </c>
      <c r="X296" s="292"/>
      <c r="Y296" s="351">
        <v>0</v>
      </c>
      <c r="Z296" s="292"/>
      <c r="AA296" s="352">
        <v>0</v>
      </c>
      <c r="AB296" s="292"/>
      <c r="AC296" s="352"/>
      <c r="AD296" s="292"/>
      <c r="AE296" s="352">
        <v>0</v>
      </c>
      <c r="AF296" s="293"/>
      <c r="AG296" s="295"/>
      <c r="AH296" s="292"/>
      <c r="AI296" s="295"/>
      <c r="AJ296" s="292"/>
      <c r="AK296" s="295"/>
      <c r="AL296" s="293"/>
      <c r="AM296" s="294"/>
      <c r="AN296" s="292"/>
      <c r="AO296" s="295"/>
      <c r="AP296" s="292"/>
      <c r="AQ296" s="295"/>
      <c r="AR296" s="292"/>
      <c r="AS296" s="295"/>
      <c r="AT296" s="292"/>
      <c r="AU296" s="295"/>
      <c r="AV296" s="292"/>
      <c r="AW296" s="295"/>
      <c r="AX296" s="293"/>
      <c r="AY296" s="79">
        <f t="shared" si="6"/>
        <v>0</v>
      </c>
      <c r="AZ296" s="47">
        <f t="shared" si="7"/>
        <v>0</v>
      </c>
      <c r="BA296" s="47">
        <f t="shared" si="8"/>
        <v>0</v>
      </c>
      <c r="BB296" s="47">
        <f t="shared" si="9"/>
        <v>0</v>
      </c>
      <c r="BC296" s="80" t="str">
        <f t="shared" si="10"/>
        <v/>
      </c>
    </row>
    <row r="297" spans="1:55" ht="13" x14ac:dyDescent="0.15">
      <c r="A297" s="32" t="s">
        <v>7</v>
      </c>
      <c r="B297" s="33">
        <f t="shared" si="11"/>
        <v>46314</v>
      </c>
      <c r="C297" s="34">
        <v>11</v>
      </c>
      <c r="D297" s="34"/>
      <c r="E297" s="34" t="s">
        <v>35</v>
      </c>
      <c r="F297" s="35" t="s">
        <v>37</v>
      </c>
      <c r="G297" s="281">
        <v>0</v>
      </c>
      <c r="H297" s="272"/>
      <c r="I297" s="282">
        <v>0</v>
      </c>
      <c r="J297" s="272"/>
      <c r="K297" s="282">
        <v>0</v>
      </c>
      <c r="L297" s="272"/>
      <c r="M297" s="282">
        <v>0</v>
      </c>
      <c r="N297" s="283"/>
      <c r="O297" s="284">
        <v>0</v>
      </c>
      <c r="P297" s="285"/>
      <c r="Q297" s="284">
        <v>0</v>
      </c>
      <c r="R297" s="285"/>
      <c r="S297" s="284">
        <v>0</v>
      </c>
      <c r="T297" s="285"/>
      <c r="U297" s="284">
        <v>0</v>
      </c>
      <c r="V297" s="285"/>
      <c r="W297" s="284">
        <v>0</v>
      </c>
      <c r="X297" s="285"/>
      <c r="Y297" s="286">
        <v>90</v>
      </c>
      <c r="Z297" s="285"/>
      <c r="AA297" s="287">
        <v>90</v>
      </c>
      <c r="AB297" s="285"/>
      <c r="AC297" s="287"/>
      <c r="AD297" s="285"/>
      <c r="AE297" s="287">
        <v>0</v>
      </c>
      <c r="AF297" s="288"/>
      <c r="AG297" s="271"/>
      <c r="AH297" s="272"/>
      <c r="AI297" s="271"/>
      <c r="AJ297" s="272"/>
      <c r="AK297" s="271"/>
      <c r="AL297" s="283"/>
      <c r="AM297" s="289"/>
      <c r="AN297" s="272"/>
      <c r="AO297" s="271"/>
      <c r="AP297" s="272"/>
      <c r="AQ297" s="271"/>
      <c r="AR297" s="272"/>
      <c r="AS297" s="271"/>
      <c r="AT297" s="272"/>
      <c r="AU297" s="271"/>
      <c r="AV297" s="272"/>
      <c r="AW297" s="271"/>
      <c r="AX297" s="283"/>
      <c r="AY297" s="68">
        <f t="shared" si="6"/>
        <v>3555.2250000000004</v>
      </c>
      <c r="AZ297" s="34">
        <f t="shared" si="7"/>
        <v>180</v>
      </c>
      <c r="BA297" s="34">
        <f t="shared" si="8"/>
        <v>0</v>
      </c>
      <c r="BB297" s="34">
        <f t="shared" si="9"/>
        <v>180</v>
      </c>
      <c r="BC297" s="69">
        <f t="shared" si="10"/>
        <v>19.751250000000002</v>
      </c>
    </row>
    <row r="298" spans="1:55" ht="13" x14ac:dyDescent="0.15">
      <c r="A298" s="40" t="s">
        <v>9</v>
      </c>
      <c r="B298" s="41">
        <f t="shared" si="11"/>
        <v>46315</v>
      </c>
      <c r="C298" s="42">
        <v>11</v>
      </c>
      <c r="D298" s="42"/>
      <c r="E298" s="42" t="s">
        <v>35</v>
      </c>
      <c r="F298" s="43" t="s">
        <v>37</v>
      </c>
      <c r="G298" s="281">
        <v>0</v>
      </c>
      <c r="H298" s="272"/>
      <c r="I298" s="282">
        <v>0</v>
      </c>
      <c r="J298" s="272"/>
      <c r="K298" s="282">
        <v>0</v>
      </c>
      <c r="L298" s="272"/>
      <c r="M298" s="282">
        <v>0</v>
      </c>
      <c r="N298" s="283"/>
      <c r="O298" s="282">
        <v>0</v>
      </c>
      <c r="P298" s="272"/>
      <c r="Q298" s="282">
        <v>0</v>
      </c>
      <c r="R298" s="272"/>
      <c r="S298" s="282">
        <v>0</v>
      </c>
      <c r="T298" s="272"/>
      <c r="U298" s="282">
        <v>0</v>
      </c>
      <c r="V298" s="272"/>
      <c r="W298" s="282">
        <v>0</v>
      </c>
      <c r="X298" s="272"/>
      <c r="Y298" s="349">
        <v>90</v>
      </c>
      <c r="Z298" s="272"/>
      <c r="AA298" s="350">
        <v>90</v>
      </c>
      <c r="AB298" s="272"/>
      <c r="AC298" s="350"/>
      <c r="AD298" s="272"/>
      <c r="AE298" s="350">
        <v>0</v>
      </c>
      <c r="AF298" s="283"/>
      <c r="AG298" s="271"/>
      <c r="AH298" s="272"/>
      <c r="AI298" s="271"/>
      <c r="AJ298" s="272"/>
      <c r="AK298" s="271"/>
      <c r="AL298" s="283"/>
      <c r="AM298" s="289"/>
      <c r="AN298" s="272"/>
      <c r="AO298" s="271"/>
      <c r="AP298" s="272"/>
      <c r="AQ298" s="271"/>
      <c r="AR298" s="272"/>
      <c r="AS298" s="271"/>
      <c r="AT298" s="272"/>
      <c r="AU298" s="271"/>
      <c r="AV298" s="272"/>
      <c r="AW298" s="271"/>
      <c r="AX298" s="283"/>
      <c r="AY298" s="13">
        <f t="shared" si="6"/>
        <v>3555.2250000000004</v>
      </c>
      <c r="AZ298" s="42">
        <f t="shared" si="7"/>
        <v>180</v>
      </c>
      <c r="BA298" s="42">
        <f t="shared" si="8"/>
        <v>0</v>
      </c>
      <c r="BB298" s="42">
        <f t="shared" si="9"/>
        <v>180</v>
      </c>
      <c r="BC298" s="78">
        <f t="shared" si="10"/>
        <v>19.751250000000002</v>
      </c>
    </row>
    <row r="299" spans="1:55" ht="13" x14ac:dyDescent="0.15">
      <c r="A299" s="40" t="s">
        <v>10</v>
      </c>
      <c r="B299" s="41">
        <f t="shared" si="11"/>
        <v>46316</v>
      </c>
      <c r="C299" s="42">
        <v>11</v>
      </c>
      <c r="D299" s="42"/>
      <c r="E299" s="42" t="s">
        <v>35</v>
      </c>
      <c r="F299" s="43" t="s">
        <v>37</v>
      </c>
      <c r="G299" s="281">
        <v>0</v>
      </c>
      <c r="H299" s="272"/>
      <c r="I299" s="282">
        <v>0</v>
      </c>
      <c r="J299" s="272"/>
      <c r="K299" s="282">
        <v>0</v>
      </c>
      <c r="L299" s="272"/>
      <c r="M299" s="282">
        <v>0</v>
      </c>
      <c r="N299" s="283"/>
      <c r="O299" s="282">
        <v>0</v>
      </c>
      <c r="P299" s="272"/>
      <c r="Q299" s="282">
        <v>0</v>
      </c>
      <c r="R299" s="272"/>
      <c r="S299" s="282">
        <v>0</v>
      </c>
      <c r="T299" s="272"/>
      <c r="U299" s="282">
        <v>0</v>
      </c>
      <c r="V299" s="272"/>
      <c r="W299" s="282">
        <v>0</v>
      </c>
      <c r="X299" s="272"/>
      <c r="Y299" s="349">
        <v>90</v>
      </c>
      <c r="Z299" s="272"/>
      <c r="AA299" s="350">
        <v>90</v>
      </c>
      <c r="AB299" s="272"/>
      <c r="AC299" s="350"/>
      <c r="AD299" s="272"/>
      <c r="AE299" s="350">
        <v>0</v>
      </c>
      <c r="AF299" s="283"/>
      <c r="AG299" s="271"/>
      <c r="AH299" s="272"/>
      <c r="AI299" s="271"/>
      <c r="AJ299" s="272"/>
      <c r="AK299" s="271"/>
      <c r="AL299" s="283"/>
      <c r="AM299" s="289"/>
      <c r="AN299" s="272"/>
      <c r="AO299" s="271"/>
      <c r="AP299" s="272"/>
      <c r="AQ299" s="271"/>
      <c r="AR299" s="272"/>
      <c r="AS299" s="271"/>
      <c r="AT299" s="272"/>
      <c r="AU299" s="271"/>
      <c r="AV299" s="272"/>
      <c r="AW299" s="271"/>
      <c r="AX299" s="283"/>
      <c r="AY299" s="13">
        <f t="shared" si="6"/>
        <v>3555.2250000000004</v>
      </c>
      <c r="AZ299" s="42">
        <f t="shared" si="7"/>
        <v>180</v>
      </c>
      <c r="BA299" s="42">
        <f t="shared" si="8"/>
        <v>0</v>
      </c>
      <c r="BB299" s="42">
        <f t="shared" si="9"/>
        <v>180</v>
      </c>
      <c r="BC299" s="78">
        <f t="shared" si="10"/>
        <v>19.751250000000002</v>
      </c>
    </row>
    <row r="300" spans="1:55" ht="13" x14ac:dyDescent="0.15">
      <c r="A300" s="40" t="s">
        <v>11</v>
      </c>
      <c r="B300" s="41">
        <f t="shared" si="11"/>
        <v>46317</v>
      </c>
      <c r="C300" s="42">
        <v>11</v>
      </c>
      <c r="D300" s="42"/>
      <c r="E300" s="42" t="s">
        <v>35</v>
      </c>
      <c r="F300" s="43" t="s">
        <v>37</v>
      </c>
      <c r="G300" s="281">
        <v>0</v>
      </c>
      <c r="H300" s="272"/>
      <c r="I300" s="282">
        <v>0</v>
      </c>
      <c r="J300" s="272"/>
      <c r="K300" s="282">
        <v>0</v>
      </c>
      <c r="L300" s="272"/>
      <c r="M300" s="282">
        <v>0</v>
      </c>
      <c r="N300" s="283"/>
      <c r="O300" s="282">
        <v>0</v>
      </c>
      <c r="P300" s="272"/>
      <c r="Q300" s="282">
        <v>0</v>
      </c>
      <c r="R300" s="272"/>
      <c r="S300" s="282">
        <v>0</v>
      </c>
      <c r="T300" s="272"/>
      <c r="U300" s="282">
        <v>0</v>
      </c>
      <c r="V300" s="272"/>
      <c r="W300" s="282">
        <v>0</v>
      </c>
      <c r="X300" s="272"/>
      <c r="Y300" s="349">
        <v>90</v>
      </c>
      <c r="Z300" s="272"/>
      <c r="AA300" s="350">
        <v>90</v>
      </c>
      <c r="AB300" s="272"/>
      <c r="AC300" s="350"/>
      <c r="AD300" s="272"/>
      <c r="AE300" s="350">
        <v>0</v>
      </c>
      <c r="AF300" s="283"/>
      <c r="AG300" s="271"/>
      <c r="AH300" s="272"/>
      <c r="AI300" s="271"/>
      <c r="AJ300" s="272"/>
      <c r="AK300" s="271"/>
      <c r="AL300" s="283"/>
      <c r="AM300" s="289"/>
      <c r="AN300" s="272"/>
      <c r="AO300" s="271"/>
      <c r="AP300" s="272"/>
      <c r="AQ300" s="271"/>
      <c r="AR300" s="272"/>
      <c r="AS300" s="271"/>
      <c r="AT300" s="272"/>
      <c r="AU300" s="271"/>
      <c r="AV300" s="272"/>
      <c r="AW300" s="271"/>
      <c r="AX300" s="283"/>
      <c r="AY300" s="13">
        <f t="shared" si="6"/>
        <v>3555.2250000000004</v>
      </c>
      <c r="AZ300" s="42">
        <f t="shared" si="7"/>
        <v>180</v>
      </c>
      <c r="BA300" s="42">
        <f t="shared" si="8"/>
        <v>0</v>
      </c>
      <c r="BB300" s="42">
        <f t="shared" si="9"/>
        <v>180</v>
      </c>
      <c r="BC300" s="78">
        <f t="shared" si="10"/>
        <v>19.751250000000002</v>
      </c>
    </row>
    <row r="301" spans="1:55" ht="13" x14ac:dyDescent="0.15">
      <c r="A301" s="40" t="s">
        <v>12</v>
      </c>
      <c r="B301" s="41">
        <f t="shared" si="11"/>
        <v>46318</v>
      </c>
      <c r="C301" s="42">
        <v>11</v>
      </c>
      <c r="D301" s="42"/>
      <c r="E301" s="42" t="s">
        <v>35</v>
      </c>
      <c r="F301" s="43" t="s">
        <v>37</v>
      </c>
      <c r="G301" s="281">
        <v>0</v>
      </c>
      <c r="H301" s="272"/>
      <c r="I301" s="282">
        <v>0</v>
      </c>
      <c r="J301" s="272"/>
      <c r="K301" s="282">
        <v>0</v>
      </c>
      <c r="L301" s="272"/>
      <c r="M301" s="282">
        <v>0</v>
      </c>
      <c r="N301" s="283"/>
      <c r="O301" s="282">
        <v>0</v>
      </c>
      <c r="P301" s="272"/>
      <c r="Q301" s="282">
        <v>0</v>
      </c>
      <c r="R301" s="272"/>
      <c r="S301" s="282">
        <v>0</v>
      </c>
      <c r="T301" s="272"/>
      <c r="U301" s="282">
        <v>0</v>
      </c>
      <c r="V301" s="272"/>
      <c r="W301" s="282">
        <v>0</v>
      </c>
      <c r="X301" s="272"/>
      <c r="Y301" s="349">
        <v>90</v>
      </c>
      <c r="Z301" s="272"/>
      <c r="AA301" s="350">
        <v>90</v>
      </c>
      <c r="AB301" s="272"/>
      <c r="AC301" s="350"/>
      <c r="AD301" s="272"/>
      <c r="AE301" s="350">
        <v>0</v>
      </c>
      <c r="AF301" s="283"/>
      <c r="AG301" s="271"/>
      <c r="AH301" s="272"/>
      <c r="AI301" s="271"/>
      <c r="AJ301" s="272"/>
      <c r="AK301" s="271"/>
      <c r="AL301" s="283"/>
      <c r="AM301" s="289"/>
      <c r="AN301" s="272"/>
      <c r="AO301" s="271"/>
      <c r="AP301" s="272"/>
      <c r="AQ301" s="271"/>
      <c r="AR301" s="272"/>
      <c r="AS301" s="271"/>
      <c r="AT301" s="272"/>
      <c r="AU301" s="271"/>
      <c r="AV301" s="272"/>
      <c r="AW301" s="271"/>
      <c r="AX301" s="283"/>
      <c r="AY301" s="13">
        <f t="shared" si="6"/>
        <v>3555.2250000000004</v>
      </c>
      <c r="AZ301" s="42">
        <f t="shared" si="7"/>
        <v>180</v>
      </c>
      <c r="BA301" s="42">
        <f t="shared" si="8"/>
        <v>0</v>
      </c>
      <c r="BB301" s="42">
        <f t="shared" si="9"/>
        <v>180</v>
      </c>
      <c r="BC301" s="78">
        <f t="shared" si="10"/>
        <v>19.751250000000002</v>
      </c>
    </row>
    <row r="302" spans="1:55" ht="13" x14ac:dyDescent="0.15">
      <c r="A302" s="40" t="s">
        <v>13</v>
      </c>
      <c r="B302" s="41">
        <f t="shared" si="11"/>
        <v>46319</v>
      </c>
      <c r="C302" s="42">
        <v>11</v>
      </c>
      <c r="D302" s="42"/>
      <c r="E302" s="42" t="s">
        <v>35</v>
      </c>
      <c r="F302" s="43" t="s">
        <v>37</v>
      </c>
      <c r="G302" s="281">
        <v>0</v>
      </c>
      <c r="H302" s="272"/>
      <c r="I302" s="282">
        <v>0</v>
      </c>
      <c r="J302" s="272"/>
      <c r="K302" s="282">
        <v>0</v>
      </c>
      <c r="L302" s="272"/>
      <c r="M302" s="282">
        <v>0</v>
      </c>
      <c r="N302" s="283"/>
      <c r="O302" s="282">
        <v>0</v>
      </c>
      <c r="P302" s="272"/>
      <c r="Q302" s="282">
        <v>0</v>
      </c>
      <c r="R302" s="272"/>
      <c r="S302" s="282">
        <v>0</v>
      </c>
      <c r="T302" s="272"/>
      <c r="U302" s="282">
        <v>0</v>
      </c>
      <c r="V302" s="272"/>
      <c r="W302" s="282">
        <v>0</v>
      </c>
      <c r="X302" s="272"/>
      <c r="Y302" s="349">
        <v>0</v>
      </c>
      <c r="Z302" s="272"/>
      <c r="AA302" s="350">
        <v>0</v>
      </c>
      <c r="AB302" s="272"/>
      <c r="AC302" s="350"/>
      <c r="AD302" s="272"/>
      <c r="AE302" s="350">
        <v>0</v>
      </c>
      <c r="AF302" s="283"/>
      <c r="AG302" s="271"/>
      <c r="AH302" s="272"/>
      <c r="AI302" s="271"/>
      <c r="AJ302" s="272"/>
      <c r="AK302" s="271"/>
      <c r="AL302" s="283"/>
      <c r="AM302" s="289"/>
      <c r="AN302" s="272"/>
      <c r="AO302" s="271"/>
      <c r="AP302" s="272"/>
      <c r="AQ302" s="271"/>
      <c r="AR302" s="272"/>
      <c r="AS302" s="271"/>
      <c r="AT302" s="272"/>
      <c r="AU302" s="271"/>
      <c r="AV302" s="272"/>
      <c r="AW302" s="271"/>
      <c r="AX302" s="283"/>
      <c r="AY302" s="13">
        <f t="shared" si="6"/>
        <v>0</v>
      </c>
      <c r="AZ302" s="42">
        <f t="shared" si="7"/>
        <v>0</v>
      </c>
      <c r="BA302" s="42">
        <f t="shared" si="8"/>
        <v>0</v>
      </c>
      <c r="BB302" s="42">
        <f t="shared" si="9"/>
        <v>0</v>
      </c>
      <c r="BC302" s="78" t="str">
        <f t="shared" si="10"/>
        <v/>
      </c>
    </row>
    <row r="303" spans="1:55" ht="13" x14ac:dyDescent="0.15">
      <c r="A303" s="45" t="s">
        <v>14</v>
      </c>
      <c r="B303" s="46">
        <f t="shared" si="11"/>
        <v>46320</v>
      </c>
      <c r="C303" s="47">
        <v>11</v>
      </c>
      <c r="D303" s="47"/>
      <c r="E303" s="47" t="s">
        <v>35</v>
      </c>
      <c r="F303" s="48" t="s">
        <v>37</v>
      </c>
      <c r="G303" s="296">
        <v>0</v>
      </c>
      <c r="H303" s="292"/>
      <c r="I303" s="291">
        <v>0</v>
      </c>
      <c r="J303" s="292"/>
      <c r="K303" s="291">
        <v>0</v>
      </c>
      <c r="L303" s="292"/>
      <c r="M303" s="291">
        <v>0</v>
      </c>
      <c r="N303" s="293"/>
      <c r="O303" s="291">
        <v>0</v>
      </c>
      <c r="P303" s="292"/>
      <c r="Q303" s="291">
        <v>0</v>
      </c>
      <c r="R303" s="292"/>
      <c r="S303" s="291">
        <v>0</v>
      </c>
      <c r="T303" s="292"/>
      <c r="U303" s="291">
        <v>0</v>
      </c>
      <c r="V303" s="292"/>
      <c r="W303" s="291">
        <v>0</v>
      </c>
      <c r="X303" s="292"/>
      <c r="Y303" s="351">
        <v>0</v>
      </c>
      <c r="Z303" s="292"/>
      <c r="AA303" s="352">
        <v>0</v>
      </c>
      <c r="AB303" s="292"/>
      <c r="AC303" s="352"/>
      <c r="AD303" s="292"/>
      <c r="AE303" s="352">
        <v>0</v>
      </c>
      <c r="AF303" s="293"/>
      <c r="AG303" s="295"/>
      <c r="AH303" s="292"/>
      <c r="AI303" s="295"/>
      <c r="AJ303" s="292"/>
      <c r="AK303" s="295"/>
      <c r="AL303" s="293"/>
      <c r="AM303" s="294"/>
      <c r="AN303" s="292"/>
      <c r="AO303" s="295"/>
      <c r="AP303" s="292"/>
      <c r="AQ303" s="295"/>
      <c r="AR303" s="292"/>
      <c r="AS303" s="295"/>
      <c r="AT303" s="292"/>
      <c r="AU303" s="295"/>
      <c r="AV303" s="292"/>
      <c r="AW303" s="295"/>
      <c r="AX303" s="293"/>
      <c r="AY303" s="79">
        <f t="shared" si="6"/>
        <v>0</v>
      </c>
      <c r="AZ303" s="47">
        <f t="shared" si="7"/>
        <v>0</v>
      </c>
      <c r="BA303" s="47">
        <f t="shared" si="8"/>
        <v>0</v>
      </c>
      <c r="BB303" s="47">
        <f t="shared" si="9"/>
        <v>0</v>
      </c>
      <c r="BC303" s="80" t="str">
        <f t="shared" si="10"/>
        <v/>
      </c>
    </row>
    <row r="304" spans="1:55" ht="13" x14ac:dyDescent="0.15">
      <c r="A304" s="32" t="s">
        <v>7</v>
      </c>
      <c r="B304" s="33">
        <f t="shared" si="11"/>
        <v>46321</v>
      </c>
      <c r="C304" s="34">
        <v>11</v>
      </c>
      <c r="D304" s="34"/>
      <c r="E304" s="34" t="s">
        <v>36</v>
      </c>
      <c r="F304" s="35" t="s">
        <v>37</v>
      </c>
      <c r="G304" s="281">
        <v>0</v>
      </c>
      <c r="H304" s="272"/>
      <c r="I304" s="282">
        <v>0</v>
      </c>
      <c r="J304" s="272"/>
      <c r="K304" s="282">
        <v>0</v>
      </c>
      <c r="L304" s="272"/>
      <c r="M304" s="282">
        <v>0</v>
      </c>
      <c r="N304" s="283"/>
      <c r="O304" s="284">
        <v>0</v>
      </c>
      <c r="P304" s="285"/>
      <c r="Q304" s="284">
        <v>0</v>
      </c>
      <c r="R304" s="285"/>
      <c r="S304" s="284">
        <v>0</v>
      </c>
      <c r="T304" s="285"/>
      <c r="U304" s="284">
        <v>0</v>
      </c>
      <c r="V304" s="285"/>
      <c r="W304" s="284">
        <v>0</v>
      </c>
      <c r="X304" s="285"/>
      <c r="Y304" s="286">
        <v>90</v>
      </c>
      <c r="Z304" s="285"/>
      <c r="AA304" s="287">
        <v>90</v>
      </c>
      <c r="AB304" s="285"/>
      <c r="AC304" s="287"/>
      <c r="AD304" s="285"/>
      <c r="AE304" s="287">
        <v>0</v>
      </c>
      <c r="AF304" s="288"/>
      <c r="AG304" s="271"/>
      <c r="AH304" s="272"/>
      <c r="AI304" s="271"/>
      <c r="AJ304" s="272"/>
      <c r="AK304" s="271"/>
      <c r="AL304" s="283"/>
      <c r="AM304" s="289"/>
      <c r="AN304" s="272"/>
      <c r="AO304" s="271"/>
      <c r="AP304" s="272"/>
      <c r="AQ304" s="271"/>
      <c r="AR304" s="272"/>
      <c r="AS304" s="271"/>
      <c r="AT304" s="272"/>
      <c r="AU304" s="271"/>
      <c r="AV304" s="272"/>
      <c r="AW304" s="271"/>
      <c r="AX304" s="283"/>
      <c r="AY304" s="68">
        <f t="shared" si="6"/>
        <v>3555.2250000000004</v>
      </c>
      <c r="AZ304" s="34">
        <f t="shared" si="7"/>
        <v>180</v>
      </c>
      <c r="BA304" s="34">
        <f t="shared" si="8"/>
        <v>0</v>
      </c>
      <c r="BB304" s="34">
        <f t="shared" si="9"/>
        <v>180</v>
      </c>
      <c r="BC304" s="69">
        <f t="shared" si="10"/>
        <v>19.751250000000002</v>
      </c>
    </row>
    <row r="305" spans="1:55" ht="13" x14ac:dyDescent="0.15">
      <c r="A305" s="40" t="s">
        <v>9</v>
      </c>
      <c r="B305" s="41">
        <f t="shared" si="11"/>
        <v>46322</v>
      </c>
      <c r="C305" s="42">
        <v>11</v>
      </c>
      <c r="D305" s="42"/>
      <c r="E305" s="42" t="s">
        <v>36</v>
      </c>
      <c r="F305" s="43" t="s">
        <v>37</v>
      </c>
      <c r="G305" s="281">
        <v>0</v>
      </c>
      <c r="H305" s="272"/>
      <c r="I305" s="282">
        <v>0</v>
      </c>
      <c r="J305" s="272"/>
      <c r="K305" s="282">
        <v>0</v>
      </c>
      <c r="L305" s="272"/>
      <c r="M305" s="282">
        <v>0</v>
      </c>
      <c r="N305" s="283"/>
      <c r="O305" s="282">
        <v>0</v>
      </c>
      <c r="P305" s="272"/>
      <c r="Q305" s="282">
        <v>0</v>
      </c>
      <c r="R305" s="272"/>
      <c r="S305" s="282">
        <v>0</v>
      </c>
      <c r="T305" s="272"/>
      <c r="U305" s="282">
        <v>0</v>
      </c>
      <c r="V305" s="272"/>
      <c r="W305" s="282">
        <v>0</v>
      </c>
      <c r="X305" s="272"/>
      <c r="Y305" s="349">
        <v>90</v>
      </c>
      <c r="Z305" s="272"/>
      <c r="AA305" s="350">
        <v>90</v>
      </c>
      <c r="AB305" s="272"/>
      <c r="AC305" s="350"/>
      <c r="AD305" s="272"/>
      <c r="AE305" s="350">
        <v>0</v>
      </c>
      <c r="AF305" s="283"/>
      <c r="AG305" s="271"/>
      <c r="AH305" s="272"/>
      <c r="AI305" s="271"/>
      <c r="AJ305" s="272"/>
      <c r="AK305" s="271"/>
      <c r="AL305" s="283"/>
      <c r="AM305" s="289"/>
      <c r="AN305" s="272"/>
      <c r="AO305" s="271"/>
      <c r="AP305" s="272"/>
      <c r="AQ305" s="271"/>
      <c r="AR305" s="272"/>
      <c r="AS305" s="271"/>
      <c r="AT305" s="272"/>
      <c r="AU305" s="271"/>
      <c r="AV305" s="272"/>
      <c r="AW305" s="271"/>
      <c r="AX305" s="283"/>
      <c r="AY305" s="13">
        <f t="shared" si="6"/>
        <v>3555.2250000000004</v>
      </c>
      <c r="AZ305" s="42">
        <f t="shared" si="7"/>
        <v>180</v>
      </c>
      <c r="BA305" s="42">
        <f t="shared" si="8"/>
        <v>0</v>
      </c>
      <c r="BB305" s="42">
        <f t="shared" si="9"/>
        <v>180</v>
      </c>
      <c r="BC305" s="78">
        <f t="shared" si="10"/>
        <v>19.751250000000002</v>
      </c>
    </row>
    <row r="306" spans="1:55" ht="13" x14ac:dyDescent="0.15">
      <c r="A306" s="40" t="s">
        <v>10</v>
      </c>
      <c r="B306" s="41">
        <f t="shared" si="11"/>
        <v>46323</v>
      </c>
      <c r="C306" s="42">
        <v>11</v>
      </c>
      <c r="D306" s="42"/>
      <c r="E306" s="42" t="s">
        <v>36</v>
      </c>
      <c r="F306" s="43" t="s">
        <v>37</v>
      </c>
      <c r="G306" s="281">
        <v>0</v>
      </c>
      <c r="H306" s="272"/>
      <c r="I306" s="282">
        <v>0</v>
      </c>
      <c r="J306" s="272"/>
      <c r="K306" s="282">
        <v>0</v>
      </c>
      <c r="L306" s="272"/>
      <c r="M306" s="282">
        <v>0</v>
      </c>
      <c r="N306" s="283"/>
      <c r="O306" s="282">
        <v>0</v>
      </c>
      <c r="P306" s="272"/>
      <c r="Q306" s="282">
        <v>0</v>
      </c>
      <c r="R306" s="272"/>
      <c r="S306" s="282">
        <v>0</v>
      </c>
      <c r="T306" s="272"/>
      <c r="U306" s="282">
        <v>0</v>
      </c>
      <c r="V306" s="272"/>
      <c r="W306" s="282">
        <v>0</v>
      </c>
      <c r="X306" s="272"/>
      <c r="Y306" s="349">
        <v>90</v>
      </c>
      <c r="Z306" s="272"/>
      <c r="AA306" s="350">
        <v>90</v>
      </c>
      <c r="AB306" s="272"/>
      <c r="AC306" s="350"/>
      <c r="AD306" s="272"/>
      <c r="AE306" s="350">
        <v>0</v>
      </c>
      <c r="AF306" s="283"/>
      <c r="AG306" s="271"/>
      <c r="AH306" s="272"/>
      <c r="AI306" s="271"/>
      <c r="AJ306" s="272"/>
      <c r="AK306" s="271"/>
      <c r="AL306" s="283"/>
      <c r="AM306" s="289"/>
      <c r="AN306" s="272"/>
      <c r="AO306" s="271"/>
      <c r="AP306" s="272"/>
      <c r="AQ306" s="271"/>
      <c r="AR306" s="272"/>
      <c r="AS306" s="271"/>
      <c r="AT306" s="272"/>
      <c r="AU306" s="271"/>
      <c r="AV306" s="272"/>
      <c r="AW306" s="271"/>
      <c r="AX306" s="283"/>
      <c r="AY306" s="13">
        <f t="shared" si="6"/>
        <v>3555.2250000000004</v>
      </c>
      <c r="AZ306" s="42">
        <f t="shared" si="7"/>
        <v>180</v>
      </c>
      <c r="BA306" s="42">
        <f t="shared" si="8"/>
        <v>0</v>
      </c>
      <c r="BB306" s="42">
        <f t="shared" si="9"/>
        <v>180</v>
      </c>
      <c r="BC306" s="78">
        <f t="shared" si="10"/>
        <v>19.751250000000002</v>
      </c>
    </row>
    <row r="307" spans="1:55" ht="13" x14ac:dyDescent="0.15">
      <c r="A307" s="40" t="s">
        <v>11</v>
      </c>
      <c r="B307" s="41">
        <f t="shared" si="11"/>
        <v>46324</v>
      </c>
      <c r="C307" s="42">
        <v>11</v>
      </c>
      <c r="D307" s="42"/>
      <c r="E307" s="42" t="s">
        <v>36</v>
      </c>
      <c r="F307" s="43" t="s">
        <v>37</v>
      </c>
      <c r="G307" s="281">
        <v>0</v>
      </c>
      <c r="H307" s="272"/>
      <c r="I307" s="282">
        <v>0</v>
      </c>
      <c r="J307" s="272"/>
      <c r="K307" s="282">
        <v>0</v>
      </c>
      <c r="L307" s="272"/>
      <c r="M307" s="282">
        <v>0</v>
      </c>
      <c r="N307" s="283"/>
      <c r="O307" s="282">
        <v>0</v>
      </c>
      <c r="P307" s="272"/>
      <c r="Q307" s="282">
        <v>0</v>
      </c>
      <c r="R307" s="272"/>
      <c r="S307" s="282">
        <v>0</v>
      </c>
      <c r="T307" s="272"/>
      <c r="U307" s="282">
        <v>0</v>
      </c>
      <c r="V307" s="272"/>
      <c r="W307" s="282">
        <v>0</v>
      </c>
      <c r="X307" s="272"/>
      <c r="Y307" s="349">
        <v>90</v>
      </c>
      <c r="Z307" s="272"/>
      <c r="AA307" s="350">
        <v>90</v>
      </c>
      <c r="AB307" s="272"/>
      <c r="AC307" s="350"/>
      <c r="AD307" s="272"/>
      <c r="AE307" s="350">
        <v>0</v>
      </c>
      <c r="AF307" s="283"/>
      <c r="AG307" s="271"/>
      <c r="AH307" s="272"/>
      <c r="AI307" s="271"/>
      <c r="AJ307" s="272"/>
      <c r="AK307" s="271"/>
      <c r="AL307" s="283"/>
      <c r="AM307" s="289"/>
      <c r="AN307" s="272"/>
      <c r="AO307" s="271"/>
      <c r="AP307" s="272"/>
      <c r="AQ307" s="271"/>
      <c r="AR307" s="272"/>
      <c r="AS307" s="271"/>
      <c r="AT307" s="272"/>
      <c r="AU307" s="271"/>
      <c r="AV307" s="272"/>
      <c r="AW307" s="271"/>
      <c r="AX307" s="283"/>
      <c r="AY307" s="13">
        <f t="shared" si="6"/>
        <v>3555.2250000000004</v>
      </c>
      <c r="AZ307" s="42">
        <f t="shared" si="7"/>
        <v>180</v>
      </c>
      <c r="BA307" s="42">
        <f t="shared" si="8"/>
        <v>0</v>
      </c>
      <c r="BB307" s="42">
        <f t="shared" si="9"/>
        <v>180</v>
      </c>
      <c r="BC307" s="78">
        <f t="shared" si="10"/>
        <v>19.751250000000002</v>
      </c>
    </row>
    <row r="308" spans="1:55" ht="13" x14ac:dyDescent="0.15">
      <c r="A308" s="40" t="s">
        <v>12</v>
      </c>
      <c r="B308" s="41">
        <f t="shared" si="11"/>
        <v>46325</v>
      </c>
      <c r="C308" s="42">
        <v>11</v>
      </c>
      <c r="D308" s="42"/>
      <c r="E308" s="42" t="s">
        <v>36</v>
      </c>
      <c r="F308" s="43" t="s">
        <v>37</v>
      </c>
      <c r="G308" s="281">
        <v>0</v>
      </c>
      <c r="H308" s="272"/>
      <c r="I308" s="282">
        <v>0</v>
      </c>
      <c r="J308" s="272"/>
      <c r="K308" s="282">
        <v>0</v>
      </c>
      <c r="L308" s="272"/>
      <c r="M308" s="282">
        <v>0</v>
      </c>
      <c r="N308" s="283"/>
      <c r="O308" s="282">
        <v>0</v>
      </c>
      <c r="P308" s="272"/>
      <c r="Q308" s="282">
        <v>0</v>
      </c>
      <c r="R308" s="272"/>
      <c r="S308" s="282">
        <v>0</v>
      </c>
      <c r="T308" s="272"/>
      <c r="U308" s="282">
        <v>0</v>
      </c>
      <c r="V308" s="272"/>
      <c r="W308" s="282">
        <v>0</v>
      </c>
      <c r="X308" s="272"/>
      <c r="Y308" s="349">
        <v>90</v>
      </c>
      <c r="Z308" s="272"/>
      <c r="AA308" s="350">
        <v>90</v>
      </c>
      <c r="AB308" s="272"/>
      <c r="AC308" s="350"/>
      <c r="AD308" s="272"/>
      <c r="AE308" s="350">
        <v>0</v>
      </c>
      <c r="AF308" s="283"/>
      <c r="AG308" s="271"/>
      <c r="AH308" s="272"/>
      <c r="AI308" s="271"/>
      <c r="AJ308" s="272"/>
      <c r="AK308" s="271"/>
      <c r="AL308" s="283"/>
      <c r="AM308" s="289"/>
      <c r="AN308" s="272"/>
      <c r="AO308" s="271"/>
      <c r="AP308" s="272"/>
      <c r="AQ308" s="271"/>
      <c r="AR308" s="272"/>
      <c r="AS308" s="271"/>
      <c r="AT308" s="272"/>
      <c r="AU308" s="271"/>
      <c r="AV308" s="272"/>
      <c r="AW308" s="271"/>
      <c r="AX308" s="283"/>
      <c r="AY308" s="13">
        <f t="shared" si="6"/>
        <v>3555.2250000000004</v>
      </c>
      <c r="AZ308" s="42">
        <f t="shared" si="7"/>
        <v>180</v>
      </c>
      <c r="BA308" s="42">
        <f t="shared" si="8"/>
        <v>0</v>
      </c>
      <c r="BB308" s="42">
        <f t="shared" si="9"/>
        <v>180</v>
      </c>
      <c r="BC308" s="78">
        <f t="shared" si="10"/>
        <v>19.751250000000002</v>
      </c>
    </row>
    <row r="309" spans="1:55" ht="13" x14ac:dyDescent="0.15">
      <c r="A309" s="40" t="s">
        <v>13</v>
      </c>
      <c r="B309" s="41">
        <f t="shared" si="11"/>
        <v>46326</v>
      </c>
      <c r="C309" s="42">
        <v>11</v>
      </c>
      <c r="D309" s="42"/>
      <c r="E309" s="42" t="s">
        <v>36</v>
      </c>
      <c r="F309" s="43" t="s">
        <v>37</v>
      </c>
      <c r="G309" s="281">
        <v>0</v>
      </c>
      <c r="H309" s="272"/>
      <c r="I309" s="282">
        <v>0</v>
      </c>
      <c r="J309" s="272"/>
      <c r="K309" s="282">
        <v>0</v>
      </c>
      <c r="L309" s="272"/>
      <c r="M309" s="282">
        <v>0</v>
      </c>
      <c r="N309" s="283"/>
      <c r="O309" s="282">
        <v>0</v>
      </c>
      <c r="P309" s="272"/>
      <c r="Q309" s="282">
        <v>0</v>
      </c>
      <c r="R309" s="272"/>
      <c r="S309" s="282">
        <v>0</v>
      </c>
      <c r="T309" s="272"/>
      <c r="U309" s="282">
        <v>0</v>
      </c>
      <c r="V309" s="272"/>
      <c r="W309" s="282">
        <v>0</v>
      </c>
      <c r="X309" s="272"/>
      <c r="Y309" s="349">
        <v>0</v>
      </c>
      <c r="Z309" s="272"/>
      <c r="AA309" s="350">
        <v>0</v>
      </c>
      <c r="AB309" s="272"/>
      <c r="AC309" s="350"/>
      <c r="AD309" s="272"/>
      <c r="AE309" s="350">
        <v>0</v>
      </c>
      <c r="AF309" s="283"/>
      <c r="AG309" s="271"/>
      <c r="AH309" s="272"/>
      <c r="AI309" s="271"/>
      <c r="AJ309" s="272"/>
      <c r="AK309" s="271"/>
      <c r="AL309" s="283"/>
      <c r="AM309" s="289"/>
      <c r="AN309" s="272"/>
      <c r="AO309" s="271"/>
      <c r="AP309" s="272"/>
      <c r="AQ309" s="271"/>
      <c r="AR309" s="272"/>
      <c r="AS309" s="271"/>
      <c r="AT309" s="272"/>
      <c r="AU309" s="271"/>
      <c r="AV309" s="272"/>
      <c r="AW309" s="271"/>
      <c r="AX309" s="283"/>
      <c r="AY309" s="13">
        <f t="shared" si="6"/>
        <v>0</v>
      </c>
      <c r="AZ309" s="42">
        <f t="shared" si="7"/>
        <v>0</v>
      </c>
      <c r="BA309" s="42">
        <f t="shared" si="8"/>
        <v>0</v>
      </c>
      <c r="BB309" s="42">
        <f t="shared" si="9"/>
        <v>0</v>
      </c>
      <c r="BC309" s="78" t="str">
        <f t="shared" si="10"/>
        <v/>
      </c>
    </row>
    <row r="310" spans="1:55" ht="13" x14ac:dyDescent="0.15">
      <c r="A310" s="45" t="s">
        <v>14</v>
      </c>
      <c r="B310" s="46">
        <f t="shared" si="11"/>
        <v>46327</v>
      </c>
      <c r="C310" s="47">
        <v>11</v>
      </c>
      <c r="D310" s="47"/>
      <c r="E310" s="47" t="s">
        <v>36</v>
      </c>
      <c r="F310" s="48" t="s">
        <v>37</v>
      </c>
      <c r="G310" s="296">
        <v>0</v>
      </c>
      <c r="H310" s="292"/>
      <c r="I310" s="291">
        <v>0</v>
      </c>
      <c r="J310" s="292"/>
      <c r="K310" s="291">
        <v>0</v>
      </c>
      <c r="L310" s="292"/>
      <c r="M310" s="291">
        <v>0</v>
      </c>
      <c r="N310" s="293"/>
      <c r="O310" s="291">
        <v>0</v>
      </c>
      <c r="P310" s="292"/>
      <c r="Q310" s="291">
        <v>0</v>
      </c>
      <c r="R310" s="292"/>
      <c r="S310" s="291">
        <v>0</v>
      </c>
      <c r="T310" s="292"/>
      <c r="U310" s="291">
        <v>0</v>
      </c>
      <c r="V310" s="292"/>
      <c r="W310" s="291">
        <v>0</v>
      </c>
      <c r="X310" s="292"/>
      <c r="Y310" s="351">
        <v>0</v>
      </c>
      <c r="Z310" s="292"/>
      <c r="AA310" s="352">
        <v>0</v>
      </c>
      <c r="AB310" s="292"/>
      <c r="AC310" s="352"/>
      <c r="AD310" s="292"/>
      <c r="AE310" s="352">
        <v>0</v>
      </c>
      <c r="AF310" s="293"/>
      <c r="AG310" s="295"/>
      <c r="AH310" s="292"/>
      <c r="AI310" s="295"/>
      <c r="AJ310" s="292"/>
      <c r="AK310" s="295"/>
      <c r="AL310" s="293"/>
      <c r="AM310" s="294"/>
      <c r="AN310" s="292"/>
      <c r="AO310" s="295"/>
      <c r="AP310" s="292"/>
      <c r="AQ310" s="295"/>
      <c r="AR310" s="292"/>
      <c r="AS310" s="295"/>
      <c r="AT310" s="292"/>
      <c r="AU310" s="295"/>
      <c r="AV310" s="292"/>
      <c r="AW310" s="295"/>
      <c r="AX310" s="293"/>
      <c r="AY310" s="79">
        <f t="shared" si="6"/>
        <v>0</v>
      </c>
      <c r="AZ310" s="47">
        <f t="shared" si="7"/>
        <v>0</v>
      </c>
      <c r="BA310" s="47">
        <f t="shared" si="8"/>
        <v>0</v>
      </c>
      <c r="BB310" s="47">
        <f t="shared" si="9"/>
        <v>0</v>
      </c>
      <c r="BC310" s="80" t="str">
        <f t="shared" si="10"/>
        <v/>
      </c>
    </row>
    <row r="311" spans="1:55" ht="13" x14ac:dyDescent="0.15">
      <c r="A311" s="32" t="s">
        <v>7</v>
      </c>
      <c r="B311" s="33">
        <f t="shared" si="11"/>
        <v>46328</v>
      </c>
      <c r="C311" s="34">
        <v>12</v>
      </c>
      <c r="D311" s="34"/>
      <c r="E311" s="34" t="s">
        <v>31</v>
      </c>
      <c r="F311" s="35" t="s">
        <v>37</v>
      </c>
      <c r="G311" s="281">
        <v>0</v>
      </c>
      <c r="H311" s="272"/>
      <c r="I311" s="282">
        <v>0</v>
      </c>
      <c r="J311" s="272"/>
      <c r="K311" s="282">
        <v>0</v>
      </c>
      <c r="L311" s="272"/>
      <c r="M311" s="282">
        <v>0</v>
      </c>
      <c r="N311" s="283"/>
      <c r="O311" s="282">
        <v>0</v>
      </c>
      <c r="P311" s="272"/>
      <c r="Q311" s="282">
        <v>0</v>
      </c>
      <c r="R311" s="272"/>
      <c r="S311" s="282">
        <v>0</v>
      </c>
      <c r="T311" s="272"/>
      <c r="U311" s="282">
        <v>0</v>
      </c>
      <c r="V311" s="272"/>
      <c r="W311" s="282">
        <v>0</v>
      </c>
      <c r="X311" s="272"/>
      <c r="Y311" s="286">
        <v>90</v>
      </c>
      <c r="Z311" s="285"/>
      <c r="AA311" s="287">
        <v>90</v>
      </c>
      <c r="AB311" s="285"/>
      <c r="AC311" s="287"/>
      <c r="AD311" s="285"/>
      <c r="AE311" s="287">
        <v>0</v>
      </c>
      <c r="AF311" s="288"/>
      <c r="AG311" s="271"/>
      <c r="AH311" s="272"/>
      <c r="AI311" s="271"/>
      <c r="AJ311" s="272"/>
      <c r="AK311" s="271"/>
      <c r="AL311" s="283"/>
      <c r="AM311" s="289"/>
      <c r="AN311" s="272"/>
      <c r="AO311" s="271"/>
      <c r="AP311" s="272"/>
      <c r="AQ311" s="271"/>
      <c r="AR311" s="272"/>
      <c r="AS311" s="271"/>
      <c r="AT311" s="272"/>
      <c r="AU311" s="271"/>
      <c r="AV311" s="272"/>
      <c r="AW311" s="271"/>
      <c r="AX311" s="283"/>
      <c r="AY311" s="68">
        <f t="shared" si="6"/>
        <v>3555.2250000000004</v>
      </c>
      <c r="AZ311" s="34">
        <f t="shared" si="7"/>
        <v>180</v>
      </c>
      <c r="BA311" s="34">
        <f t="shared" si="8"/>
        <v>0</v>
      </c>
      <c r="BB311" s="34">
        <f t="shared" si="9"/>
        <v>180</v>
      </c>
      <c r="BC311" s="69">
        <f t="shared" si="10"/>
        <v>19.751250000000002</v>
      </c>
    </row>
    <row r="312" spans="1:55" ht="13" x14ac:dyDescent="0.15">
      <c r="A312" s="40" t="s">
        <v>9</v>
      </c>
      <c r="B312" s="41">
        <f t="shared" si="11"/>
        <v>46329</v>
      </c>
      <c r="C312" s="42">
        <v>12</v>
      </c>
      <c r="D312" s="42"/>
      <c r="E312" s="42" t="s">
        <v>31</v>
      </c>
      <c r="F312" s="43" t="s">
        <v>37</v>
      </c>
      <c r="G312" s="281">
        <v>0</v>
      </c>
      <c r="H312" s="272"/>
      <c r="I312" s="282">
        <v>0</v>
      </c>
      <c r="J312" s="272"/>
      <c r="K312" s="282">
        <v>0</v>
      </c>
      <c r="L312" s="272"/>
      <c r="M312" s="282">
        <v>0</v>
      </c>
      <c r="N312" s="283"/>
      <c r="O312" s="282">
        <v>0</v>
      </c>
      <c r="P312" s="272"/>
      <c r="Q312" s="282">
        <v>0</v>
      </c>
      <c r="R312" s="272"/>
      <c r="S312" s="282">
        <v>0</v>
      </c>
      <c r="T312" s="272"/>
      <c r="U312" s="282">
        <v>0</v>
      </c>
      <c r="V312" s="272"/>
      <c r="W312" s="282">
        <v>0</v>
      </c>
      <c r="X312" s="272"/>
      <c r="Y312" s="349">
        <v>90</v>
      </c>
      <c r="Z312" s="272"/>
      <c r="AA312" s="350">
        <v>90</v>
      </c>
      <c r="AB312" s="272"/>
      <c r="AC312" s="350"/>
      <c r="AD312" s="272"/>
      <c r="AE312" s="350">
        <v>0</v>
      </c>
      <c r="AF312" s="283"/>
      <c r="AG312" s="271"/>
      <c r="AH312" s="272"/>
      <c r="AI312" s="271"/>
      <c r="AJ312" s="272"/>
      <c r="AK312" s="271"/>
      <c r="AL312" s="283"/>
      <c r="AM312" s="289"/>
      <c r="AN312" s="272"/>
      <c r="AO312" s="271"/>
      <c r="AP312" s="272"/>
      <c r="AQ312" s="271"/>
      <c r="AR312" s="272"/>
      <c r="AS312" s="271"/>
      <c r="AT312" s="272"/>
      <c r="AU312" s="271"/>
      <c r="AV312" s="272"/>
      <c r="AW312" s="271"/>
      <c r="AX312" s="283"/>
      <c r="AY312" s="13">
        <f t="shared" si="6"/>
        <v>3555.2250000000004</v>
      </c>
      <c r="AZ312" s="42">
        <f t="shared" si="7"/>
        <v>180</v>
      </c>
      <c r="BA312" s="42">
        <f t="shared" si="8"/>
        <v>0</v>
      </c>
      <c r="BB312" s="42">
        <f t="shared" si="9"/>
        <v>180</v>
      </c>
      <c r="BC312" s="78">
        <f t="shared" si="10"/>
        <v>19.751250000000002</v>
      </c>
    </row>
    <row r="313" spans="1:55" ht="13" x14ac:dyDescent="0.15">
      <c r="A313" s="40" t="s">
        <v>10</v>
      </c>
      <c r="B313" s="41">
        <f t="shared" si="11"/>
        <v>46330</v>
      </c>
      <c r="C313" s="42">
        <v>12</v>
      </c>
      <c r="D313" s="42"/>
      <c r="E313" s="42" t="s">
        <v>31</v>
      </c>
      <c r="F313" s="43" t="s">
        <v>37</v>
      </c>
      <c r="G313" s="281">
        <v>0</v>
      </c>
      <c r="H313" s="272"/>
      <c r="I313" s="282">
        <v>0</v>
      </c>
      <c r="J313" s="272"/>
      <c r="K313" s="282">
        <v>0</v>
      </c>
      <c r="L313" s="272"/>
      <c r="M313" s="282">
        <v>0</v>
      </c>
      <c r="N313" s="283"/>
      <c r="O313" s="282">
        <v>0</v>
      </c>
      <c r="P313" s="272"/>
      <c r="Q313" s="282">
        <v>0</v>
      </c>
      <c r="R313" s="272"/>
      <c r="S313" s="282">
        <v>0</v>
      </c>
      <c r="T313" s="272"/>
      <c r="U313" s="282">
        <v>0</v>
      </c>
      <c r="V313" s="272"/>
      <c r="W313" s="282">
        <v>0</v>
      </c>
      <c r="X313" s="272"/>
      <c r="Y313" s="349">
        <v>90</v>
      </c>
      <c r="Z313" s="272"/>
      <c r="AA313" s="350">
        <v>90</v>
      </c>
      <c r="AB313" s="272"/>
      <c r="AC313" s="350"/>
      <c r="AD313" s="272"/>
      <c r="AE313" s="350">
        <v>0</v>
      </c>
      <c r="AF313" s="283"/>
      <c r="AG313" s="271"/>
      <c r="AH313" s="272"/>
      <c r="AI313" s="271"/>
      <c r="AJ313" s="272"/>
      <c r="AK313" s="271"/>
      <c r="AL313" s="283"/>
      <c r="AM313" s="289"/>
      <c r="AN313" s="272"/>
      <c r="AO313" s="271"/>
      <c r="AP313" s="272"/>
      <c r="AQ313" s="271"/>
      <c r="AR313" s="272"/>
      <c r="AS313" s="271"/>
      <c r="AT313" s="272"/>
      <c r="AU313" s="271"/>
      <c r="AV313" s="272"/>
      <c r="AW313" s="271"/>
      <c r="AX313" s="283"/>
      <c r="AY313" s="13">
        <f t="shared" si="6"/>
        <v>3555.2250000000004</v>
      </c>
      <c r="AZ313" s="42">
        <f t="shared" si="7"/>
        <v>180</v>
      </c>
      <c r="BA313" s="42">
        <f t="shared" si="8"/>
        <v>0</v>
      </c>
      <c r="BB313" s="42">
        <f t="shared" si="9"/>
        <v>180</v>
      </c>
      <c r="BC313" s="78">
        <f t="shared" si="10"/>
        <v>19.751250000000002</v>
      </c>
    </row>
    <row r="314" spans="1:55" ht="13" x14ac:dyDescent="0.15">
      <c r="A314" s="40" t="s">
        <v>11</v>
      </c>
      <c r="B314" s="41">
        <f t="shared" si="11"/>
        <v>46331</v>
      </c>
      <c r="C314" s="42">
        <v>12</v>
      </c>
      <c r="D314" s="42"/>
      <c r="E314" s="42" t="s">
        <v>31</v>
      </c>
      <c r="F314" s="43" t="s">
        <v>37</v>
      </c>
      <c r="G314" s="281">
        <v>0</v>
      </c>
      <c r="H314" s="272"/>
      <c r="I314" s="282">
        <v>0</v>
      </c>
      <c r="J314" s="272"/>
      <c r="K314" s="282">
        <v>0</v>
      </c>
      <c r="L314" s="272"/>
      <c r="M314" s="282">
        <v>0</v>
      </c>
      <c r="N314" s="283"/>
      <c r="O314" s="282">
        <v>0</v>
      </c>
      <c r="P314" s="272"/>
      <c r="Q314" s="282">
        <v>0</v>
      </c>
      <c r="R314" s="272"/>
      <c r="S314" s="282">
        <v>0</v>
      </c>
      <c r="T314" s="272"/>
      <c r="U314" s="282">
        <v>0</v>
      </c>
      <c r="V314" s="272"/>
      <c r="W314" s="282">
        <v>0</v>
      </c>
      <c r="X314" s="272"/>
      <c r="Y314" s="349">
        <v>90</v>
      </c>
      <c r="Z314" s="272"/>
      <c r="AA314" s="350">
        <v>90</v>
      </c>
      <c r="AB314" s="272"/>
      <c r="AC314" s="350"/>
      <c r="AD314" s="272"/>
      <c r="AE314" s="350">
        <v>0</v>
      </c>
      <c r="AF314" s="283"/>
      <c r="AG314" s="271"/>
      <c r="AH314" s="272"/>
      <c r="AI314" s="271"/>
      <c r="AJ314" s="272"/>
      <c r="AK314" s="271"/>
      <c r="AL314" s="283"/>
      <c r="AM314" s="289"/>
      <c r="AN314" s="272"/>
      <c r="AO314" s="271"/>
      <c r="AP314" s="272"/>
      <c r="AQ314" s="271"/>
      <c r="AR314" s="272"/>
      <c r="AS314" s="271"/>
      <c r="AT314" s="272"/>
      <c r="AU314" s="271"/>
      <c r="AV314" s="272"/>
      <c r="AW314" s="271"/>
      <c r="AX314" s="283"/>
      <c r="AY314" s="13">
        <f t="shared" si="6"/>
        <v>3555.2250000000004</v>
      </c>
      <c r="AZ314" s="42">
        <f t="shared" si="7"/>
        <v>180</v>
      </c>
      <c r="BA314" s="42">
        <f t="shared" si="8"/>
        <v>0</v>
      </c>
      <c r="BB314" s="42">
        <f t="shared" si="9"/>
        <v>180</v>
      </c>
      <c r="BC314" s="78">
        <f t="shared" si="10"/>
        <v>19.751250000000002</v>
      </c>
    </row>
    <row r="315" spans="1:55" ht="13" x14ac:dyDescent="0.15">
      <c r="A315" s="40" t="s">
        <v>12</v>
      </c>
      <c r="B315" s="41">
        <f t="shared" si="11"/>
        <v>46332</v>
      </c>
      <c r="C315" s="42">
        <v>12</v>
      </c>
      <c r="D315" s="42"/>
      <c r="E315" s="42" t="s">
        <v>31</v>
      </c>
      <c r="F315" s="43" t="s">
        <v>37</v>
      </c>
      <c r="G315" s="281">
        <v>0</v>
      </c>
      <c r="H315" s="272"/>
      <c r="I315" s="282">
        <v>0</v>
      </c>
      <c r="J315" s="272"/>
      <c r="K315" s="282">
        <v>0</v>
      </c>
      <c r="L315" s="272"/>
      <c r="M315" s="282">
        <v>0</v>
      </c>
      <c r="N315" s="283"/>
      <c r="O315" s="282">
        <v>0</v>
      </c>
      <c r="P315" s="272"/>
      <c r="Q315" s="282">
        <v>0</v>
      </c>
      <c r="R315" s="272"/>
      <c r="S315" s="282">
        <v>0</v>
      </c>
      <c r="T315" s="272"/>
      <c r="U315" s="282">
        <v>0</v>
      </c>
      <c r="V315" s="272"/>
      <c r="W315" s="282">
        <v>0</v>
      </c>
      <c r="X315" s="272"/>
      <c r="Y315" s="349">
        <v>90</v>
      </c>
      <c r="Z315" s="272"/>
      <c r="AA315" s="350">
        <v>90</v>
      </c>
      <c r="AB315" s="272"/>
      <c r="AC315" s="350"/>
      <c r="AD315" s="272"/>
      <c r="AE315" s="350">
        <v>0</v>
      </c>
      <c r="AF315" s="283"/>
      <c r="AG315" s="271"/>
      <c r="AH315" s="272"/>
      <c r="AI315" s="271"/>
      <c r="AJ315" s="272"/>
      <c r="AK315" s="271"/>
      <c r="AL315" s="283"/>
      <c r="AM315" s="289"/>
      <c r="AN315" s="272"/>
      <c r="AO315" s="271"/>
      <c r="AP315" s="272"/>
      <c r="AQ315" s="271"/>
      <c r="AR315" s="272"/>
      <c r="AS315" s="271"/>
      <c r="AT315" s="272"/>
      <c r="AU315" s="271"/>
      <c r="AV315" s="272"/>
      <c r="AW315" s="271"/>
      <c r="AX315" s="283"/>
      <c r="AY315" s="13">
        <f t="shared" si="6"/>
        <v>3555.2250000000004</v>
      </c>
      <c r="AZ315" s="42">
        <f t="shared" si="7"/>
        <v>180</v>
      </c>
      <c r="BA315" s="42">
        <f t="shared" si="8"/>
        <v>0</v>
      </c>
      <c r="BB315" s="42">
        <f t="shared" si="9"/>
        <v>180</v>
      </c>
      <c r="BC315" s="78">
        <f t="shared" si="10"/>
        <v>19.751250000000002</v>
      </c>
    </row>
    <row r="316" spans="1:55" ht="13" x14ac:dyDescent="0.15">
      <c r="A316" s="40" t="s">
        <v>13</v>
      </c>
      <c r="B316" s="41">
        <f t="shared" si="11"/>
        <v>46333</v>
      </c>
      <c r="C316" s="42">
        <v>12</v>
      </c>
      <c r="D316" s="42"/>
      <c r="E316" s="42" t="s">
        <v>31</v>
      </c>
      <c r="F316" s="43" t="s">
        <v>37</v>
      </c>
      <c r="G316" s="281">
        <v>0</v>
      </c>
      <c r="H316" s="272"/>
      <c r="I316" s="282">
        <v>0</v>
      </c>
      <c r="J316" s="272"/>
      <c r="K316" s="282">
        <v>0</v>
      </c>
      <c r="L316" s="272"/>
      <c r="M316" s="282">
        <v>0</v>
      </c>
      <c r="N316" s="283"/>
      <c r="O316" s="282">
        <v>0</v>
      </c>
      <c r="P316" s="272"/>
      <c r="Q316" s="282">
        <v>0</v>
      </c>
      <c r="R316" s="272"/>
      <c r="S316" s="282">
        <v>0</v>
      </c>
      <c r="T316" s="272"/>
      <c r="U316" s="282">
        <v>0</v>
      </c>
      <c r="V316" s="272"/>
      <c r="W316" s="282">
        <v>0</v>
      </c>
      <c r="X316" s="272"/>
      <c r="Y316" s="349">
        <v>0</v>
      </c>
      <c r="Z316" s="272"/>
      <c r="AA316" s="350">
        <v>0</v>
      </c>
      <c r="AB316" s="272"/>
      <c r="AC316" s="350"/>
      <c r="AD316" s="272"/>
      <c r="AE316" s="350">
        <v>0</v>
      </c>
      <c r="AF316" s="283"/>
      <c r="AG316" s="271"/>
      <c r="AH316" s="272"/>
      <c r="AI316" s="271"/>
      <c r="AJ316" s="272"/>
      <c r="AK316" s="271"/>
      <c r="AL316" s="283"/>
      <c r="AM316" s="289"/>
      <c r="AN316" s="272"/>
      <c r="AO316" s="271"/>
      <c r="AP316" s="272"/>
      <c r="AQ316" s="271"/>
      <c r="AR316" s="272"/>
      <c r="AS316" s="271"/>
      <c r="AT316" s="272"/>
      <c r="AU316" s="271"/>
      <c r="AV316" s="272"/>
      <c r="AW316" s="271"/>
      <c r="AX316" s="283"/>
      <c r="AY316" s="13">
        <f t="shared" si="6"/>
        <v>0</v>
      </c>
      <c r="AZ316" s="42">
        <f t="shared" si="7"/>
        <v>0</v>
      </c>
      <c r="BA316" s="42">
        <f t="shared" si="8"/>
        <v>0</v>
      </c>
      <c r="BB316" s="42">
        <f t="shared" si="9"/>
        <v>0</v>
      </c>
      <c r="BC316" s="78" t="str">
        <f t="shared" si="10"/>
        <v/>
      </c>
    </row>
    <row r="317" spans="1:55" ht="13" x14ac:dyDescent="0.15">
      <c r="A317" s="45" t="s">
        <v>14</v>
      </c>
      <c r="B317" s="46">
        <f t="shared" si="11"/>
        <v>46334</v>
      </c>
      <c r="C317" s="47">
        <v>12</v>
      </c>
      <c r="D317" s="47"/>
      <c r="E317" s="47" t="s">
        <v>31</v>
      </c>
      <c r="F317" s="48" t="s">
        <v>37</v>
      </c>
      <c r="G317" s="296">
        <v>0</v>
      </c>
      <c r="H317" s="292"/>
      <c r="I317" s="291">
        <v>0</v>
      </c>
      <c r="J317" s="292"/>
      <c r="K317" s="291">
        <v>0</v>
      </c>
      <c r="L317" s="292"/>
      <c r="M317" s="291">
        <v>0</v>
      </c>
      <c r="N317" s="293"/>
      <c r="O317" s="282">
        <v>0</v>
      </c>
      <c r="P317" s="272"/>
      <c r="Q317" s="282">
        <v>0</v>
      </c>
      <c r="R317" s="272"/>
      <c r="S317" s="282">
        <v>0</v>
      </c>
      <c r="T317" s="272"/>
      <c r="U317" s="282">
        <v>0</v>
      </c>
      <c r="V317" s="272"/>
      <c r="W317" s="282">
        <v>0</v>
      </c>
      <c r="X317" s="272"/>
      <c r="Y317" s="351">
        <v>0</v>
      </c>
      <c r="Z317" s="292"/>
      <c r="AA317" s="352">
        <v>0</v>
      </c>
      <c r="AB317" s="292"/>
      <c r="AC317" s="352"/>
      <c r="AD317" s="292"/>
      <c r="AE317" s="352">
        <v>0</v>
      </c>
      <c r="AF317" s="293"/>
      <c r="AG317" s="295"/>
      <c r="AH317" s="292"/>
      <c r="AI317" s="295"/>
      <c r="AJ317" s="292"/>
      <c r="AK317" s="295"/>
      <c r="AL317" s="293"/>
      <c r="AM317" s="294"/>
      <c r="AN317" s="292"/>
      <c r="AO317" s="295"/>
      <c r="AP317" s="292"/>
      <c r="AQ317" s="295"/>
      <c r="AR317" s="292"/>
      <c r="AS317" s="295"/>
      <c r="AT317" s="292"/>
      <c r="AU317" s="295"/>
      <c r="AV317" s="292"/>
      <c r="AW317" s="295"/>
      <c r="AX317" s="293"/>
      <c r="AY317" s="79">
        <f t="shared" si="6"/>
        <v>0</v>
      </c>
      <c r="AZ317" s="47">
        <f t="shared" si="7"/>
        <v>0</v>
      </c>
      <c r="BA317" s="47">
        <f t="shared" si="8"/>
        <v>0</v>
      </c>
      <c r="BB317" s="47">
        <f t="shared" si="9"/>
        <v>0</v>
      </c>
      <c r="BC317" s="80" t="str">
        <f t="shared" si="10"/>
        <v/>
      </c>
    </row>
    <row r="318" spans="1:55" ht="13" x14ac:dyDescent="0.15">
      <c r="A318" s="32" t="s">
        <v>7</v>
      </c>
      <c r="B318" s="33">
        <f t="shared" si="11"/>
        <v>46335</v>
      </c>
      <c r="C318" s="34">
        <v>12</v>
      </c>
      <c r="D318" s="34"/>
      <c r="E318" s="34" t="s">
        <v>34</v>
      </c>
      <c r="F318" s="35" t="s">
        <v>37</v>
      </c>
      <c r="G318" s="281">
        <v>0</v>
      </c>
      <c r="H318" s="272"/>
      <c r="I318" s="282">
        <v>0</v>
      </c>
      <c r="J318" s="272"/>
      <c r="K318" s="282">
        <v>0</v>
      </c>
      <c r="L318" s="272"/>
      <c r="M318" s="282">
        <v>0</v>
      </c>
      <c r="N318" s="283"/>
      <c r="O318" s="290">
        <v>0</v>
      </c>
      <c r="P318" s="285"/>
      <c r="Q318" s="284">
        <v>0</v>
      </c>
      <c r="R318" s="285"/>
      <c r="S318" s="284">
        <v>0</v>
      </c>
      <c r="T318" s="285"/>
      <c r="U318" s="284">
        <v>0</v>
      </c>
      <c r="V318" s="285"/>
      <c r="W318" s="284">
        <v>0</v>
      </c>
      <c r="X318" s="288"/>
      <c r="Y318" s="286">
        <v>90</v>
      </c>
      <c r="Z318" s="285"/>
      <c r="AA318" s="287">
        <v>90</v>
      </c>
      <c r="AB318" s="285"/>
      <c r="AC318" s="287"/>
      <c r="AD318" s="285"/>
      <c r="AE318" s="287">
        <v>0</v>
      </c>
      <c r="AF318" s="288"/>
      <c r="AG318" s="271"/>
      <c r="AH318" s="272"/>
      <c r="AI318" s="271"/>
      <c r="AJ318" s="272"/>
      <c r="AK318" s="271"/>
      <c r="AL318" s="283"/>
      <c r="AM318" s="289"/>
      <c r="AN318" s="272"/>
      <c r="AO318" s="271"/>
      <c r="AP318" s="272"/>
      <c r="AQ318" s="271"/>
      <c r="AR318" s="272"/>
      <c r="AS318" s="271"/>
      <c r="AT318" s="272"/>
      <c r="AU318" s="271"/>
      <c r="AV318" s="272"/>
      <c r="AW318" s="271"/>
      <c r="AX318" s="283"/>
      <c r="AY318" s="68">
        <f t="shared" si="6"/>
        <v>3555.2250000000004</v>
      </c>
      <c r="AZ318" s="34">
        <f t="shared" si="7"/>
        <v>180</v>
      </c>
      <c r="BA318" s="34">
        <f t="shared" si="8"/>
        <v>0</v>
      </c>
      <c r="BB318" s="34">
        <f t="shared" si="9"/>
        <v>180</v>
      </c>
      <c r="BC318" s="69">
        <f t="shared" si="10"/>
        <v>19.751250000000002</v>
      </c>
    </row>
    <row r="319" spans="1:55" ht="13" x14ac:dyDescent="0.15">
      <c r="A319" s="40" t="s">
        <v>9</v>
      </c>
      <c r="B319" s="41">
        <f t="shared" si="11"/>
        <v>46336</v>
      </c>
      <c r="C319" s="42">
        <v>12</v>
      </c>
      <c r="D319" s="42"/>
      <c r="E319" s="42" t="s">
        <v>34</v>
      </c>
      <c r="F319" s="43" t="s">
        <v>37</v>
      </c>
      <c r="G319" s="281">
        <v>0</v>
      </c>
      <c r="H319" s="272"/>
      <c r="I319" s="282">
        <v>0</v>
      </c>
      <c r="J319" s="272"/>
      <c r="K319" s="282">
        <v>0</v>
      </c>
      <c r="L319" s="272"/>
      <c r="M319" s="282">
        <v>0</v>
      </c>
      <c r="N319" s="283"/>
      <c r="O319" s="281">
        <v>0</v>
      </c>
      <c r="P319" s="272"/>
      <c r="Q319" s="282">
        <v>0</v>
      </c>
      <c r="R319" s="272"/>
      <c r="S319" s="282">
        <v>0</v>
      </c>
      <c r="T319" s="272"/>
      <c r="U319" s="282">
        <v>0</v>
      </c>
      <c r="V319" s="272"/>
      <c r="W319" s="282">
        <v>0</v>
      </c>
      <c r="X319" s="283"/>
      <c r="Y319" s="349">
        <v>90</v>
      </c>
      <c r="Z319" s="272"/>
      <c r="AA319" s="350">
        <v>90</v>
      </c>
      <c r="AB319" s="272"/>
      <c r="AC319" s="350"/>
      <c r="AD319" s="272"/>
      <c r="AE319" s="350">
        <v>0</v>
      </c>
      <c r="AF319" s="283"/>
      <c r="AG319" s="271"/>
      <c r="AH319" s="272"/>
      <c r="AI319" s="271"/>
      <c r="AJ319" s="272"/>
      <c r="AK319" s="271"/>
      <c r="AL319" s="283"/>
      <c r="AM319" s="289"/>
      <c r="AN319" s="272"/>
      <c r="AO319" s="271"/>
      <c r="AP319" s="272"/>
      <c r="AQ319" s="271"/>
      <c r="AR319" s="272"/>
      <c r="AS319" s="271"/>
      <c r="AT319" s="272"/>
      <c r="AU319" s="271"/>
      <c r="AV319" s="272"/>
      <c r="AW319" s="271"/>
      <c r="AX319" s="283"/>
      <c r="AY319" s="13">
        <f t="shared" si="6"/>
        <v>3555.2250000000004</v>
      </c>
      <c r="AZ319" s="42">
        <f t="shared" si="7"/>
        <v>180</v>
      </c>
      <c r="BA319" s="42">
        <f t="shared" si="8"/>
        <v>0</v>
      </c>
      <c r="BB319" s="42">
        <f t="shared" si="9"/>
        <v>180</v>
      </c>
      <c r="BC319" s="78">
        <f t="shared" si="10"/>
        <v>19.751250000000002</v>
      </c>
    </row>
    <row r="320" spans="1:55" ht="13" x14ac:dyDescent="0.15">
      <c r="A320" s="40" t="s">
        <v>10</v>
      </c>
      <c r="B320" s="41">
        <f t="shared" si="11"/>
        <v>46337</v>
      </c>
      <c r="C320" s="42">
        <v>12</v>
      </c>
      <c r="D320" s="42"/>
      <c r="E320" s="42" t="s">
        <v>34</v>
      </c>
      <c r="F320" s="43" t="s">
        <v>37</v>
      </c>
      <c r="G320" s="281">
        <v>0</v>
      </c>
      <c r="H320" s="272"/>
      <c r="I320" s="282">
        <v>0</v>
      </c>
      <c r="J320" s="272"/>
      <c r="K320" s="282">
        <v>0</v>
      </c>
      <c r="L320" s="272"/>
      <c r="M320" s="282">
        <v>0</v>
      </c>
      <c r="N320" s="283"/>
      <c r="O320" s="281">
        <v>0</v>
      </c>
      <c r="P320" s="272"/>
      <c r="Q320" s="282">
        <v>0</v>
      </c>
      <c r="R320" s="272"/>
      <c r="S320" s="282">
        <v>0</v>
      </c>
      <c r="T320" s="272"/>
      <c r="U320" s="282">
        <v>0</v>
      </c>
      <c r="V320" s="272"/>
      <c r="W320" s="282">
        <v>0</v>
      </c>
      <c r="X320" s="283"/>
      <c r="Y320" s="349">
        <v>90</v>
      </c>
      <c r="Z320" s="272"/>
      <c r="AA320" s="350">
        <v>90</v>
      </c>
      <c r="AB320" s="272"/>
      <c r="AC320" s="350"/>
      <c r="AD320" s="272"/>
      <c r="AE320" s="350">
        <v>0</v>
      </c>
      <c r="AF320" s="283"/>
      <c r="AG320" s="271"/>
      <c r="AH320" s="272"/>
      <c r="AI320" s="271"/>
      <c r="AJ320" s="272"/>
      <c r="AK320" s="271"/>
      <c r="AL320" s="283"/>
      <c r="AM320" s="289"/>
      <c r="AN320" s="272"/>
      <c r="AO320" s="271"/>
      <c r="AP320" s="272"/>
      <c r="AQ320" s="271"/>
      <c r="AR320" s="272"/>
      <c r="AS320" s="271"/>
      <c r="AT320" s="272"/>
      <c r="AU320" s="271"/>
      <c r="AV320" s="272"/>
      <c r="AW320" s="271"/>
      <c r="AX320" s="283"/>
      <c r="AY320" s="13">
        <f t="shared" si="6"/>
        <v>3555.2250000000004</v>
      </c>
      <c r="AZ320" s="42">
        <f t="shared" si="7"/>
        <v>180</v>
      </c>
      <c r="BA320" s="42">
        <f t="shared" si="8"/>
        <v>0</v>
      </c>
      <c r="BB320" s="42">
        <f t="shared" si="9"/>
        <v>180</v>
      </c>
      <c r="BC320" s="78">
        <f t="shared" si="10"/>
        <v>19.751250000000002</v>
      </c>
    </row>
    <row r="321" spans="1:55" ht="13" x14ac:dyDescent="0.15">
      <c r="A321" s="40" t="s">
        <v>11</v>
      </c>
      <c r="B321" s="41">
        <f t="shared" si="11"/>
        <v>46338</v>
      </c>
      <c r="C321" s="42">
        <v>12</v>
      </c>
      <c r="D321" s="42"/>
      <c r="E321" s="42" t="s">
        <v>34</v>
      </c>
      <c r="F321" s="43" t="s">
        <v>37</v>
      </c>
      <c r="G321" s="281">
        <v>0</v>
      </c>
      <c r="H321" s="272"/>
      <c r="I321" s="282">
        <v>0</v>
      </c>
      <c r="J321" s="272"/>
      <c r="K321" s="282">
        <v>0</v>
      </c>
      <c r="L321" s="272"/>
      <c r="M321" s="282">
        <v>0</v>
      </c>
      <c r="N321" s="283"/>
      <c r="O321" s="281">
        <v>0</v>
      </c>
      <c r="P321" s="272"/>
      <c r="Q321" s="282">
        <v>0</v>
      </c>
      <c r="R321" s="272"/>
      <c r="S321" s="282">
        <v>0</v>
      </c>
      <c r="T321" s="272"/>
      <c r="U321" s="282">
        <v>0</v>
      </c>
      <c r="V321" s="272"/>
      <c r="W321" s="282">
        <v>0</v>
      </c>
      <c r="X321" s="283"/>
      <c r="Y321" s="349">
        <v>90</v>
      </c>
      <c r="Z321" s="272"/>
      <c r="AA321" s="350">
        <v>90</v>
      </c>
      <c r="AB321" s="272"/>
      <c r="AC321" s="350"/>
      <c r="AD321" s="272"/>
      <c r="AE321" s="350">
        <v>0</v>
      </c>
      <c r="AF321" s="283"/>
      <c r="AG321" s="271"/>
      <c r="AH321" s="272"/>
      <c r="AI321" s="271"/>
      <c r="AJ321" s="272"/>
      <c r="AK321" s="271"/>
      <c r="AL321" s="283"/>
      <c r="AM321" s="289"/>
      <c r="AN321" s="272"/>
      <c r="AO321" s="271"/>
      <c r="AP321" s="272"/>
      <c r="AQ321" s="271"/>
      <c r="AR321" s="272"/>
      <c r="AS321" s="271"/>
      <c r="AT321" s="272"/>
      <c r="AU321" s="271"/>
      <c r="AV321" s="272"/>
      <c r="AW321" s="271"/>
      <c r="AX321" s="283"/>
      <c r="AY321" s="13">
        <f t="shared" si="6"/>
        <v>3555.2250000000004</v>
      </c>
      <c r="AZ321" s="42">
        <f t="shared" si="7"/>
        <v>180</v>
      </c>
      <c r="BA321" s="42">
        <f t="shared" si="8"/>
        <v>0</v>
      </c>
      <c r="BB321" s="42">
        <f t="shared" si="9"/>
        <v>180</v>
      </c>
      <c r="BC321" s="78">
        <f t="shared" si="10"/>
        <v>19.751250000000002</v>
      </c>
    </row>
    <row r="322" spans="1:55" ht="13" x14ac:dyDescent="0.15">
      <c r="A322" s="40" t="s">
        <v>12</v>
      </c>
      <c r="B322" s="41">
        <f t="shared" si="11"/>
        <v>46339</v>
      </c>
      <c r="C322" s="42">
        <v>12</v>
      </c>
      <c r="D322" s="42"/>
      <c r="E322" s="42" t="s">
        <v>34</v>
      </c>
      <c r="F322" s="43" t="s">
        <v>37</v>
      </c>
      <c r="G322" s="281">
        <v>0</v>
      </c>
      <c r="H322" s="272"/>
      <c r="I322" s="282">
        <v>0</v>
      </c>
      <c r="J322" s="272"/>
      <c r="K322" s="282">
        <v>0</v>
      </c>
      <c r="L322" s="272"/>
      <c r="M322" s="282">
        <v>0</v>
      </c>
      <c r="N322" s="283"/>
      <c r="O322" s="281">
        <v>0</v>
      </c>
      <c r="P322" s="272"/>
      <c r="Q322" s="282">
        <v>0</v>
      </c>
      <c r="R322" s="272"/>
      <c r="S322" s="282">
        <v>0</v>
      </c>
      <c r="T322" s="272"/>
      <c r="U322" s="282">
        <v>0</v>
      </c>
      <c r="V322" s="272"/>
      <c r="W322" s="282">
        <v>0</v>
      </c>
      <c r="X322" s="283"/>
      <c r="Y322" s="349">
        <v>90</v>
      </c>
      <c r="Z322" s="272"/>
      <c r="AA322" s="350">
        <v>90</v>
      </c>
      <c r="AB322" s="272"/>
      <c r="AC322" s="350"/>
      <c r="AD322" s="272"/>
      <c r="AE322" s="350">
        <v>0</v>
      </c>
      <c r="AF322" s="283"/>
      <c r="AG322" s="271"/>
      <c r="AH322" s="272"/>
      <c r="AI322" s="271"/>
      <c r="AJ322" s="272"/>
      <c r="AK322" s="271"/>
      <c r="AL322" s="283"/>
      <c r="AM322" s="289"/>
      <c r="AN322" s="272"/>
      <c r="AO322" s="271"/>
      <c r="AP322" s="272"/>
      <c r="AQ322" s="271"/>
      <c r="AR322" s="272"/>
      <c r="AS322" s="271"/>
      <c r="AT322" s="272"/>
      <c r="AU322" s="271"/>
      <c r="AV322" s="272"/>
      <c r="AW322" s="271"/>
      <c r="AX322" s="283"/>
      <c r="AY322" s="13">
        <f t="shared" si="6"/>
        <v>3555.2250000000004</v>
      </c>
      <c r="AZ322" s="42">
        <f t="shared" si="7"/>
        <v>180</v>
      </c>
      <c r="BA322" s="42">
        <f t="shared" si="8"/>
        <v>0</v>
      </c>
      <c r="BB322" s="42">
        <f t="shared" si="9"/>
        <v>180</v>
      </c>
      <c r="BC322" s="78">
        <f t="shared" si="10"/>
        <v>19.751250000000002</v>
      </c>
    </row>
    <row r="323" spans="1:55" ht="13" x14ac:dyDescent="0.15">
      <c r="A323" s="40" t="s">
        <v>13</v>
      </c>
      <c r="B323" s="41">
        <f t="shared" si="11"/>
        <v>46340</v>
      </c>
      <c r="C323" s="42">
        <v>12</v>
      </c>
      <c r="D323" s="42"/>
      <c r="E323" s="42" t="s">
        <v>34</v>
      </c>
      <c r="F323" s="43" t="s">
        <v>37</v>
      </c>
      <c r="G323" s="281">
        <v>0</v>
      </c>
      <c r="H323" s="272"/>
      <c r="I323" s="282">
        <v>0</v>
      </c>
      <c r="J323" s="272"/>
      <c r="K323" s="282">
        <v>0</v>
      </c>
      <c r="L323" s="272"/>
      <c r="M323" s="282">
        <v>0</v>
      </c>
      <c r="N323" s="283"/>
      <c r="O323" s="281">
        <v>0</v>
      </c>
      <c r="P323" s="272"/>
      <c r="Q323" s="282">
        <v>0</v>
      </c>
      <c r="R323" s="272"/>
      <c r="S323" s="282">
        <v>0</v>
      </c>
      <c r="T323" s="272"/>
      <c r="U323" s="282">
        <v>0</v>
      </c>
      <c r="V323" s="272"/>
      <c r="W323" s="282">
        <v>0</v>
      </c>
      <c r="X323" s="283"/>
      <c r="Y323" s="349">
        <v>0</v>
      </c>
      <c r="Z323" s="272"/>
      <c r="AA323" s="350">
        <v>0</v>
      </c>
      <c r="AB323" s="272"/>
      <c r="AC323" s="350"/>
      <c r="AD323" s="272"/>
      <c r="AE323" s="350">
        <v>0</v>
      </c>
      <c r="AF323" s="283"/>
      <c r="AG323" s="271"/>
      <c r="AH323" s="272"/>
      <c r="AI323" s="271"/>
      <c r="AJ323" s="272"/>
      <c r="AK323" s="271"/>
      <c r="AL323" s="283"/>
      <c r="AM323" s="289"/>
      <c r="AN323" s="272"/>
      <c r="AO323" s="271"/>
      <c r="AP323" s="272"/>
      <c r="AQ323" s="271"/>
      <c r="AR323" s="272"/>
      <c r="AS323" s="271"/>
      <c r="AT323" s="272"/>
      <c r="AU323" s="271"/>
      <c r="AV323" s="272"/>
      <c r="AW323" s="271"/>
      <c r="AX323" s="283"/>
      <c r="AY323" s="13">
        <f t="shared" si="6"/>
        <v>0</v>
      </c>
      <c r="AZ323" s="42">
        <f t="shared" si="7"/>
        <v>0</v>
      </c>
      <c r="BA323" s="42">
        <f t="shared" si="8"/>
        <v>0</v>
      </c>
      <c r="BB323" s="42">
        <f t="shared" si="9"/>
        <v>0</v>
      </c>
      <c r="BC323" s="78" t="str">
        <f t="shared" si="10"/>
        <v/>
      </c>
    </row>
    <row r="324" spans="1:55" ht="13" x14ac:dyDescent="0.15">
      <c r="A324" s="45" t="s">
        <v>14</v>
      </c>
      <c r="B324" s="46">
        <f t="shared" si="11"/>
        <v>46341</v>
      </c>
      <c r="C324" s="47">
        <v>12</v>
      </c>
      <c r="D324" s="47"/>
      <c r="E324" s="47" t="s">
        <v>34</v>
      </c>
      <c r="F324" s="48" t="s">
        <v>37</v>
      </c>
      <c r="G324" s="296">
        <v>0</v>
      </c>
      <c r="H324" s="292"/>
      <c r="I324" s="291">
        <v>0</v>
      </c>
      <c r="J324" s="292"/>
      <c r="K324" s="291">
        <v>0</v>
      </c>
      <c r="L324" s="292"/>
      <c r="M324" s="291">
        <v>0</v>
      </c>
      <c r="N324" s="293"/>
      <c r="O324" s="296">
        <v>0</v>
      </c>
      <c r="P324" s="292"/>
      <c r="Q324" s="291">
        <v>0</v>
      </c>
      <c r="R324" s="292"/>
      <c r="S324" s="291">
        <v>0</v>
      </c>
      <c r="T324" s="292"/>
      <c r="U324" s="291">
        <v>0</v>
      </c>
      <c r="V324" s="292"/>
      <c r="W324" s="291">
        <v>0</v>
      </c>
      <c r="X324" s="293"/>
      <c r="Y324" s="351">
        <v>0</v>
      </c>
      <c r="Z324" s="292"/>
      <c r="AA324" s="352">
        <v>0</v>
      </c>
      <c r="AB324" s="292"/>
      <c r="AC324" s="352"/>
      <c r="AD324" s="292"/>
      <c r="AE324" s="352">
        <v>0</v>
      </c>
      <c r="AF324" s="293"/>
      <c r="AG324" s="295"/>
      <c r="AH324" s="292"/>
      <c r="AI324" s="295"/>
      <c r="AJ324" s="292"/>
      <c r="AK324" s="295"/>
      <c r="AL324" s="293"/>
      <c r="AM324" s="294"/>
      <c r="AN324" s="292"/>
      <c r="AO324" s="295"/>
      <c r="AP324" s="292"/>
      <c r="AQ324" s="295"/>
      <c r="AR324" s="292"/>
      <c r="AS324" s="295"/>
      <c r="AT324" s="292"/>
      <c r="AU324" s="295"/>
      <c r="AV324" s="292"/>
      <c r="AW324" s="295"/>
      <c r="AX324" s="293"/>
      <c r="AY324" s="79">
        <f t="shared" si="6"/>
        <v>0</v>
      </c>
      <c r="AZ324" s="47">
        <f t="shared" si="7"/>
        <v>0</v>
      </c>
      <c r="BA324" s="47">
        <f t="shared" si="8"/>
        <v>0</v>
      </c>
      <c r="BB324" s="47">
        <f t="shared" si="9"/>
        <v>0</v>
      </c>
      <c r="BC324" s="80" t="str">
        <f t="shared" si="10"/>
        <v/>
      </c>
    </row>
    <row r="325" spans="1:55" ht="13" x14ac:dyDescent="0.15">
      <c r="A325" s="32" t="s">
        <v>7</v>
      </c>
      <c r="B325" s="33">
        <f t="shared" si="11"/>
        <v>46342</v>
      </c>
      <c r="C325" s="34">
        <v>12</v>
      </c>
      <c r="D325" s="34"/>
      <c r="E325" s="34" t="s">
        <v>35</v>
      </c>
      <c r="F325" s="35" t="s">
        <v>37</v>
      </c>
      <c r="G325" s="281">
        <v>0</v>
      </c>
      <c r="H325" s="272"/>
      <c r="I325" s="282">
        <v>0</v>
      </c>
      <c r="J325" s="272"/>
      <c r="K325" s="282">
        <v>0</v>
      </c>
      <c r="L325" s="272"/>
      <c r="M325" s="282">
        <v>0</v>
      </c>
      <c r="N325" s="283"/>
      <c r="O325" s="290">
        <v>0</v>
      </c>
      <c r="P325" s="285"/>
      <c r="Q325" s="284">
        <v>0</v>
      </c>
      <c r="R325" s="285"/>
      <c r="S325" s="284">
        <v>0</v>
      </c>
      <c r="T325" s="285"/>
      <c r="U325" s="284">
        <v>0</v>
      </c>
      <c r="V325" s="285"/>
      <c r="W325" s="284">
        <v>0</v>
      </c>
      <c r="X325" s="288"/>
      <c r="Y325" s="286">
        <v>90</v>
      </c>
      <c r="Z325" s="285"/>
      <c r="AA325" s="287">
        <v>90</v>
      </c>
      <c r="AB325" s="285"/>
      <c r="AC325" s="287"/>
      <c r="AD325" s="285"/>
      <c r="AE325" s="287">
        <v>0</v>
      </c>
      <c r="AF325" s="288"/>
      <c r="AG325" s="271"/>
      <c r="AH325" s="272"/>
      <c r="AI325" s="271"/>
      <c r="AJ325" s="272"/>
      <c r="AK325" s="271"/>
      <c r="AL325" s="283"/>
      <c r="AM325" s="289"/>
      <c r="AN325" s="272"/>
      <c r="AO325" s="271"/>
      <c r="AP325" s="272"/>
      <c r="AQ325" s="271"/>
      <c r="AR325" s="272"/>
      <c r="AS325" s="271"/>
      <c r="AT325" s="272"/>
      <c r="AU325" s="271"/>
      <c r="AV325" s="272"/>
      <c r="AW325" s="271"/>
      <c r="AX325" s="283"/>
      <c r="AY325" s="68">
        <f t="shared" si="6"/>
        <v>3555.2250000000004</v>
      </c>
      <c r="AZ325" s="34">
        <f t="shared" si="7"/>
        <v>180</v>
      </c>
      <c r="BA325" s="34">
        <f t="shared" si="8"/>
        <v>0</v>
      </c>
      <c r="BB325" s="34">
        <f t="shared" si="9"/>
        <v>180</v>
      </c>
      <c r="BC325" s="69">
        <f t="shared" si="10"/>
        <v>19.751250000000002</v>
      </c>
    </row>
    <row r="326" spans="1:55" ht="13" x14ac:dyDescent="0.15">
      <c r="A326" s="40" t="s">
        <v>9</v>
      </c>
      <c r="B326" s="41">
        <f t="shared" si="11"/>
        <v>46343</v>
      </c>
      <c r="C326" s="42">
        <v>12</v>
      </c>
      <c r="D326" s="42"/>
      <c r="E326" s="42" t="s">
        <v>35</v>
      </c>
      <c r="F326" s="43" t="s">
        <v>37</v>
      </c>
      <c r="G326" s="281">
        <v>0</v>
      </c>
      <c r="H326" s="272"/>
      <c r="I326" s="282">
        <v>0</v>
      </c>
      <c r="J326" s="272"/>
      <c r="K326" s="282">
        <v>0</v>
      </c>
      <c r="L326" s="272"/>
      <c r="M326" s="282">
        <v>0</v>
      </c>
      <c r="N326" s="283"/>
      <c r="O326" s="281">
        <v>0</v>
      </c>
      <c r="P326" s="272"/>
      <c r="Q326" s="282">
        <v>0</v>
      </c>
      <c r="R326" s="272"/>
      <c r="S326" s="282">
        <v>0</v>
      </c>
      <c r="T326" s="272"/>
      <c r="U326" s="282">
        <v>0</v>
      </c>
      <c r="V326" s="272"/>
      <c r="W326" s="282">
        <v>0</v>
      </c>
      <c r="X326" s="283"/>
      <c r="Y326" s="349">
        <v>90</v>
      </c>
      <c r="Z326" s="272"/>
      <c r="AA326" s="350">
        <v>90</v>
      </c>
      <c r="AB326" s="272"/>
      <c r="AC326" s="350"/>
      <c r="AD326" s="272"/>
      <c r="AE326" s="350">
        <v>0</v>
      </c>
      <c r="AF326" s="283"/>
      <c r="AG326" s="271"/>
      <c r="AH326" s="272"/>
      <c r="AI326" s="271"/>
      <c r="AJ326" s="272"/>
      <c r="AK326" s="271"/>
      <c r="AL326" s="283"/>
      <c r="AM326" s="289"/>
      <c r="AN326" s="272"/>
      <c r="AO326" s="271"/>
      <c r="AP326" s="272"/>
      <c r="AQ326" s="271"/>
      <c r="AR326" s="272"/>
      <c r="AS326" s="271"/>
      <c r="AT326" s="272"/>
      <c r="AU326" s="271"/>
      <c r="AV326" s="272"/>
      <c r="AW326" s="271"/>
      <c r="AX326" s="283"/>
      <c r="AY326" s="13">
        <f t="shared" si="6"/>
        <v>3555.2250000000004</v>
      </c>
      <c r="AZ326" s="42">
        <f t="shared" si="7"/>
        <v>180</v>
      </c>
      <c r="BA326" s="42">
        <f t="shared" si="8"/>
        <v>0</v>
      </c>
      <c r="BB326" s="42">
        <f t="shared" si="9"/>
        <v>180</v>
      </c>
      <c r="BC326" s="78">
        <f t="shared" si="10"/>
        <v>19.751250000000002</v>
      </c>
    </row>
    <row r="327" spans="1:55" ht="13" x14ac:dyDescent="0.15">
      <c r="A327" s="40" t="s">
        <v>10</v>
      </c>
      <c r="B327" s="41">
        <f t="shared" si="11"/>
        <v>46344</v>
      </c>
      <c r="C327" s="42">
        <v>12</v>
      </c>
      <c r="D327" s="42"/>
      <c r="E327" s="42" t="s">
        <v>35</v>
      </c>
      <c r="F327" s="43" t="s">
        <v>37</v>
      </c>
      <c r="G327" s="281">
        <v>0</v>
      </c>
      <c r="H327" s="272"/>
      <c r="I327" s="282">
        <v>0</v>
      </c>
      <c r="J327" s="272"/>
      <c r="K327" s="282">
        <v>0</v>
      </c>
      <c r="L327" s="272"/>
      <c r="M327" s="282">
        <v>0</v>
      </c>
      <c r="N327" s="283"/>
      <c r="O327" s="281">
        <v>0</v>
      </c>
      <c r="P327" s="272"/>
      <c r="Q327" s="282">
        <v>0</v>
      </c>
      <c r="R327" s="272"/>
      <c r="S327" s="282">
        <v>0</v>
      </c>
      <c r="T327" s="272"/>
      <c r="U327" s="282">
        <v>0</v>
      </c>
      <c r="V327" s="272"/>
      <c r="W327" s="282">
        <v>0</v>
      </c>
      <c r="X327" s="283"/>
      <c r="Y327" s="349">
        <v>90</v>
      </c>
      <c r="Z327" s="272"/>
      <c r="AA327" s="350">
        <v>90</v>
      </c>
      <c r="AB327" s="272"/>
      <c r="AC327" s="350"/>
      <c r="AD327" s="272"/>
      <c r="AE327" s="350">
        <v>0</v>
      </c>
      <c r="AF327" s="283"/>
      <c r="AG327" s="271"/>
      <c r="AH327" s="272"/>
      <c r="AI327" s="271"/>
      <c r="AJ327" s="272"/>
      <c r="AK327" s="271"/>
      <c r="AL327" s="283"/>
      <c r="AM327" s="289"/>
      <c r="AN327" s="272"/>
      <c r="AO327" s="271"/>
      <c r="AP327" s="272"/>
      <c r="AQ327" s="271"/>
      <c r="AR327" s="272"/>
      <c r="AS327" s="271"/>
      <c r="AT327" s="272"/>
      <c r="AU327" s="271"/>
      <c r="AV327" s="272"/>
      <c r="AW327" s="271"/>
      <c r="AX327" s="283"/>
      <c r="AY327" s="13">
        <f t="shared" si="6"/>
        <v>3555.2250000000004</v>
      </c>
      <c r="AZ327" s="42">
        <f t="shared" si="7"/>
        <v>180</v>
      </c>
      <c r="BA327" s="42">
        <f t="shared" si="8"/>
        <v>0</v>
      </c>
      <c r="BB327" s="42">
        <f t="shared" si="9"/>
        <v>180</v>
      </c>
      <c r="BC327" s="78">
        <f t="shared" si="10"/>
        <v>19.751250000000002</v>
      </c>
    </row>
    <row r="328" spans="1:55" ht="13" x14ac:dyDescent="0.15">
      <c r="A328" s="40" t="s">
        <v>11</v>
      </c>
      <c r="B328" s="41">
        <f t="shared" si="11"/>
        <v>46345</v>
      </c>
      <c r="C328" s="42">
        <v>12</v>
      </c>
      <c r="D328" s="42"/>
      <c r="E328" s="42" t="s">
        <v>35</v>
      </c>
      <c r="F328" s="43" t="s">
        <v>37</v>
      </c>
      <c r="G328" s="281">
        <v>0</v>
      </c>
      <c r="H328" s="272"/>
      <c r="I328" s="282">
        <v>0</v>
      </c>
      <c r="J328" s="272"/>
      <c r="K328" s="282">
        <v>0</v>
      </c>
      <c r="L328" s="272"/>
      <c r="M328" s="282">
        <v>0</v>
      </c>
      <c r="N328" s="283"/>
      <c r="O328" s="281">
        <v>0</v>
      </c>
      <c r="P328" s="272"/>
      <c r="Q328" s="282">
        <v>0</v>
      </c>
      <c r="R328" s="272"/>
      <c r="S328" s="282">
        <v>0</v>
      </c>
      <c r="T328" s="272"/>
      <c r="U328" s="282">
        <v>0</v>
      </c>
      <c r="V328" s="272"/>
      <c r="W328" s="282">
        <v>0</v>
      </c>
      <c r="X328" s="283"/>
      <c r="Y328" s="349">
        <v>90</v>
      </c>
      <c r="Z328" s="272"/>
      <c r="AA328" s="350">
        <v>90</v>
      </c>
      <c r="AB328" s="272"/>
      <c r="AC328" s="350"/>
      <c r="AD328" s="272"/>
      <c r="AE328" s="350">
        <v>0</v>
      </c>
      <c r="AF328" s="283"/>
      <c r="AG328" s="271"/>
      <c r="AH328" s="272"/>
      <c r="AI328" s="271"/>
      <c r="AJ328" s="272"/>
      <c r="AK328" s="271"/>
      <c r="AL328" s="283"/>
      <c r="AM328" s="289"/>
      <c r="AN328" s="272"/>
      <c r="AO328" s="271"/>
      <c r="AP328" s="272"/>
      <c r="AQ328" s="271"/>
      <c r="AR328" s="272"/>
      <c r="AS328" s="271"/>
      <c r="AT328" s="272"/>
      <c r="AU328" s="271"/>
      <c r="AV328" s="272"/>
      <c r="AW328" s="271"/>
      <c r="AX328" s="283"/>
      <c r="AY328" s="13">
        <f t="shared" si="6"/>
        <v>3555.2250000000004</v>
      </c>
      <c r="AZ328" s="42">
        <f t="shared" si="7"/>
        <v>180</v>
      </c>
      <c r="BA328" s="42">
        <f t="shared" si="8"/>
        <v>0</v>
      </c>
      <c r="BB328" s="42">
        <f t="shared" si="9"/>
        <v>180</v>
      </c>
      <c r="BC328" s="78">
        <f t="shared" si="10"/>
        <v>19.751250000000002</v>
      </c>
    </row>
    <row r="329" spans="1:55" ht="13" x14ac:dyDescent="0.15">
      <c r="A329" s="40" t="s">
        <v>12</v>
      </c>
      <c r="B329" s="41">
        <f t="shared" si="11"/>
        <v>46346</v>
      </c>
      <c r="C329" s="42">
        <v>12</v>
      </c>
      <c r="D329" s="42"/>
      <c r="E329" s="42" t="s">
        <v>35</v>
      </c>
      <c r="F329" s="43" t="s">
        <v>37</v>
      </c>
      <c r="G329" s="281">
        <v>0</v>
      </c>
      <c r="H329" s="272"/>
      <c r="I329" s="282">
        <v>0</v>
      </c>
      <c r="J329" s="272"/>
      <c r="K329" s="282">
        <v>0</v>
      </c>
      <c r="L329" s="272"/>
      <c r="M329" s="282">
        <v>0</v>
      </c>
      <c r="N329" s="283"/>
      <c r="O329" s="281">
        <v>0</v>
      </c>
      <c r="P329" s="272"/>
      <c r="Q329" s="282">
        <v>0</v>
      </c>
      <c r="R329" s="272"/>
      <c r="S329" s="282">
        <v>0</v>
      </c>
      <c r="T329" s="272"/>
      <c r="U329" s="282">
        <v>0</v>
      </c>
      <c r="V329" s="272"/>
      <c r="W329" s="282">
        <v>0</v>
      </c>
      <c r="X329" s="283"/>
      <c r="Y329" s="349">
        <v>90</v>
      </c>
      <c r="Z329" s="272"/>
      <c r="AA329" s="350">
        <v>90</v>
      </c>
      <c r="AB329" s="272"/>
      <c r="AC329" s="350"/>
      <c r="AD329" s="272"/>
      <c r="AE329" s="350">
        <v>0</v>
      </c>
      <c r="AF329" s="283"/>
      <c r="AG329" s="271"/>
      <c r="AH329" s="272"/>
      <c r="AI329" s="271"/>
      <c r="AJ329" s="272"/>
      <c r="AK329" s="271"/>
      <c r="AL329" s="283"/>
      <c r="AM329" s="289"/>
      <c r="AN329" s="272"/>
      <c r="AO329" s="271"/>
      <c r="AP329" s="272"/>
      <c r="AQ329" s="271"/>
      <c r="AR329" s="272"/>
      <c r="AS329" s="271"/>
      <c r="AT329" s="272"/>
      <c r="AU329" s="271"/>
      <c r="AV329" s="272"/>
      <c r="AW329" s="271"/>
      <c r="AX329" s="283"/>
      <c r="AY329" s="13">
        <f t="shared" si="6"/>
        <v>3555.2250000000004</v>
      </c>
      <c r="AZ329" s="42">
        <f t="shared" si="7"/>
        <v>180</v>
      </c>
      <c r="BA329" s="42">
        <f t="shared" si="8"/>
        <v>0</v>
      </c>
      <c r="BB329" s="42">
        <f t="shared" si="9"/>
        <v>180</v>
      </c>
      <c r="BC329" s="78">
        <f t="shared" si="10"/>
        <v>19.751250000000002</v>
      </c>
    </row>
    <row r="330" spans="1:55" ht="13" x14ac:dyDescent="0.15">
      <c r="A330" s="40" t="s">
        <v>13</v>
      </c>
      <c r="B330" s="41">
        <f t="shared" si="11"/>
        <v>46347</v>
      </c>
      <c r="C330" s="42">
        <v>12</v>
      </c>
      <c r="D330" s="42"/>
      <c r="E330" s="42" t="s">
        <v>35</v>
      </c>
      <c r="F330" s="43" t="s">
        <v>37</v>
      </c>
      <c r="G330" s="281">
        <v>0</v>
      </c>
      <c r="H330" s="272"/>
      <c r="I330" s="282">
        <v>0</v>
      </c>
      <c r="J330" s="272"/>
      <c r="K330" s="282">
        <v>0</v>
      </c>
      <c r="L330" s="272"/>
      <c r="M330" s="282">
        <v>0</v>
      </c>
      <c r="N330" s="283"/>
      <c r="O330" s="281">
        <v>0</v>
      </c>
      <c r="P330" s="272"/>
      <c r="Q330" s="282">
        <v>0</v>
      </c>
      <c r="R330" s="272"/>
      <c r="S330" s="282">
        <v>0</v>
      </c>
      <c r="T330" s="272"/>
      <c r="U330" s="282">
        <v>0</v>
      </c>
      <c r="V330" s="272"/>
      <c r="W330" s="282">
        <v>0</v>
      </c>
      <c r="X330" s="283"/>
      <c r="Y330" s="349">
        <v>0</v>
      </c>
      <c r="Z330" s="272"/>
      <c r="AA330" s="350">
        <v>0</v>
      </c>
      <c r="AB330" s="272"/>
      <c r="AC330" s="350"/>
      <c r="AD330" s="272"/>
      <c r="AE330" s="350">
        <v>0</v>
      </c>
      <c r="AF330" s="283"/>
      <c r="AG330" s="271"/>
      <c r="AH330" s="272"/>
      <c r="AI330" s="271"/>
      <c r="AJ330" s="272"/>
      <c r="AK330" s="271"/>
      <c r="AL330" s="283"/>
      <c r="AM330" s="289"/>
      <c r="AN330" s="272"/>
      <c r="AO330" s="271"/>
      <c r="AP330" s="272"/>
      <c r="AQ330" s="271"/>
      <c r="AR330" s="272"/>
      <c r="AS330" s="271"/>
      <c r="AT330" s="272"/>
      <c r="AU330" s="271"/>
      <c r="AV330" s="272"/>
      <c r="AW330" s="271"/>
      <c r="AX330" s="283"/>
      <c r="AY330" s="13">
        <f t="shared" si="6"/>
        <v>0</v>
      </c>
      <c r="AZ330" s="42">
        <f t="shared" si="7"/>
        <v>0</v>
      </c>
      <c r="BA330" s="42">
        <f t="shared" si="8"/>
        <v>0</v>
      </c>
      <c r="BB330" s="42">
        <f t="shared" si="9"/>
        <v>0</v>
      </c>
      <c r="BC330" s="78" t="str">
        <f t="shared" si="10"/>
        <v/>
      </c>
    </row>
    <row r="331" spans="1:55" ht="13" x14ac:dyDescent="0.15">
      <c r="A331" s="45" t="s">
        <v>14</v>
      </c>
      <c r="B331" s="46">
        <f t="shared" si="11"/>
        <v>46348</v>
      </c>
      <c r="C331" s="47">
        <v>12</v>
      </c>
      <c r="D331" s="47"/>
      <c r="E331" s="47" t="s">
        <v>35</v>
      </c>
      <c r="F331" s="48" t="s">
        <v>37</v>
      </c>
      <c r="G331" s="296">
        <v>0</v>
      </c>
      <c r="H331" s="292"/>
      <c r="I331" s="291">
        <v>0</v>
      </c>
      <c r="J331" s="292"/>
      <c r="K331" s="291">
        <v>0</v>
      </c>
      <c r="L331" s="292"/>
      <c r="M331" s="291">
        <v>0</v>
      </c>
      <c r="N331" s="293"/>
      <c r="O331" s="296">
        <v>0</v>
      </c>
      <c r="P331" s="292"/>
      <c r="Q331" s="291">
        <v>0</v>
      </c>
      <c r="R331" s="292"/>
      <c r="S331" s="291">
        <v>0</v>
      </c>
      <c r="T331" s="292"/>
      <c r="U331" s="291">
        <v>0</v>
      </c>
      <c r="V331" s="292"/>
      <c r="W331" s="291">
        <v>0</v>
      </c>
      <c r="X331" s="293"/>
      <c r="Y331" s="351">
        <v>0</v>
      </c>
      <c r="Z331" s="292"/>
      <c r="AA331" s="352">
        <v>0</v>
      </c>
      <c r="AB331" s="292"/>
      <c r="AC331" s="352"/>
      <c r="AD331" s="292"/>
      <c r="AE331" s="352">
        <v>0</v>
      </c>
      <c r="AF331" s="293"/>
      <c r="AG331" s="295"/>
      <c r="AH331" s="292"/>
      <c r="AI331" s="295"/>
      <c r="AJ331" s="292"/>
      <c r="AK331" s="295"/>
      <c r="AL331" s="293"/>
      <c r="AM331" s="294"/>
      <c r="AN331" s="292"/>
      <c r="AO331" s="295"/>
      <c r="AP331" s="292"/>
      <c r="AQ331" s="295"/>
      <c r="AR331" s="292"/>
      <c r="AS331" s="295"/>
      <c r="AT331" s="292"/>
      <c r="AU331" s="295"/>
      <c r="AV331" s="292"/>
      <c r="AW331" s="295"/>
      <c r="AX331" s="293"/>
      <c r="AY331" s="79">
        <f t="shared" si="6"/>
        <v>0</v>
      </c>
      <c r="AZ331" s="47">
        <f t="shared" si="7"/>
        <v>0</v>
      </c>
      <c r="BA331" s="47">
        <f t="shared" si="8"/>
        <v>0</v>
      </c>
      <c r="BB331" s="47">
        <f t="shared" si="9"/>
        <v>0</v>
      </c>
      <c r="BC331" s="80" t="str">
        <f t="shared" si="10"/>
        <v/>
      </c>
    </row>
    <row r="332" spans="1:55" ht="13" x14ac:dyDescent="0.15">
      <c r="A332" s="32" t="s">
        <v>7</v>
      </c>
      <c r="B332" s="33">
        <f t="shared" si="11"/>
        <v>46349</v>
      </c>
      <c r="C332" s="34">
        <v>12</v>
      </c>
      <c r="D332" s="34"/>
      <c r="E332" s="34" t="s">
        <v>36</v>
      </c>
      <c r="F332" s="35" t="s">
        <v>32</v>
      </c>
      <c r="G332" s="281">
        <v>0</v>
      </c>
      <c r="H332" s="272"/>
      <c r="I332" s="282">
        <v>0</v>
      </c>
      <c r="J332" s="272"/>
      <c r="K332" s="282">
        <v>0</v>
      </c>
      <c r="L332" s="272"/>
      <c r="M332" s="282">
        <v>0</v>
      </c>
      <c r="N332" s="283"/>
      <c r="O332" s="290">
        <v>0</v>
      </c>
      <c r="P332" s="285"/>
      <c r="Q332" s="284">
        <v>0</v>
      </c>
      <c r="R332" s="285"/>
      <c r="S332" s="284">
        <v>0</v>
      </c>
      <c r="T332" s="285"/>
      <c r="U332" s="284">
        <v>0</v>
      </c>
      <c r="V332" s="285"/>
      <c r="W332" s="284">
        <v>0</v>
      </c>
      <c r="X332" s="288"/>
      <c r="Y332" s="281">
        <v>0</v>
      </c>
      <c r="Z332" s="272"/>
      <c r="AA332" s="282">
        <v>0</v>
      </c>
      <c r="AB332" s="283"/>
      <c r="AC332" s="282"/>
      <c r="AD332" s="272"/>
      <c r="AE332" s="282">
        <v>0</v>
      </c>
      <c r="AF332" s="272"/>
      <c r="AG332" s="282">
        <v>0</v>
      </c>
      <c r="AH332" s="272"/>
      <c r="AI332" s="282">
        <v>0</v>
      </c>
      <c r="AJ332" s="272"/>
      <c r="AK332" s="282">
        <v>0</v>
      </c>
      <c r="AL332" s="283"/>
      <c r="AM332" s="289"/>
      <c r="AN332" s="272"/>
      <c r="AO332" s="271"/>
      <c r="AP332" s="272"/>
      <c r="AQ332" s="271"/>
      <c r="AR332" s="272"/>
      <c r="AS332" s="271"/>
      <c r="AT332" s="272"/>
      <c r="AU332" s="271"/>
      <c r="AV332" s="272"/>
      <c r="AW332" s="271"/>
      <c r="AX332" s="283"/>
      <c r="AY332" s="68">
        <f t="shared" si="6"/>
        <v>0</v>
      </c>
      <c r="AZ332" s="34">
        <f t="shared" si="7"/>
        <v>0</v>
      </c>
      <c r="BA332" s="34">
        <f t="shared" si="8"/>
        <v>0</v>
      </c>
      <c r="BB332" s="34">
        <f t="shared" si="9"/>
        <v>0</v>
      </c>
      <c r="BC332" s="69" t="str">
        <f t="shared" si="10"/>
        <v/>
      </c>
    </row>
    <row r="333" spans="1:55" ht="13" x14ac:dyDescent="0.15">
      <c r="A333" s="40" t="s">
        <v>9</v>
      </c>
      <c r="B333" s="41">
        <f t="shared" si="11"/>
        <v>46350</v>
      </c>
      <c r="C333" s="42">
        <v>12</v>
      </c>
      <c r="D333" s="42"/>
      <c r="E333" s="42" t="s">
        <v>36</v>
      </c>
      <c r="F333" s="43" t="s">
        <v>32</v>
      </c>
      <c r="G333" s="281">
        <v>0</v>
      </c>
      <c r="H333" s="272"/>
      <c r="I333" s="282">
        <v>0</v>
      </c>
      <c r="J333" s="272"/>
      <c r="K333" s="282">
        <v>0</v>
      </c>
      <c r="L333" s="272"/>
      <c r="M333" s="282">
        <v>0</v>
      </c>
      <c r="N333" s="283"/>
      <c r="O333" s="281">
        <v>0</v>
      </c>
      <c r="P333" s="272"/>
      <c r="Q333" s="282">
        <v>0</v>
      </c>
      <c r="R333" s="272"/>
      <c r="S333" s="282">
        <v>0</v>
      </c>
      <c r="T333" s="272"/>
      <c r="U333" s="282">
        <v>0</v>
      </c>
      <c r="V333" s="272"/>
      <c r="W333" s="282">
        <v>0</v>
      </c>
      <c r="X333" s="283"/>
      <c r="Y333" s="281">
        <v>0</v>
      </c>
      <c r="Z333" s="272"/>
      <c r="AA333" s="282">
        <v>0</v>
      </c>
      <c r="AB333" s="283"/>
      <c r="AC333" s="282"/>
      <c r="AD333" s="272"/>
      <c r="AE333" s="282">
        <v>0</v>
      </c>
      <c r="AF333" s="272"/>
      <c r="AG333" s="282">
        <v>0</v>
      </c>
      <c r="AH333" s="272"/>
      <c r="AI333" s="282">
        <v>0</v>
      </c>
      <c r="AJ333" s="272"/>
      <c r="AK333" s="282">
        <v>0</v>
      </c>
      <c r="AL333" s="283"/>
      <c r="AM333" s="289"/>
      <c r="AN333" s="272"/>
      <c r="AO333" s="271"/>
      <c r="AP333" s="272"/>
      <c r="AQ333" s="271"/>
      <c r="AR333" s="272"/>
      <c r="AS333" s="271"/>
      <c r="AT333" s="272"/>
      <c r="AU333" s="271"/>
      <c r="AV333" s="272"/>
      <c r="AW333" s="271"/>
      <c r="AX333" s="283"/>
      <c r="AY333" s="13">
        <f t="shared" si="6"/>
        <v>0</v>
      </c>
      <c r="AZ333" s="42">
        <f t="shared" si="7"/>
        <v>0</v>
      </c>
      <c r="BA333" s="42">
        <f t="shared" si="8"/>
        <v>0</v>
      </c>
      <c r="BB333" s="42">
        <f t="shared" si="9"/>
        <v>0</v>
      </c>
      <c r="BC333" s="78" t="str">
        <f t="shared" si="10"/>
        <v/>
      </c>
    </row>
    <row r="334" spans="1:55" ht="13" x14ac:dyDescent="0.15">
      <c r="A334" s="40" t="s">
        <v>10</v>
      </c>
      <c r="B334" s="41">
        <f t="shared" si="11"/>
        <v>46351</v>
      </c>
      <c r="C334" s="42">
        <v>12</v>
      </c>
      <c r="D334" s="42"/>
      <c r="E334" s="42" t="s">
        <v>36</v>
      </c>
      <c r="F334" s="43" t="s">
        <v>32</v>
      </c>
      <c r="G334" s="281">
        <v>0</v>
      </c>
      <c r="H334" s="272"/>
      <c r="I334" s="282">
        <v>0</v>
      </c>
      <c r="J334" s="272"/>
      <c r="K334" s="282">
        <v>0</v>
      </c>
      <c r="L334" s="272"/>
      <c r="M334" s="282">
        <v>0</v>
      </c>
      <c r="N334" s="283"/>
      <c r="O334" s="281">
        <v>0</v>
      </c>
      <c r="P334" s="272"/>
      <c r="Q334" s="282">
        <v>0</v>
      </c>
      <c r="R334" s="272"/>
      <c r="S334" s="282">
        <v>0</v>
      </c>
      <c r="T334" s="272"/>
      <c r="U334" s="282">
        <v>0</v>
      </c>
      <c r="V334" s="272"/>
      <c r="W334" s="282">
        <v>0</v>
      </c>
      <c r="X334" s="283"/>
      <c r="Y334" s="281">
        <v>0</v>
      </c>
      <c r="Z334" s="272"/>
      <c r="AA334" s="282">
        <v>0</v>
      </c>
      <c r="AB334" s="283"/>
      <c r="AC334" s="282"/>
      <c r="AD334" s="272"/>
      <c r="AE334" s="282">
        <v>0</v>
      </c>
      <c r="AF334" s="272"/>
      <c r="AG334" s="282">
        <v>0</v>
      </c>
      <c r="AH334" s="272"/>
      <c r="AI334" s="282">
        <v>0</v>
      </c>
      <c r="AJ334" s="272"/>
      <c r="AK334" s="282">
        <v>0</v>
      </c>
      <c r="AL334" s="283"/>
      <c r="AM334" s="289"/>
      <c r="AN334" s="272"/>
      <c r="AO334" s="271"/>
      <c r="AP334" s="272"/>
      <c r="AQ334" s="271"/>
      <c r="AR334" s="272"/>
      <c r="AS334" s="271"/>
      <c r="AT334" s="272"/>
      <c r="AU334" s="271"/>
      <c r="AV334" s="272"/>
      <c r="AW334" s="271"/>
      <c r="AX334" s="283"/>
      <c r="AY334" s="13">
        <f t="shared" si="6"/>
        <v>0</v>
      </c>
      <c r="AZ334" s="42">
        <f t="shared" si="7"/>
        <v>0</v>
      </c>
      <c r="BA334" s="42">
        <f t="shared" si="8"/>
        <v>0</v>
      </c>
      <c r="BB334" s="42">
        <f t="shared" si="9"/>
        <v>0</v>
      </c>
      <c r="BC334" s="78" t="str">
        <f t="shared" si="10"/>
        <v/>
      </c>
    </row>
    <row r="335" spans="1:55" ht="13" x14ac:dyDescent="0.15">
      <c r="A335" s="40" t="s">
        <v>11</v>
      </c>
      <c r="B335" s="41">
        <f t="shared" si="11"/>
        <v>46352</v>
      </c>
      <c r="C335" s="42">
        <v>12</v>
      </c>
      <c r="D335" s="42"/>
      <c r="E335" s="42" t="s">
        <v>36</v>
      </c>
      <c r="F335" s="43" t="s">
        <v>32</v>
      </c>
      <c r="G335" s="281">
        <v>0</v>
      </c>
      <c r="H335" s="272"/>
      <c r="I335" s="282">
        <v>0</v>
      </c>
      <c r="J335" s="272"/>
      <c r="K335" s="282">
        <v>0</v>
      </c>
      <c r="L335" s="272"/>
      <c r="M335" s="282">
        <v>0</v>
      </c>
      <c r="N335" s="283"/>
      <c r="O335" s="281">
        <v>0</v>
      </c>
      <c r="P335" s="272"/>
      <c r="Q335" s="282">
        <v>0</v>
      </c>
      <c r="R335" s="272"/>
      <c r="S335" s="282">
        <v>0</v>
      </c>
      <c r="T335" s="272"/>
      <c r="U335" s="282">
        <v>0</v>
      </c>
      <c r="V335" s="272"/>
      <c r="W335" s="282">
        <v>0</v>
      </c>
      <c r="X335" s="283"/>
      <c r="Y335" s="281">
        <v>0</v>
      </c>
      <c r="Z335" s="272"/>
      <c r="AA335" s="282">
        <v>0</v>
      </c>
      <c r="AB335" s="283"/>
      <c r="AC335" s="282"/>
      <c r="AD335" s="272"/>
      <c r="AE335" s="282">
        <v>0</v>
      </c>
      <c r="AF335" s="272"/>
      <c r="AG335" s="282">
        <v>0</v>
      </c>
      <c r="AH335" s="272"/>
      <c r="AI335" s="282">
        <v>0</v>
      </c>
      <c r="AJ335" s="272"/>
      <c r="AK335" s="282">
        <v>0</v>
      </c>
      <c r="AL335" s="283"/>
      <c r="AM335" s="289"/>
      <c r="AN335" s="272"/>
      <c r="AO335" s="271"/>
      <c r="AP335" s="272"/>
      <c r="AQ335" s="271"/>
      <c r="AR335" s="272"/>
      <c r="AS335" s="271"/>
      <c r="AT335" s="272"/>
      <c r="AU335" s="271"/>
      <c r="AV335" s="272"/>
      <c r="AW335" s="271"/>
      <c r="AX335" s="283"/>
      <c r="AY335" s="13">
        <f t="shared" si="6"/>
        <v>0</v>
      </c>
      <c r="AZ335" s="42">
        <f t="shared" si="7"/>
        <v>0</v>
      </c>
      <c r="BA335" s="42">
        <f t="shared" si="8"/>
        <v>0</v>
      </c>
      <c r="BB335" s="42">
        <f t="shared" si="9"/>
        <v>0</v>
      </c>
      <c r="BC335" s="78" t="str">
        <f t="shared" si="10"/>
        <v/>
      </c>
    </row>
    <row r="336" spans="1:55" ht="13" x14ac:dyDescent="0.15">
      <c r="A336" s="40" t="s">
        <v>12</v>
      </c>
      <c r="B336" s="41">
        <f t="shared" si="11"/>
        <v>46353</v>
      </c>
      <c r="C336" s="42">
        <v>12</v>
      </c>
      <c r="D336" s="42"/>
      <c r="E336" s="42" t="s">
        <v>36</v>
      </c>
      <c r="F336" s="43" t="s">
        <v>32</v>
      </c>
      <c r="G336" s="281">
        <v>0</v>
      </c>
      <c r="H336" s="272"/>
      <c r="I336" s="282">
        <v>0</v>
      </c>
      <c r="J336" s="272"/>
      <c r="K336" s="282">
        <v>0</v>
      </c>
      <c r="L336" s="272"/>
      <c r="M336" s="282">
        <v>0</v>
      </c>
      <c r="N336" s="283"/>
      <c r="O336" s="281">
        <v>0</v>
      </c>
      <c r="P336" s="272"/>
      <c r="Q336" s="282">
        <v>0</v>
      </c>
      <c r="R336" s="272"/>
      <c r="S336" s="282">
        <v>0</v>
      </c>
      <c r="T336" s="272"/>
      <c r="U336" s="282">
        <v>0</v>
      </c>
      <c r="V336" s="272"/>
      <c r="W336" s="282">
        <v>0</v>
      </c>
      <c r="X336" s="283"/>
      <c r="Y336" s="281">
        <v>0</v>
      </c>
      <c r="Z336" s="272"/>
      <c r="AA336" s="282">
        <v>0</v>
      </c>
      <c r="AB336" s="283"/>
      <c r="AC336" s="282"/>
      <c r="AD336" s="272"/>
      <c r="AE336" s="282">
        <v>0</v>
      </c>
      <c r="AF336" s="272"/>
      <c r="AG336" s="282">
        <v>0</v>
      </c>
      <c r="AH336" s="272"/>
      <c r="AI336" s="282">
        <v>0</v>
      </c>
      <c r="AJ336" s="272"/>
      <c r="AK336" s="282">
        <v>0</v>
      </c>
      <c r="AL336" s="283"/>
      <c r="AM336" s="289"/>
      <c r="AN336" s="272"/>
      <c r="AO336" s="271"/>
      <c r="AP336" s="272"/>
      <c r="AQ336" s="271"/>
      <c r="AR336" s="272"/>
      <c r="AS336" s="271"/>
      <c r="AT336" s="272"/>
      <c r="AU336" s="271"/>
      <c r="AV336" s="272"/>
      <c r="AW336" s="271"/>
      <c r="AX336" s="283"/>
      <c r="AY336" s="13">
        <f t="shared" si="6"/>
        <v>0</v>
      </c>
      <c r="AZ336" s="42">
        <f t="shared" si="7"/>
        <v>0</v>
      </c>
      <c r="BA336" s="42">
        <f t="shared" si="8"/>
        <v>0</v>
      </c>
      <c r="BB336" s="42">
        <f t="shared" si="9"/>
        <v>0</v>
      </c>
      <c r="BC336" s="78" t="str">
        <f t="shared" si="10"/>
        <v/>
      </c>
    </row>
    <row r="337" spans="1:55" ht="13" x14ac:dyDescent="0.15">
      <c r="A337" s="40" t="s">
        <v>13</v>
      </c>
      <c r="B337" s="41">
        <f t="shared" si="11"/>
        <v>46354</v>
      </c>
      <c r="C337" s="42">
        <v>12</v>
      </c>
      <c r="D337" s="42"/>
      <c r="E337" s="42" t="s">
        <v>36</v>
      </c>
      <c r="F337" s="43" t="s">
        <v>32</v>
      </c>
      <c r="G337" s="281">
        <v>0</v>
      </c>
      <c r="H337" s="272"/>
      <c r="I337" s="282">
        <v>0</v>
      </c>
      <c r="J337" s="272"/>
      <c r="K337" s="282">
        <v>0</v>
      </c>
      <c r="L337" s="272"/>
      <c r="M337" s="282">
        <v>0</v>
      </c>
      <c r="N337" s="283"/>
      <c r="O337" s="281">
        <v>0</v>
      </c>
      <c r="P337" s="272"/>
      <c r="Q337" s="282">
        <v>0</v>
      </c>
      <c r="R337" s="272"/>
      <c r="S337" s="282">
        <v>0</v>
      </c>
      <c r="T337" s="272"/>
      <c r="U337" s="282">
        <v>0</v>
      </c>
      <c r="V337" s="272"/>
      <c r="W337" s="282">
        <v>0</v>
      </c>
      <c r="X337" s="283"/>
      <c r="Y337" s="281">
        <v>0</v>
      </c>
      <c r="Z337" s="272"/>
      <c r="AA337" s="282">
        <v>0</v>
      </c>
      <c r="AB337" s="283"/>
      <c r="AC337" s="282"/>
      <c r="AD337" s="272"/>
      <c r="AE337" s="282">
        <v>0</v>
      </c>
      <c r="AF337" s="272"/>
      <c r="AG337" s="282">
        <v>0</v>
      </c>
      <c r="AH337" s="272"/>
      <c r="AI337" s="282">
        <v>0</v>
      </c>
      <c r="AJ337" s="272"/>
      <c r="AK337" s="282">
        <v>0</v>
      </c>
      <c r="AL337" s="283"/>
      <c r="AM337" s="289"/>
      <c r="AN337" s="272"/>
      <c r="AO337" s="271"/>
      <c r="AP337" s="272"/>
      <c r="AQ337" s="271"/>
      <c r="AR337" s="272"/>
      <c r="AS337" s="271"/>
      <c r="AT337" s="272"/>
      <c r="AU337" s="271"/>
      <c r="AV337" s="272"/>
      <c r="AW337" s="271"/>
      <c r="AX337" s="283"/>
      <c r="AY337" s="13">
        <f t="shared" si="6"/>
        <v>0</v>
      </c>
      <c r="AZ337" s="42">
        <f t="shared" si="7"/>
        <v>0</v>
      </c>
      <c r="BA337" s="42">
        <f t="shared" si="8"/>
        <v>0</v>
      </c>
      <c r="BB337" s="42">
        <f t="shared" si="9"/>
        <v>0</v>
      </c>
      <c r="BC337" s="78" t="str">
        <f t="shared" si="10"/>
        <v/>
      </c>
    </row>
    <row r="338" spans="1:55" ht="13" x14ac:dyDescent="0.15">
      <c r="A338" s="45" t="s">
        <v>14</v>
      </c>
      <c r="B338" s="46">
        <f t="shared" si="11"/>
        <v>46355</v>
      </c>
      <c r="C338" s="47">
        <v>12</v>
      </c>
      <c r="D338" s="47"/>
      <c r="E338" s="47" t="s">
        <v>36</v>
      </c>
      <c r="F338" s="48" t="s">
        <v>32</v>
      </c>
      <c r="G338" s="296">
        <v>0</v>
      </c>
      <c r="H338" s="292"/>
      <c r="I338" s="291">
        <v>0</v>
      </c>
      <c r="J338" s="292"/>
      <c r="K338" s="291">
        <v>0</v>
      </c>
      <c r="L338" s="292"/>
      <c r="M338" s="291">
        <v>0</v>
      </c>
      <c r="N338" s="293"/>
      <c r="O338" s="296">
        <v>0</v>
      </c>
      <c r="P338" s="292"/>
      <c r="Q338" s="291">
        <v>0</v>
      </c>
      <c r="R338" s="292"/>
      <c r="S338" s="291">
        <v>0</v>
      </c>
      <c r="T338" s="292"/>
      <c r="U338" s="291">
        <v>0</v>
      </c>
      <c r="V338" s="292"/>
      <c r="W338" s="291">
        <v>0</v>
      </c>
      <c r="X338" s="293"/>
      <c r="Y338" s="296">
        <v>0</v>
      </c>
      <c r="Z338" s="292"/>
      <c r="AA338" s="291">
        <v>0</v>
      </c>
      <c r="AB338" s="293"/>
      <c r="AC338" s="291"/>
      <c r="AD338" s="292"/>
      <c r="AE338" s="291">
        <v>0</v>
      </c>
      <c r="AF338" s="292"/>
      <c r="AG338" s="291">
        <v>0</v>
      </c>
      <c r="AH338" s="292"/>
      <c r="AI338" s="291">
        <v>0</v>
      </c>
      <c r="AJ338" s="292"/>
      <c r="AK338" s="291">
        <v>0</v>
      </c>
      <c r="AL338" s="293"/>
      <c r="AM338" s="294"/>
      <c r="AN338" s="292"/>
      <c r="AO338" s="295"/>
      <c r="AP338" s="292"/>
      <c r="AQ338" s="295"/>
      <c r="AR338" s="292"/>
      <c r="AS338" s="295"/>
      <c r="AT338" s="292"/>
      <c r="AU338" s="295"/>
      <c r="AV338" s="292"/>
      <c r="AW338" s="295"/>
      <c r="AX338" s="293"/>
      <c r="AY338" s="79">
        <f t="shared" si="6"/>
        <v>0</v>
      </c>
      <c r="AZ338" s="47">
        <f t="shared" si="7"/>
        <v>0</v>
      </c>
      <c r="BA338" s="47">
        <f t="shared" si="8"/>
        <v>0</v>
      </c>
      <c r="BB338" s="47">
        <f t="shared" si="9"/>
        <v>0</v>
      </c>
      <c r="BC338" s="80" t="str">
        <f t="shared" si="10"/>
        <v/>
      </c>
    </row>
    <row r="339" spans="1:55" ht="13" x14ac:dyDescent="0.15">
      <c r="A339" s="32" t="s">
        <v>7</v>
      </c>
      <c r="B339" s="33">
        <f t="shared" si="11"/>
        <v>46356</v>
      </c>
      <c r="C339" s="34">
        <v>13</v>
      </c>
      <c r="D339" s="34"/>
      <c r="E339" s="34" t="s">
        <v>31</v>
      </c>
      <c r="F339" s="35" t="s">
        <v>32</v>
      </c>
      <c r="G339" s="281">
        <v>0</v>
      </c>
      <c r="H339" s="272"/>
      <c r="I339" s="282">
        <v>0</v>
      </c>
      <c r="J339" s="272"/>
      <c r="K339" s="282">
        <v>0</v>
      </c>
      <c r="L339" s="272"/>
      <c r="M339" s="282">
        <v>0</v>
      </c>
      <c r="N339" s="283"/>
      <c r="O339" s="290">
        <v>0</v>
      </c>
      <c r="P339" s="285"/>
      <c r="Q339" s="284">
        <v>0</v>
      </c>
      <c r="R339" s="285"/>
      <c r="S339" s="284">
        <v>0</v>
      </c>
      <c r="T339" s="285"/>
      <c r="U339" s="284">
        <v>0</v>
      </c>
      <c r="V339" s="285"/>
      <c r="W339" s="284">
        <v>0</v>
      </c>
      <c r="X339" s="288"/>
      <c r="Y339" s="281">
        <v>0</v>
      </c>
      <c r="Z339" s="272"/>
      <c r="AA339" s="282">
        <v>0</v>
      </c>
      <c r="AB339" s="283"/>
      <c r="AC339" s="282"/>
      <c r="AD339" s="272"/>
      <c r="AE339" s="282">
        <v>0</v>
      </c>
      <c r="AF339" s="272"/>
      <c r="AG339" s="282">
        <v>0</v>
      </c>
      <c r="AH339" s="272"/>
      <c r="AI339" s="282">
        <v>0</v>
      </c>
      <c r="AJ339" s="272"/>
      <c r="AK339" s="282">
        <v>0</v>
      </c>
      <c r="AL339" s="283"/>
      <c r="AM339" s="289"/>
      <c r="AN339" s="272"/>
      <c r="AO339" s="271"/>
      <c r="AP339" s="272"/>
      <c r="AQ339" s="271"/>
      <c r="AR339" s="272"/>
      <c r="AS339" s="271"/>
      <c r="AT339" s="272"/>
      <c r="AU339" s="271"/>
      <c r="AV339" s="272"/>
      <c r="AW339" s="271"/>
      <c r="AX339" s="283"/>
      <c r="AY339" s="68">
        <f t="shared" si="6"/>
        <v>0</v>
      </c>
      <c r="AZ339" s="34">
        <f t="shared" si="7"/>
        <v>0</v>
      </c>
      <c r="BA339" s="34">
        <f t="shared" si="8"/>
        <v>0</v>
      </c>
      <c r="BB339" s="34">
        <f t="shared" si="9"/>
        <v>0</v>
      </c>
      <c r="BC339" s="69" t="str">
        <f t="shared" si="10"/>
        <v/>
      </c>
    </row>
    <row r="340" spans="1:55" ht="13" x14ac:dyDescent="0.15">
      <c r="A340" s="40" t="s">
        <v>9</v>
      </c>
      <c r="B340" s="41">
        <f t="shared" si="11"/>
        <v>46357</v>
      </c>
      <c r="C340" s="42">
        <v>13</v>
      </c>
      <c r="D340" s="42"/>
      <c r="E340" s="42" t="s">
        <v>31</v>
      </c>
      <c r="F340" s="43" t="s">
        <v>32</v>
      </c>
      <c r="G340" s="281">
        <v>0</v>
      </c>
      <c r="H340" s="272"/>
      <c r="I340" s="282">
        <v>0</v>
      </c>
      <c r="J340" s="272"/>
      <c r="K340" s="282">
        <v>0</v>
      </c>
      <c r="L340" s="272"/>
      <c r="M340" s="282">
        <v>0</v>
      </c>
      <c r="N340" s="283"/>
      <c r="O340" s="281">
        <v>0</v>
      </c>
      <c r="P340" s="272"/>
      <c r="Q340" s="282">
        <v>0</v>
      </c>
      <c r="R340" s="272"/>
      <c r="S340" s="282">
        <v>0</v>
      </c>
      <c r="T340" s="272"/>
      <c r="U340" s="282">
        <v>0</v>
      </c>
      <c r="V340" s="272"/>
      <c r="W340" s="282">
        <v>0</v>
      </c>
      <c r="X340" s="283"/>
      <c r="Y340" s="281">
        <v>0</v>
      </c>
      <c r="Z340" s="272"/>
      <c r="AA340" s="282">
        <v>0</v>
      </c>
      <c r="AB340" s="283"/>
      <c r="AC340" s="282"/>
      <c r="AD340" s="272"/>
      <c r="AE340" s="282">
        <v>0</v>
      </c>
      <c r="AF340" s="272"/>
      <c r="AG340" s="282">
        <v>0</v>
      </c>
      <c r="AH340" s="272"/>
      <c r="AI340" s="282">
        <v>0</v>
      </c>
      <c r="AJ340" s="272"/>
      <c r="AK340" s="282">
        <v>0</v>
      </c>
      <c r="AL340" s="283"/>
      <c r="AM340" s="289"/>
      <c r="AN340" s="272"/>
      <c r="AO340" s="271"/>
      <c r="AP340" s="272"/>
      <c r="AQ340" s="271"/>
      <c r="AR340" s="272"/>
      <c r="AS340" s="271"/>
      <c r="AT340" s="272"/>
      <c r="AU340" s="271"/>
      <c r="AV340" s="272"/>
      <c r="AW340" s="271"/>
      <c r="AX340" s="283"/>
      <c r="AY340" s="13">
        <f t="shared" si="6"/>
        <v>0</v>
      </c>
      <c r="AZ340" s="42">
        <f t="shared" si="7"/>
        <v>0</v>
      </c>
      <c r="BA340" s="42">
        <f t="shared" si="8"/>
        <v>0</v>
      </c>
      <c r="BB340" s="42">
        <f t="shared" si="9"/>
        <v>0</v>
      </c>
      <c r="BC340" s="78" t="str">
        <f t="shared" si="10"/>
        <v/>
      </c>
    </row>
    <row r="341" spans="1:55" ht="13" x14ac:dyDescent="0.15">
      <c r="A341" s="40" t="s">
        <v>10</v>
      </c>
      <c r="B341" s="41">
        <f t="shared" si="11"/>
        <v>46358</v>
      </c>
      <c r="C341" s="42">
        <v>13</v>
      </c>
      <c r="D341" s="42"/>
      <c r="E341" s="42" t="s">
        <v>31</v>
      </c>
      <c r="F341" s="43" t="s">
        <v>32</v>
      </c>
      <c r="G341" s="281">
        <v>0</v>
      </c>
      <c r="H341" s="272"/>
      <c r="I341" s="282">
        <v>0</v>
      </c>
      <c r="J341" s="272"/>
      <c r="K341" s="282">
        <v>0</v>
      </c>
      <c r="L341" s="272"/>
      <c r="M341" s="282">
        <v>0</v>
      </c>
      <c r="N341" s="283"/>
      <c r="O341" s="281">
        <v>0</v>
      </c>
      <c r="P341" s="272"/>
      <c r="Q341" s="282">
        <v>0</v>
      </c>
      <c r="R341" s="272"/>
      <c r="S341" s="282">
        <v>0</v>
      </c>
      <c r="T341" s="272"/>
      <c r="U341" s="282">
        <v>0</v>
      </c>
      <c r="V341" s="272"/>
      <c r="W341" s="282">
        <v>0</v>
      </c>
      <c r="X341" s="283"/>
      <c r="Y341" s="281">
        <v>0</v>
      </c>
      <c r="Z341" s="272"/>
      <c r="AA341" s="282">
        <v>0</v>
      </c>
      <c r="AB341" s="283"/>
      <c r="AC341" s="282"/>
      <c r="AD341" s="272"/>
      <c r="AE341" s="282">
        <v>0</v>
      </c>
      <c r="AF341" s="272"/>
      <c r="AG341" s="282">
        <v>0</v>
      </c>
      <c r="AH341" s="272"/>
      <c r="AI341" s="282">
        <v>0</v>
      </c>
      <c r="AJ341" s="272"/>
      <c r="AK341" s="282">
        <v>0</v>
      </c>
      <c r="AL341" s="283"/>
      <c r="AM341" s="289"/>
      <c r="AN341" s="272"/>
      <c r="AO341" s="271"/>
      <c r="AP341" s="272"/>
      <c r="AQ341" s="271"/>
      <c r="AR341" s="272"/>
      <c r="AS341" s="271"/>
      <c r="AT341" s="272"/>
      <c r="AU341" s="271"/>
      <c r="AV341" s="272"/>
      <c r="AW341" s="271"/>
      <c r="AX341" s="283"/>
      <c r="AY341" s="13">
        <f t="shared" si="6"/>
        <v>0</v>
      </c>
      <c r="AZ341" s="42">
        <f t="shared" si="7"/>
        <v>0</v>
      </c>
      <c r="BA341" s="42">
        <f t="shared" si="8"/>
        <v>0</v>
      </c>
      <c r="BB341" s="42">
        <f t="shared" si="9"/>
        <v>0</v>
      </c>
      <c r="BC341" s="78" t="str">
        <f t="shared" si="10"/>
        <v/>
      </c>
    </row>
    <row r="342" spans="1:55" ht="13" x14ac:dyDescent="0.15">
      <c r="A342" s="40" t="s">
        <v>11</v>
      </c>
      <c r="B342" s="41">
        <f t="shared" si="11"/>
        <v>46359</v>
      </c>
      <c r="C342" s="42">
        <v>13</v>
      </c>
      <c r="D342" s="42"/>
      <c r="E342" s="42" t="s">
        <v>31</v>
      </c>
      <c r="F342" s="43" t="s">
        <v>32</v>
      </c>
      <c r="G342" s="281">
        <v>0</v>
      </c>
      <c r="H342" s="272"/>
      <c r="I342" s="282">
        <v>0</v>
      </c>
      <c r="J342" s="272"/>
      <c r="K342" s="282">
        <v>0</v>
      </c>
      <c r="L342" s="272"/>
      <c r="M342" s="282">
        <v>0</v>
      </c>
      <c r="N342" s="283"/>
      <c r="O342" s="281">
        <v>0</v>
      </c>
      <c r="P342" s="272"/>
      <c r="Q342" s="282">
        <v>0</v>
      </c>
      <c r="R342" s="272"/>
      <c r="S342" s="282">
        <v>0</v>
      </c>
      <c r="T342" s="272"/>
      <c r="U342" s="282">
        <v>0</v>
      </c>
      <c r="V342" s="272"/>
      <c r="W342" s="282">
        <v>0</v>
      </c>
      <c r="X342" s="283"/>
      <c r="Y342" s="281">
        <v>0</v>
      </c>
      <c r="Z342" s="272"/>
      <c r="AA342" s="282">
        <v>0</v>
      </c>
      <c r="AB342" s="283"/>
      <c r="AC342" s="282"/>
      <c r="AD342" s="272"/>
      <c r="AE342" s="282">
        <v>0</v>
      </c>
      <c r="AF342" s="272"/>
      <c r="AG342" s="282">
        <v>0</v>
      </c>
      <c r="AH342" s="272"/>
      <c r="AI342" s="282">
        <v>0</v>
      </c>
      <c r="AJ342" s="272"/>
      <c r="AK342" s="282">
        <v>0</v>
      </c>
      <c r="AL342" s="283"/>
      <c r="AM342" s="289"/>
      <c r="AN342" s="272"/>
      <c r="AO342" s="271"/>
      <c r="AP342" s="272"/>
      <c r="AQ342" s="271"/>
      <c r="AR342" s="272"/>
      <c r="AS342" s="271"/>
      <c r="AT342" s="272"/>
      <c r="AU342" s="271"/>
      <c r="AV342" s="272"/>
      <c r="AW342" s="271"/>
      <c r="AX342" s="283"/>
      <c r="AY342" s="13">
        <f t="shared" si="6"/>
        <v>0</v>
      </c>
      <c r="AZ342" s="42">
        <f t="shared" si="7"/>
        <v>0</v>
      </c>
      <c r="BA342" s="42">
        <f t="shared" si="8"/>
        <v>0</v>
      </c>
      <c r="BB342" s="42">
        <f t="shared" si="9"/>
        <v>0</v>
      </c>
      <c r="BC342" s="78" t="str">
        <f t="shared" si="10"/>
        <v/>
      </c>
    </row>
    <row r="343" spans="1:55" ht="13" x14ac:dyDescent="0.15">
      <c r="A343" s="40" t="s">
        <v>12</v>
      </c>
      <c r="B343" s="41">
        <f t="shared" si="11"/>
        <v>46360</v>
      </c>
      <c r="C343" s="42">
        <v>13</v>
      </c>
      <c r="D343" s="42"/>
      <c r="E343" s="42" t="s">
        <v>31</v>
      </c>
      <c r="F343" s="43" t="s">
        <v>32</v>
      </c>
      <c r="G343" s="281">
        <v>0</v>
      </c>
      <c r="H343" s="272"/>
      <c r="I343" s="282">
        <v>0</v>
      </c>
      <c r="J343" s="272"/>
      <c r="K343" s="282">
        <v>0</v>
      </c>
      <c r="L343" s="272"/>
      <c r="M343" s="282">
        <v>0</v>
      </c>
      <c r="N343" s="283"/>
      <c r="O343" s="281">
        <v>0</v>
      </c>
      <c r="P343" s="272"/>
      <c r="Q343" s="282">
        <v>0</v>
      </c>
      <c r="R343" s="272"/>
      <c r="S343" s="282">
        <v>0</v>
      </c>
      <c r="T343" s="272"/>
      <c r="U343" s="282">
        <v>0</v>
      </c>
      <c r="V343" s="272"/>
      <c r="W343" s="282">
        <v>0</v>
      </c>
      <c r="X343" s="283"/>
      <c r="Y343" s="281">
        <v>0</v>
      </c>
      <c r="Z343" s="272"/>
      <c r="AA343" s="282">
        <v>0</v>
      </c>
      <c r="AB343" s="283"/>
      <c r="AC343" s="282"/>
      <c r="AD343" s="272"/>
      <c r="AE343" s="282">
        <v>0</v>
      </c>
      <c r="AF343" s="272"/>
      <c r="AG343" s="282">
        <v>0</v>
      </c>
      <c r="AH343" s="272"/>
      <c r="AI343" s="282">
        <v>0</v>
      </c>
      <c r="AJ343" s="272"/>
      <c r="AK343" s="282">
        <v>0</v>
      </c>
      <c r="AL343" s="283"/>
      <c r="AM343" s="289"/>
      <c r="AN343" s="272"/>
      <c r="AO343" s="271"/>
      <c r="AP343" s="272"/>
      <c r="AQ343" s="271"/>
      <c r="AR343" s="272"/>
      <c r="AS343" s="271"/>
      <c r="AT343" s="272"/>
      <c r="AU343" s="271"/>
      <c r="AV343" s="272"/>
      <c r="AW343" s="271"/>
      <c r="AX343" s="283"/>
      <c r="AY343" s="13">
        <f t="shared" si="6"/>
        <v>0</v>
      </c>
      <c r="AZ343" s="42">
        <f t="shared" si="7"/>
        <v>0</v>
      </c>
      <c r="BA343" s="42">
        <f t="shared" si="8"/>
        <v>0</v>
      </c>
      <c r="BB343" s="42">
        <f t="shared" si="9"/>
        <v>0</v>
      </c>
      <c r="BC343" s="78" t="str">
        <f t="shared" si="10"/>
        <v/>
      </c>
    </row>
    <row r="344" spans="1:55" ht="13" x14ac:dyDescent="0.15">
      <c r="A344" s="40" t="s">
        <v>13</v>
      </c>
      <c r="B344" s="41">
        <f t="shared" si="11"/>
        <v>46361</v>
      </c>
      <c r="C344" s="42">
        <v>13</v>
      </c>
      <c r="D344" s="42"/>
      <c r="E344" s="42" t="s">
        <v>31</v>
      </c>
      <c r="F344" s="43" t="s">
        <v>32</v>
      </c>
      <c r="G344" s="281">
        <v>0</v>
      </c>
      <c r="H344" s="272"/>
      <c r="I344" s="282">
        <v>0</v>
      </c>
      <c r="J344" s="272"/>
      <c r="K344" s="282">
        <v>0</v>
      </c>
      <c r="L344" s="272"/>
      <c r="M344" s="282">
        <v>0</v>
      </c>
      <c r="N344" s="283"/>
      <c r="O344" s="281">
        <v>0</v>
      </c>
      <c r="P344" s="272"/>
      <c r="Q344" s="282">
        <v>0</v>
      </c>
      <c r="R344" s="272"/>
      <c r="S344" s="282">
        <v>0</v>
      </c>
      <c r="T344" s="272"/>
      <c r="U344" s="282">
        <v>0</v>
      </c>
      <c r="V344" s="272"/>
      <c r="W344" s="282">
        <v>0</v>
      </c>
      <c r="X344" s="283"/>
      <c r="Y344" s="281">
        <v>0</v>
      </c>
      <c r="Z344" s="272"/>
      <c r="AA344" s="282">
        <v>0</v>
      </c>
      <c r="AB344" s="283"/>
      <c r="AC344" s="282"/>
      <c r="AD344" s="272"/>
      <c r="AE344" s="282">
        <v>0</v>
      </c>
      <c r="AF344" s="272"/>
      <c r="AG344" s="282">
        <v>0</v>
      </c>
      <c r="AH344" s="272"/>
      <c r="AI344" s="282">
        <v>0</v>
      </c>
      <c r="AJ344" s="272"/>
      <c r="AK344" s="282">
        <v>0</v>
      </c>
      <c r="AL344" s="283"/>
      <c r="AM344" s="289"/>
      <c r="AN344" s="272"/>
      <c r="AO344" s="271"/>
      <c r="AP344" s="272"/>
      <c r="AQ344" s="271"/>
      <c r="AR344" s="272"/>
      <c r="AS344" s="271"/>
      <c r="AT344" s="272"/>
      <c r="AU344" s="271"/>
      <c r="AV344" s="272"/>
      <c r="AW344" s="271"/>
      <c r="AX344" s="283"/>
      <c r="AY344" s="13">
        <f t="shared" si="6"/>
        <v>0</v>
      </c>
      <c r="AZ344" s="42">
        <f t="shared" si="7"/>
        <v>0</v>
      </c>
      <c r="BA344" s="42">
        <f t="shared" si="8"/>
        <v>0</v>
      </c>
      <c r="BB344" s="42">
        <f t="shared" si="9"/>
        <v>0</v>
      </c>
      <c r="BC344" s="78" t="str">
        <f t="shared" si="10"/>
        <v/>
      </c>
    </row>
    <row r="345" spans="1:55" ht="13" x14ac:dyDescent="0.15">
      <c r="A345" s="45" t="s">
        <v>14</v>
      </c>
      <c r="B345" s="46">
        <f t="shared" si="11"/>
        <v>46362</v>
      </c>
      <c r="C345" s="47">
        <v>13</v>
      </c>
      <c r="D345" s="47"/>
      <c r="E345" s="47" t="s">
        <v>31</v>
      </c>
      <c r="F345" s="48" t="s">
        <v>32</v>
      </c>
      <c r="G345" s="296">
        <v>0</v>
      </c>
      <c r="H345" s="292"/>
      <c r="I345" s="291">
        <v>0</v>
      </c>
      <c r="J345" s="292"/>
      <c r="K345" s="291">
        <v>0</v>
      </c>
      <c r="L345" s="292"/>
      <c r="M345" s="291">
        <v>0</v>
      </c>
      <c r="N345" s="293"/>
      <c r="O345" s="296">
        <v>0</v>
      </c>
      <c r="P345" s="292"/>
      <c r="Q345" s="291">
        <v>0</v>
      </c>
      <c r="R345" s="292"/>
      <c r="S345" s="291">
        <v>0</v>
      </c>
      <c r="T345" s="292"/>
      <c r="U345" s="291">
        <v>0</v>
      </c>
      <c r="V345" s="292"/>
      <c r="W345" s="291">
        <v>0</v>
      </c>
      <c r="X345" s="293"/>
      <c r="Y345" s="296">
        <v>0</v>
      </c>
      <c r="Z345" s="292"/>
      <c r="AA345" s="291">
        <v>0</v>
      </c>
      <c r="AB345" s="293"/>
      <c r="AC345" s="291"/>
      <c r="AD345" s="292"/>
      <c r="AE345" s="291">
        <v>0</v>
      </c>
      <c r="AF345" s="292"/>
      <c r="AG345" s="291">
        <v>0</v>
      </c>
      <c r="AH345" s="292"/>
      <c r="AI345" s="291">
        <v>0</v>
      </c>
      <c r="AJ345" s="292"/>
      <c r="AK345" s="291">
        <v>0</v>
      </c>
      <c r="AL345" s="293"/>
      <c r="AM345" s="294"/>
      <c r="AN345" s="292"/>
      <c r="AO345" s="295"/>
      <c r="AP345" s="292"/>
      <c r="AQ345" s="295"/>
      <c r="AR345" s="292"/>
      <c r="AS345" s="295"/>
      <c r="AT345" s="292"/>
      <c r="AU345" s="295"/>
      <c r="AV345" s="292"/>
      <c r="AW345" s="295"/>
      <c r="AX345" s="293"/>
      <c r="AY345" s="79">
        <f t="shared" si="6"/>
        <v>0</v>
      </c>
      <c r="AZ345" s="47">
        <f t="shared" si="7"/>
        <v>0</v>
      </c>
      <c r="BA345" s="47">
        <f t="shared" si="8"/>
        <v>0</v>
      </c>
      <c r="BB345" s="47">
        <f t="shared" si="9"/>
        <v>0</v>
      </c>
      <c r="BC345" s="80" t="str">
        <f t="shared" si="10"/>
        <v/>
      </c>
    </row>
    <row r="346" spans="1:55" ht="13" x14ac:dyDescent="0.15">
      <c r="A346" s="32" t="s">
        <v>7</v>
      </c>
      <c r="B346" s="33">
        <f t="shared" si="11"/>
        <v>46363</v>
      </c>
      <c r="C346" s="34">
        <v>13</v>
      </c>
      <c r="D346" s="34"/>
      <c r="E346" s="34" t="s">
        <v>34</v>
      </c>
      <c r="F346" s="35" t="s">
        <v>32</v>
      </c>
      <c r="G346" s="281">
        <v>0</v>
      </c>
      <c r="H346" s="272"/>
      <c r="I346" s="282">
        <v>0</v>
      </c>
      <c r="J346" s="272"/>
      <c r="K346" s="282">
        <v>0</v>
      </c>
      <c r="L346" s="272"/>
      <c r="M346" s="282">
        <v>0</v>
      </c>
      <c r="N346" s="283"/>
      <c r="O346" s="290">
        <v>0</v>
      </c>
      <c r="P346" s="285"/>
      <c r="Q346" s="284">
        <v>0</v>
      </c>
      <c r="R346" s="285"/>
      <c r="S346" s="284">
        <v>0</v>
      </c>
      <c r="T346" s="285"/>
      <c r="U346" s="284">
        <v>0</v>
      </c>
      <c r="V346" s="285"/>
      <c r="W346" s="284">
        <v>0</v>
      </c>
      <c r="X346" s="288"/>
      <c r="Y346" s="281">
        <v>0</v>
      </c>
      <c r="Z346" s="272"/>
      <c r="AA346" s="282">
        <v>0</v>
      </c>
      <c r="AB346" s="283"/>
      <c r="AC346" s="282"/>
      <c r="AD346" s="272"/>
      <c r="AE346" s="282">
        <v>0</v>
      </c>
      <c r="AF346" s="272"/>
      <c r="AG346" s="282">
        <v>0</v>
      </c>
      <c r="AH346" s="272"/>
      <c r="AI346" s="282">
        <v>0</v>
      </c>
      <c r="AJ346" s="272"/>
      <c r="AK346" s="282">
        <v>0</v>
      </c>
      <c r="AL346" s="283"/>
      <c r="AM346" s="289"/>
      <c r="AN346" s="272"/>
      <c r="AO346" s="271"/>
      <c r="AP346" s="272"/>
      <c r="AQ346" s="271"/>
      <c r="AR346" s="272"/>
      <c r="AS346" s="271"/>
      <c r="AT346" s="272"/>
      <c r="AU346" s="271"/>
      <c r="AV346" s="272"/>
      <c r="AW346" s="271"/>
      <c r="AX346" s="283"/>
      <c r="AY346" s="68">
        <f t="shared" si="6"/>
        <v>0</v>
      </c>
      <c r="AZ346" s="34">
        <f t="shared" si="7"/>
        <v>0</v>
      </c>
      <c r="BA346" s="34">
        <f t="shared" si="8"/>
        <v>0</v>
      </c>
      <c r="BB346" s="34">
        <f t="shared" si="9"/>
        <v>0</v>
      </c>
      <c r="BC346" s="69" t="str">
        <f t="shared" si="10"/>
        <v/>
      </c>
    </row>
    <row r="347" spans="1:55" ht="13" x14ac:dyDescent="0.15">
      <c r="A347" s="40" t="s">
        <v>9</v>
      </c>
      <c r="B347" s="41">
        <f t="shared" si="11"/>
        <v>46364</v>
      </c>
      <c r="C347" s="42">
        <v>13</v>
      </c>
      <c r="D347" s="42"/>
      <c r="E347" s="42" t="s">
        <v>34</v>
      </c>
      <c r="F347" s="43" t="s">
        <v>32</v>
      </c>
      <c r="G347" s="281">
        <v>0</v>
      </c>
      <c r="H347" s="272"/>
      <c r="I347" s="282">
        <v>0</v>
      </c>
      <c r="J347" s="272"/>
      <c r="K347" s="282">
        <v>0</v>
      </c>
      <c r="L347" s="272"/>
      <c r="M347" s="282">
        <v>0</v>
      </c>
      <c r="N347" s="283"/>
      <c r="O347" s="281">
        <v>0</v>
      </c>
      <c r="P347" s="272"/>
      <c r="Q347" s="282">
        <v>0</v>
      </c>
      <c r="R347" s="272"/>
      <c r="S347" s="282">
        <v>0</v>
      </c>
      <c r="T347" s="272"/>
      <c r="U347" s="282">
        <v>0</v>
      </c>
      <c r="V347" s="272"/>
      <c r="W347" s="282">
        <v>0</v>
      </c>
      <c r="X347" s="283"/>
      <c r="Y347" s="281">
        <v>0</v>
      </c>
      <c r="Z347" s="272"/>
      <c r="AA347" s="282">
        <v>0</v>
      </c>
      <c r="AB347" s="283"/>
      <c r="AC347" s="282"/>
      <c r="AD347" s="272"/>
      <c r="AE347" s="282">
        <v>0</v>
      </c>
      <c r="AF347" s="272"/>
      <c r="AG347" s="282">
        <v>0</v>
      </c>
      <c r="AH347" s="272"/>
      <c r="AI347" s="282">
        <v>0</v>
      </c>
      <c r="AJ347" s="272"/>
      <c r="AK347" s="282">
        <v>0</v>
      </c>
      <c r="AL347" s="283"/>
      <c r="AM347" s="289"/>
      <c r="AN347" s="272"/>
      <c r="AO347" s="271"/>
      <c r="AP347" s="272"/>
      <c r="AQ347" s="271"/>
      <c r="AR347" s="272"/>
      <c r="AS347" s="271"/>
      <c r="AT347" s="272"/>
      <c r="AU347" s="271"/>
      <c r="AV347" s="272"/>
      <c r="AW347" s="271"/>
      <c r="AX347" s="283"/>
      <c r="AY347" s="13">
        <f t="shared" si="6"/>
        <v>0</v>
      </c>
      <c r="AZ347" s="42">
        <f t="shared" si="7"/>
        <v>0</v>
      </c>
      <c r="BA347" s="42">
        <f t="shared" si="8"/>
        <v>0</v>
      </c>
      <c r="BB347" s="42">
        <f t="shared" si="9"/>
        <v>0</v>
      </c>
      <c r="BC347" s="78" t="str">
        <f t="shared" si="10"/>
        <v/>
      </c>
    </row>
    <row r="348" spans="1:55" ht="13" x14ac:dyDescent="0.15">
      <c r="A348" s="40" t="s">
        <v>10</v>
      </c>
      <c r="B348" s="41">
        <f t="shared" si="11"/>
        <v>46365</v>
      </c>
      <c r="C348" s="42">
        <v>13</v>
      </c>
      <c r="D348" s="42"/>
      <c r="E348" s="42" t="s">
        <v>34</v>
      </c>
      <c r="F348" s="43" t="s">
        <v>32</v>
      </c>
      <c r="G348" s="281">
        <v>0</v>
      </c>
      <c r="H348" s="272"/>
      <c r="I348" s="282">
        <v>0</v>
      </c>
      <c r="J348" s="272"/>
      <c r="K348" s="282">
        <v>0</v>
      </c>
      <c r="L348" s="272"/>
      <c r="M348" s="282">
        <v>0</v>
      </c>
      <c r="N348" s="283"/>
      <c r="O348" s="281">
        <v>0</v>
      </c>
      <c r="P348" s="272"/>
      <c r="Q348" s="282">
        <v>0</v>
      </c>
      <c r="R348" s="272"/>
      <c r="S348" s="282">
        <v>0</v>
      </c>
      <c r="T348" s="272"/>
      <c r="U348" s="282">
        <v>0</v>
      </c>
      <c r="V348" s="272"/>
      <c r="W348" s="282">
        <v>0</v>
      </c>
      <c r="X348" s="283"/>
      <c r="Y348" s="281">
        <v>0</v>
      </c>
      <c r="Z348" s="272"/>
      <c r="AA348" s="282">
        <v>0</v>
      </c>
      <c r="AB348" s="283"/>
      <c r="AC348" s="282"/>
      <c r="AD348" s="272"/>
      <c r="AE348" s="282">
        <v>0</v>
      </c>
      <c r="AF348" s="272"/>
      <c r="AG348" s="282">
        <v>0</v>
      </c>
      <c r="AH348" s="272"/>
      <c r="AI348" s="282">
        <v>0</v>
      </c>
      <c r="AJ348" s="272"/>
      <c r="AK348" s="282">
        <v>0</v>
      </c>
      <c r="AL348" s="283"/>
      <c r="AM348" s="289"/>
      <c r="AN348" s="272"/>
      <c r="AO348" s="271"/>
      <c r="AP348" s="272"/>
      <c r="AQ348" s="271"/>
      <c r="AR348" s="272"/>
      <c r="AS348" s="271"/>
      <c r="AT348" s="272"/>
      <c r="AU348" s="271"/>
      <c r="AV348" s="272"/>
      <c r="AW348" s="271"/>
      <c r="AX348" s="283"/>
      <c r="AY348" s="13">
        <f t="shared" si="6"/>
        <v>0</v>
      </c>
      <c r="AZ348" s="42">
        <f t="shared" si="7"/>
        <v>0</v>
      </c>
      <c r="BA348" s="42">
        <f t="shared" si="8"/>
        <v>0</v>
      </c>
      <c r="BB348" s="42">
        <f t="shared" si="9"/>
        <v>0</v>
      </c>
      <c r="BC348" s="78" t="str">
        <f t="shared" si="10"/>
        <v/>
      </c>
    </row>
    <row r="349" spans="1:55" ht="13" x14ac:dyDescent="0.15">
      <c r="A349" s="40" t="s">
        <v>11</v>
      </c>
      <c r="B349" s="41">
        <f t="shared" si="11"/>
        <v>46366</v>
      </c>
      <c r="C349" s="42">
        <v>13</v>
      </c>
      <c r="D349" s="42"/>
      <c r="E349" s="42" t="s">
        <v>34</v>
      </c>
      <c r="F349" s="43" t="s">
        <v>32</v>
      </c>
      <c r="G349" s="281">
        <v>0</v>
      </c>
      <c r="H349" s="272"/>
      <c r="I349" s="282">
        <v>0</v>
      </c>
      <c r="J349" s="272"/>
      <c r="K349" s="282">
        <v>0</v>
      </c>
      <c r="L349" s="272"/>
      <c r="M349" s="282">
        <v>0</v>
      </c>
      <c r="N349" s="283"/>
      <c r="O349" s="281">
        <v>0</v>
      </c>
      <c r="P349" s="272"/>
      <c r="Q349" s="282">
        <v>0</v>
      </c>
      <c r="R349" s="272"/>
      <c r="S349" s="282">
        <v>0</v>
      </c>
      <c r="T349" s="272"/>
      <c r="U349" s="282">
        <v>0</v>
      </c>
      <c r="V349" s="272"/>
      <c r="W349" s="282">
        <v>0</v>
      </c>
      <c r="X349" s="283"/>
      <c r="Y349" s="281">
        <v>0</v>
      </c>
      <c r="Z349" s="272"/>
      <c r="AA349" s="282">
        <v>0</v>
      </c>
      <c r="AB349" s="283"/>
      <c r="AC349" s="282"/>
      <c r="AD349" s="272"/>
      <c r="AE349" s="282">
        <v>0</v>
      </c>
      <c r="AF349" s="272"/>
      <c r="AG349" s="282">
        <v>0</v>
      </c>
      <c r="AH349" s="272"/>
      <c r="AI349" s="282">
        <v>0</v>
      </c>
      <c r="AJ349" s="272"/>
      <c r="AK349" s="282">
        <v>0</v>
      </c>
      <c r="AL349" s="283"/>
      <c r="AM349" s="289"/>
      <c r="AN349" s="272"/>
      <c r="AO349" s="271"/>
      <c r="AP349" s="272"/>
      <c r="AQ349" s="271"/>
      <c r="AR349" s="272"/>
      <c r="AS349" s="271"/>
      <c r="AT349" s="272"/>
      <c r="AU349" s="271"/>
      <c r="AV349" s="272"/>
      <c r="AW349" s="271"/>
      <c r="AX349" s="283"/>
      <c r="AY349" s="13">
        <f t="shared" si="6"/>
        <v>0</v>
      </c>
      <c r="AZ349" s="42">
        <f t="shared" si="7"/>
        <v>0</v>
      </c>
      <c r="BA349" s="42">
        <f t="shared" si="8"/>
        <v>0</v>
      </c>
      <c r="BB349" s="42">
        <f t="shared" si="9"/>
        <v>0</v>
      </c>
      <c r="BC349" s="78" t="str">
        <f t="shared" si="10"/>
        <v/>
      </c>
    </row>
    <row r="350" spans="1:55" ht="13" x14ac:dyDescent="0.15">
      <c r="A350" s="40" t="s">
        <v>12</v>
      </c>
      <c r="B350" s="41">
        <f t="shared" si="11"/>
        <v>46367</v>
      </c>
      <c r="C350" s="42">
        <v>13</v>
      </c>
      <c r="D350" s="42"/>
      <c r="E350" s="42" t="s">
        <v>34</v>
      </c>
      <c r="F350" s="43" t="s">
        <v>32</v>
      </c>
      <c r="G350" s="281">
        <v>0</v>
      </c>
      <c r="H350" s="272"/>
      <c r="I350" s="282">
        <v>0</v>
      </c>
      <c r="J350" s="272"/>
      <c r="K350" s="282">
        <v>0</v>
      </c>
      <c r="L350" s="272"/>
      <c r="M350" s="282">
        <v>0</v>
      </c>
      <c r="N350" s="283"/>
      <c r="O350" s="281">
        <v>0</v>
      </c>
      <c r="P350" s="272"/>
      <c r="Q350" s="282">
        <v>0</v>
      </c>
      <c r="R350" s="272"/>
      <c r="S350" s="282">
        <v>0</v>
      </c>
      <c r="T350" s="272"/>
      <c r="U350" s="282">
        <v>0</v>
      </c>
      <c r="V350" s="272"/>
      <c r="W350" s="282">
        <v>0</v>
      </c>
      <c r="X350" s="283"/>
      <c r="Y350" s="281">
        <v>0</v>
      </c>
      <c r="Z350" s="272"/>
      <c r="AA350" s="282">
        <v>0</v>
      </c>
      <c r="AB350" s="283"/>
      <c r="AC350" s="282"/>
      <c r="AD350" s="272"/>
      <c r="AE350" s="282">
        <v>0</v>
      </c>
      <c r="AF350" s="272"/>
      <c r="AG350" s="282">
        <v>0</v>
      </c>
      <c r="AH350" s="272"/>
      <c r="AI350" s="282">
        <v>0</v>
      </c>
      <c r="AJ350" s="272"/>
      <c r="AK350" s="282">
        <v>0</v>
      </c>
      <c r="AL350" s="283"/>
      <c r="AM350" s="289"/>
      <c r="AN350" s="272"/>
      <c r="AO350" s="271"/>
      <c r="AP350" s="272"/>
      <c r="AQ350" s="271"/>
      <c r="AR350" s="272"/>
      <c r="AS350" s="271"/>
      <c r="AT350" s="272"/>
      <c r="AU350" s="271"/>
      <c r="AV350" s="272"/>
      <c r="AW350" s="271"/>
      <c r="AX350" s="283"/>
      <c r="AY350" s="13">
        <f t="shared" si="6"/>
        <v>0</v>
      </c>
      <c r="AZ350" s="42">
        <f t="shared" si="7"/>
        <v>0</v>
      </c>
      <c r="BA350" s="42">
        <f t="shared" si="8"/>
        <v>0</v>
      </c>
      <c r="BB350" s="42">
        <f t="shared" si="9"/>
        <v>0</v>
      </c>
      <c r="BC350" s="78" t="str">
        <f t="shared" si="10"/>
        <v/>
      </c>
    </row>
    <row r="351" spans="1:55" ht="13" x14ac:dyDescent="0.15">
      <c r="A351" s="40" t="s">
        <v>13</v>
      </c>
      <c r="B351" s="41">
        <f t="shared" si="11"/>
        <v>46368</v>
      </c>
      <c r="C351" s="42">
        <v>13</v>
      </c>
      <c r="D351" s="42"/>
      <c r="E351" s="42" t="s">
        <v>34</v>
      </c>
      <c r="F351" s="43" t="s">
        <v>32</v>
      </c>
      <c r="G351" s="281">
        <v>0</v>
      </c>
      <c r="H351" s="272"/>
      <c r="I351" s="282">
        <v>0</v>
      </c>
      <c r="J351" s="272"/>
      <c r="K351" s="282">
        <v>0</v>
      </c>
      <c r="L351" s="272"/>
      <c r="M351" s="282">
        <v>0</v>
      </c>
      <c r="N351" s="283"/>
      <c r="O351" s="281">
        <v>0</v>
      </c>
      <c r="P351" s="272"/>
      <c r="Q351" s="282">
        <v>0</v>
      </c>
      <c r="R351" s="272"/>
      <c r="S351" s="282">
        <v>0</v>
      </c>
      <c r="T351" s="272"/>
      <c r="U351" s="282">
        <v>0</v>
      </c>
      <c r="V351" s="272"/>
      <c r="W351" s="282">
        <v>0</v>
      </c>
      <c r="X351" s="283"/>
      <c r="Y351" s="281">
        <v>0</v>
      </c>
      <c r="Z351" s="272"/>
      <c r="AA351" s="282">
        <v>0</v>
      </c>
      <c r="AB351" s="283"/>
      <c r="AC351" s="282"/>
      <c r="AD351" s="272"/>
      <c r="AE351" s="282">
        <v>0</v>
      </c>
      <c r="AF351" s="272"/>
      <c r="AG351" s="282">
        <v>0</v>
      </c>
      <c r="AH351" s="272"/>
      <c r="AI351" s="282">
        <v>0</v>
      </c>
      <c r="AJ351" s="272"/>
      <c r="AK351" s="282">
        <v>0</v>
      </c>
      <c r="AL351" s="283"/>
      <c r="AM351" s="289"/>
      <c r="AN351" s="272"/>
      <c r="AO351" s="271"/>
      <c r="AP351" s="272"/>
      <c r="AQ351" s="271"/>
      <c r="AR351" s="272"/>
      <c r="AS351" s="271"/>
      <c r="AT351" s="272"/>
      <c r="AU351" s="271"/>
      <c r="AV351" s="272"/>
      <c r="AW351" s="271"/>
      <c r="AX351" s="283"/>
      <c r="AY351" s="13">
        <f t="shared" si="6"/>
        <v>0</v>
      </c>
      <c r="AZ351" s="42">
        <f t="shared" si="7"/>
        <v>0</v>
      </c>
      <c r="BA351" s="42">
        <f t="shared" si="8"/>
        <v>0</v>
      </c>
      <c r="BB351" s="42">
        <f t="shared" si="9"/>
        <v>0</v>
      </c>
      <c r="BC351" s="78" t="str">
        <f t="shared" si="10"/>
        <v/>
      </c>
    </row>
    <row r="352" spans="1:55" ht="13" x14ac:dyDescent="0.15">
      <c r="A352" s="45" t="s">
        <v>14</v>
      </c>
      <c r="B352" s="46">
        <f t="shared" si="11"/>
        <v>46369</v>
      </c>
      <c r="C352" s="47">
        <v>13</v>
      </c>
      <c r="D352" s="47"/>
      <c r="E352" s="47" t="s">
        <v>34</v>
      </c>
      <c r="F352" s="48" t="s">
        <v>32</v>
      </c>
      <c r="G352" s="296">
        <v>0</v>
      </c>
      <c r="H352" s="292"/>
      <c r="I352" s="291">
        <v>0</v>
      </c>
      <c r="J352" s="292"/>
      <c r="K352" s="291">
        <v>0</v>
      </c>
      <c r="L352" s="292"/>
      <c r="M352" s="291">
        <v>0</v>
      </c>
      <c r="N352" s="293"/>
      <c r="O352" s="296">
        <v>0</v>
      </c>
      <c r="P352" s="292"/>
      <c r="Q352" s="291">
        <v>0</v>
      </c>
      <c r="R352" s="292"/>
      <c r="S352" s="291">
        <v>0</v>
      </c>
      <c r="T352" s="292"/>
      <c r="U352" s="291">
        <v>0</v>
      </c>
      <c r="V352" s="292"/>
      <c r="W352" s="291">
        <v>0</v>
      </c>
      <c r="X352" s="293"/>
      <c r="Y352" s="296">
        <v>0</v>
      </c>
      <c r="Z352" s="292"/>
      <c r="AA352" s="291">
        <v>0</v>
      </c>
      <c r="AB352" s="293"/>
      <c r="AC352" s="291"/>
      <c r="AD352" s="292"/>
      <c r="AE352" s="291">
        <v>0</v>
      </c>
      <c r="AF352" s="292"/>
      <c r="AG352" s="291">
        <v>0</v>
      </c>
      <c r="AH352" s="292"/>
      <c r="AI352" s="291">
        <v>0</v>
      </c>
      <c r="AJ352" s="292"/>
      <c r="AK352" s="291">
        <v>0</v>
      </c>
      <c r="AL352" s="293"/>
      <c r="AM352" s="294"/>
      <c r="AN352" s="292"/>
      <c r="AO352" s="295"/>
      <c r="AP352" s="292"/>
      <c r="AQ352" s="295"/>
      <c r="AR352" s="292"/>
      <c r="AS352" s="295"/>
      <c r="AT352" s="292"/>
      <c r="AU352" s="295"/>
      <c r="AV352" s="292"/>
      <c r="AW352" s="295"/>
      <c r="AX352" s="293"/>
      <c r="AY352" s="79">
        <f t="shared" si="6"/>
        <v>0</v>
      </c>
      <c r="AZ352" s="47">
        <f t="shared" si="7"/>
        <v>0</v>
      </c>
      <c r="BA352" s="47">
        <f t="shared" si="8"/>
        <v>0</v>
      </c>
      <c r="BB352" s="47">
        <f t="shared" si="9"/>
        <v>0</v>
      </c>
      <c r="BC352" s="80" t="str">
        <f t="shared" si="10"/>
        <v/>
      </c>
    </row>
    <row r="353" spans="1:55" ht="13" x14ac:dyDescent="0.15">
      <c r="A353" s="32" t="s">
        <v>7</v>
      </c>
      <c r="B353" s="33">
        <f t="shared" si="11"/>
        <v>46370</v>
      </c>
      <c r="C353" s="34">
        <v>13</v>
      </c>
      <c r="D353" s="34"/>
      <c r="E353" s="34" t="s">
        <v>35</v>
      </c>
      <c r="F353" s="35" t="s">
        <v>32</v>
      </c>
      <c r="G353" s="281">
        <v>0</v>
      </c>
      <c r="H353" s="272"/>
      <c r="I353" s="282">
        <v>0</v>
      </c>
      <c r="J353" s="272"/>
      <c r="K353" s="282">
        <v>0</v>
      </c>
      <c r="L353" s="272"/>
      <c r="M353" s="282">
        <v>0</v>
      </c>
      <c r="N353" s="283"/>
      <c r="O353" s="290">
        <v>0</v>
      </c>
      <c r="P353" s="285"/>
      <c r="Q353" s="284">
        <v>0</v>
      </c>
      <c r="R353" s="285"/>
      <c r="S353" s="284">
        <v>0</v>
      </c>
      <c r="T353" s="285"/>
      <c r="U353" s="284">
        <v>0</v>
      </c>
      <c r="V353" s="285"/>
      <c r="W353" s="284">
        <v>0</v>
      </c>
      <c r="X353" s="288"/>
      <c r="Y353" s="281">
        <v>0</v>
      </c>
      <c r="Z353" s="272"/>
      <c r="AA353" s="282">
        <v>0</v>
      </c>
      <c r="AB353" s="283"/>
      <c r="AC353" s="282"/>
      <c r="AD353" s="272"/>
      <c r="AE353" s="282">
        <v>0</v>
      </c>
      <c r="AF353" s="272"/>
      <c r="AG353" s="282">
        <v>0</v>
      </c>
      <c r="AH353" s="272"/>
      <c r="AI353" s="282">
        <v>0</v>
      </c>
      <c r="AJ353" s="272"/>
      <c r="AK353" s="282">
        <v>0</v>
      </c>
      <c r="AL353" s="283"/>
      <c r="AM353" s="289"/>
      <c r="AN353" s="272"/>
      <c r="AO353" s="271"/>
      <c r="AP353" s="272"/>
      <c r="AQ353" s="271"/>
      <c r="AR353" s="272"/>
      <c r="AS353" s="271"/>
      <c r="AT353" s="272"/>
      <c r="AU353" s="271"/>
      <c r="AV353" s="272"/>
      <c r="AW353" s="271"/>
      <c r="AX353" s="283"/>
      <c r="AY353" s="68">
        <f t="shared" si="6"/>
        <v>0</v>
      </c>
      <c r="AZ353" s="34">
        <f t="shared" si="7"/>
        <v>0</v>
      </c>
      <c r="BA353" s="34">
        <f t="shared" si="8"/>
        <v>0</v>
      </c>
      <c r="BB353" s="34">
        <f t="shared" si="9"/>
        <v>0</v>
      </c>
      <c r="BC353" s="69" t="str">
        <f t="shared" si="10"/>
        <v/>
      </c>
    </row>
    <row r="354" spans="1:55" ht="13" x14ac:dyDescent="0.15">
      <c r="A354" s="40" t="s">
        <v>9</v>
      </c>
      <c r="B354" s="41">
        <f t="shared" si="11"/>
        <v>46371</v>
      </c>
      <c r="C354" s="42">
        <v>13</v>
      </c>
      <c r="D354" s="42"/>
      <c r="E354" s="42" t="s">
        <v>35</v>
      </c>
      <c r="F354" s="43" t="s">
        <v>32</v>
      </c>
      <c r="G354" s="281">
        <v>0</v>
      </c>
      <c r="H354" s="272"/>
      <c r="I354" s="282">
        <v>0</v>
      </c>
      <c r="J354" s="272"/>
      <c r="K354" s="282">
        <v>0</v>
      </c>
      <c r="L354" s="272"/>
      <c r="M354" s="282">
        <v>0</v>
      </c>
      <c r="N354" s="283"/>
      <c r="O354" s="281">
        <v>0</v>
      </c>
      <c r="P354" s="272"/>
      <c r="Q354" s="282">
        <v>0</v>
      </c>
      <c r="R354" s="272"/>
      <c r="S354" s="282">
        <v>0</v>
      </c>
      <c r="T354" s="272"/>
      <c r="U354" s="282">
        <v>0</v>
      </c>
      <c r="V354" s="272"/>
      <c r="W354" s="282">
        <v>0</v>
      </c>
      <c r="X354" s="283"/>
      <c r="Y354" s="281">
        <v>0</v>
      </c>
      <c r="Z354" s="272"/>
      <c r="AA354" s="282">
        <v>0</v>
      </c>
      <c r="AB354" s="283"/>
      <c r="AC354" s="282"/>
      <c r="AD354" s="272"/>
      <c r="AE354" s="282">
        <v>0</v>
      </c>
      <c r="AF354" s="272"/>
      <c r="AG354" s="282">
        <v>0</v>
      </c>
      <c r="AH354" s="272"/>
      <c r="AI354" s="282">
        <v>0</v>
      </c>
      <c r="AJ354" s="272"/>
      <c r="AK354" s="282">
        <v>0</v>
      </c>
      <c r="AL354" s="283"/>
      <c r="AM354" s="289"/>
      <c r="AN354" s="272"/>
      <c r="AO354" s="271"/>
      <c r="AP354" s="272"/>
      <c r="AQ354" s="271"/>
      <c r="AR354" s="272"/>
      <c r="AS354" s="271"/>
      <c r="AT354" s="272"/>
      <c r="AU354" s="271"/>
      <c r="AV354" s="272"/>
      <c r="AW354" s="271"/>
      <c r="AX354" s="283"/>
      <c r="AY354" s="13">
        <f t="shared" si="6"/>
        <v>0</v>
      </c>
      <c r="AZ354" s="42">
        <f t="shared" si="7"/>
        <v>0</v>
      </c>
      <c r="BA354" s="42">
        <f t="shared" si="8"/>
        <v>0</v>
      </c>
      <c r="BB354" s="42">
        <f t="shared" si="9"/>
        <v>0</v>
      </c>
      <c r="BC354" s="78" t="str">
        <f t="shared" si="10"/>
        <v/>
      </c>
    </row>
    <row r="355" spans="1:55" ht="13" x14ac:dyDescent="0.15">
      <c r="A355" s="40" t="s">
        <v>10</v>
      </c>
      <c r="B355" s="41">
        <f t="shared" si="11"/>
        <v>46372</v>
      </c>
      <c r="C355" s="42">
        <v>13</v>
      </c>
      <c r="D355" s="42"/>
      <c r="E355" s="42" t="s">
        <v>35</v>
      </c>
      <c r="F355" s="43" t="s">
        <v>32</v>
      </c>
      <c r="G355" s="281">
        <v>0</v>
      </c>
      <c r="H355" s="272"/>
      <c r="I355" s="282">
        <v>0</v>
      </c>
      <c r="J355" s="272"/>
      <c r="K355" s="282">
        <v>0</v>
      </c>
      <c r="L355" s="272"/>
      <c r="M355" s="282">
        <v>0</v>
      </c>
      <c r="N355" s="283"/>
      <c r="O355" s="281">
        <v>0</v>
      </c>
      <c r="P355" s="272"/>
      <c r="Q355" s="282">
        <v>0</v>
      </c>
      <c r="R355" s="272"/>
      <c r="S355" s="282">
        <v>0</v>
      </c>
      <c r="T355" s="272"/>
      <c r="U355" s="282">
        <v>0</v>
      </c>
      <c r="V355" s="272"/>
      <c r="W355" s="282">
        <v>0</v>
      </c>
      <c r="X355" s="283"/>
      <c r="Y355" s="281">
        <v>0</v>
      </c>
      <c r="Z355" s="272"/>
      <c r="AA355" s="282">
        <v>0</v>
      </c>
      <c r="AB355" s="283"/>
      <c r="AC355" s="282"/>
      <c r="AD355" s="272"/>
      <c r="AE355" s="282">
        <v>0</v>
      </c>
      <c r="AF355" s="272"/>
      <c r="AG355" s="282">
        <v>0</v>
      </c>
      <c r="AH355" s="272"/>
      <c r="AI355" s="282">
        <v>0</v>
      </c>
      <c r="AJ355" s="272"/>
      <c r="AK355" s="282">
        <v>0</v>
      </c>
      <c r="AL355" s="283"/>
      <c r="AM355" s="289"/>
      <c r="AN355" s="272"/>
      <c r="AO355" s="271"/>
      <c r="AP355" s="272"/>
      <c r="AQ355" s="271"/>
      <c r="AR355" s="272"/>
      <c r="AS355" s="271"/>
      <c r="AT355" s="272"/>
      <c r="AU355" s="271"/>
      <c r="AV355" s="272"/>
      <c r="AW355" s="271"/>
      <c r="AX355" s="283"/>
      <c r="AY355" s="13">
        <f t="shared" si="6"/>
        <v>0</v>
      </c>
      <c r="AZ355" s="42">
        <f t="shared" si="7"/>
        <v>0</v>
      </c>
      <c r="BA355" s="42">
        <f t="shared" si="8"/>
        <v>0</v>
      </c>
      <c r="BB355" s="42">
        <f t="shared" si="9"/>
        <v>0</v>
      </c>
      <c r="BC355" s="78" t="str">
        <f t="shared" si="10"/>
        <v/>
      </c>
    </row>
    <row r="356" spans="1:55" ht="13" x14ac:dyDescent="0.15">
      <c r="A356" s="40" t="s">
        <v>11</v>
      </c>
      <c r="B356" s="41">
        <f t="shared" si="11"/>
        <v>46373</v>
      </c>
      <c r="C356" s="42">
        <v>13</v>
      </c>
      <c r="D356" s="42"/>
      <c r="E356" s="42" t="s">
        <v>35</v>
      </c>
      <c r="F356" s="43" t="s">
        <v>32</v>
      </c>
      <c r="G356" s="281">
        <v>0</v>
      </c>
      <c r="H356" s="272"/>
      <c r="I356" s="282">
        <v>0</v>
      </c>
      <c r="J356" s="272"/>
      <c r="K356" s="282">
        <v>0</v>
      </c>
      <c r="L356" s="272"/>
      <c r="M356" s="282">
        <v>0</v>
      </c>
      <c r="N356" s="283"/>
      <c r="O356" s="281">
        <v>0</v>
      </c>
      <c r="P356" s="272"/>
      <c r="Q356" s="282">
        <v>0</v>
      </c>
      <c r="R356" s="272"/>
      <c r="S356" s="282">
        <v>0</v>
      </c>
      <c r="T356" s="272"/>
      <c r="U356" s="282">
        <v>0</v>
      </c>
      <c r="V356" s="272"/>
      <c r="W356" s="282">
        <v>0</v>
      </c>
      <c r="X356" s="283"/>
      <c r="Y356" s="281">
        <v>0</v>
      </c>
      <c r="Z356" s="272"/>
      <c r="AA356" s="282">
        <v>0</v>
      </c>
      <c r="AB356" s="283"/>
      <c r="AC356" s="282"/>
      <c r="AD356" s="272"/>
      <c r="AE356" s="282">
        <v>0</v>
      </c>
      <c r="AF356" s="272"/>
      <c r="AG356" s="282">
        <v>0</v>
      </c>
      <c r="AH356" s="272"/>
      <c r="AI356" s="282">
        <v>0</v>
      </c>
      <c r="AJ356" s="272"/>
      <c r="AK356" s="282">
        <v>0</v>
      </c>
      <c r="AL356" s="283"/>
      <c r="AM356" s="289"/>
      <c r="AN356" s="272"/>
      <c r="AO356" s="271"/>
      <c r="AP356" s="272"/>
      <c r="AQ356" s="271"/>
      <c r="AR356" s="272"/>
      <c r="AS356" s="271"/>
      <c r="AT356" s="272"/>
      <c r="AU356" s="271"/>
      <c r="AV356" s="272"/>
      <c r="AW356" s="271"/>
      <c r="AX356" s="283"/>
      <c r="AY356" s="13">
        <f t="shared" si="6"/>
        <v>0</v>
      </c>
      <c r="AZ356" s="42">
        <f t="shared" si="7"/>
        <v>0</v>
      </c>
      <c r="BA356" s="42">
        <f t="shared" si="8"/>
        <v>0</v>
      </c>
      <c r="BB356" s="42">
        <f t="shared" si="9"/>
        <v>0</v>
      </c>
      <c r="BC356" s="78" t="str">
        <f t="shared" si="10"/>
        <v/>
      </c>
    </row>
    <row r="357" spans="1:55" ht="13" x14ac:dyDescent="0.15">
      <c r="A357" s="40" t="s">
        <v>12</v>
      </c>
      <c r="B357" s="41">
        <f t="shared" si="11"/>
        <v>46374</v>
      </c>
      <c r="C357" s="42">
        <v>13</v>
      </c>
      <c r="D357" s="42"/>
      <c r="E357" s="42" t="s">
        <v>35</v>
      </c>
      <c r="F357" s="43" t="s">
        <v>32</v>
      </c>
      <c r="G357" s="281">
        <v>0</v>
      </c>
      <c r="H357" s="272"/>
      <c r="I357" s="282">
        <v>0</v>
      </c>
      <c r="J357" s="272"/>
      <c r="K357" s="282">
        <v>0</v>
      </c>
      <c r="L357" s="272"/>
      <c r="M357" s="282">
        <v>0</v>
      </c>
      <c r="N357" s="283"/>
      <c r="O357" s="281">
        <v>0</v>
      </c>
      <c r="P357" s="272"/>
      <c r="Q357" s="282">
        <v>0</v>
      </c>
      <c r="R357" s="272"/>
      <c r="S357" s="282">
        <v>0</v>
      </c>
      <c r="T357" s="272"/>
      <c r="U357" s="282">
        <v>0</v>
      </c>
      <c r="V357" s="272"/>
      <c r="W357" s="282">
        <v>0</v>
      </c>
      <c r="X357" s="283"/>
      <c r="Y357" s="281">
        <v>0</v>
      </c>
      <c r="Z357" s="272"/>
      <c r="AA357" s="282">
        <v>0</v>
      </c>
      <c r="AB357" s="283"/>
      <c r="AC357" s="282"/>
      <c r="AD357" s="272"/>
      <c r="AE357" s="282">
        <v>0</v>
      </c>
      <c r="AF357" s="272"/>
      <c r="AG357" s="282">
        <v>0</v>
      </c>
      <c r="AH357" s="272"/>
      <c r="AI357" s="282">
        <v>0</v>
      </c>
      <c r="AJ357" s="272"/>
      <c r="AK357" s="282">
        <v>0</v>
      </c>
      <c r="AL357" s="283"/>
      <c r="AM357" s="289"/>
      <c r="AN357" s="272"/>
      <c r="AO357" s="271"/>
      <c r="AP357" s="272"/>
      <c r="AQ357" s="271"/>
      <c r="AR357" s="272"/>
      <c r="AS357" s="271"/>
      <c r="AT357" s="272"/>
      <c r="AU357" s="271"/>
      <c r="AV357" s="272"/>
      <c r="AW357" s="271"/>
      <c r="AX357" s="283"/>
      <c r="AY357" s="13">
        <f t="shared" si="6"/>
        <v>0</v>
      </c>
      <c r="AZ357" s="42">
        <f t="shared" si="7"/>
        <v>0</v>
      </c>
      <c r="BA357" s="42">
        <f t="shared" si="8"/>
        <v>0</v>
      </c>
      <c r="BB357" s="42">
        <f t="shared" si="9"/>
        <v>0</v>
      </c>
      <c r="BC357" s="78" t="str">
        <f t="shared" si="10"/>
        <v/>
      </c>
    </row>
    <row r="358" spans="1:55" ht="13" x14ac:dyDescent="0.15">
      <c r="A358" s="40" t="s">
        <v>13</v>
      </c>
      <c r="B358" s="41">
        <f t="shared" si="11"/>
        <v>46375</v>
      </c>
      <c r="C358" s="42">
        <v>13</v>
      </c>
      <c r="D358" s="42"/>
      <c r="E358" s="42" t="s">
        <v>35</v>
      </c>
      <c r="F358" s="43" t="s">
        <v>32</v>
      </c>
      <c r="G358" s="281">
        <v>0</v>
      </c>
      <c r="H358" s="272"/>
      <c r="I358" s="282">
        <v>0</v>
      </c>
      <c r="J358" s="272"/>
      <c r="K358" s="282">
        <v>0</v>
      </c>
      <c r="L358" s="272"/>
      <c r="M358" s="282">
        <v>0</v>
      </c>
      <c r="N358" s="283"/>
      <c r="O358" s="281">
        <v>0</v>
      </c>
      <c r="P358" s="272"/>
      <c r="Q358" s="282">
        <v>0</v>
      </c>
      <c r="R358" s="272"/>
      <c r="S358" s="282">
        <v>0</v>
      </c>
      <c r="T358" s="272"/>
      <c r="U358" s="282">
        <v>0</v>
      </c>
      <c r="V358" s="272"/>
      <c r="W358" s="282">
        <v>0</v>
      </c>
      <c r="X358" s="283"/>
      <c r="Y358" s="281">
        <v>0</v>
      </c>
      <c r="Z358" s="272"/>
      <c r="AA358" s="282">
        <v>0</v>
      </c>
      <c r="AB358" s="283"/>
      <c r="AC358" s="282"/>
      <c r="AD358" s="272"/>
      <c r="AE358" s="282">
        <v>0</v>
      </c>
      <c r="AF358" s="272"/>
      <c r="AG358" s="282">
        <v>0</v>
      </c>
      <c r="AH358" s="272"/>
      <c r="AI358" s="282">
        <v>0</v>
      </c>
      <c r="AJ358" s="272"/>
      <c r="AK358" s="282">
        <v>0</v>
      </c>
      <c r="AL358" s="283"/>
      <c r="AM358" s="289"/>
      <c r="AN358" s="272"/>
      <c r="AO358" s="271"/>
      <c r="AP358" s="272"/>
      <c r="AQ358" s="271"/>
      <c r="AR358" s="272"/>
      <c r="AS358" s="271"/>
      <c r="AT358" s="272"/>
      <c r="AU358" s="271"/>
      <c r="AV358" s="272"/>
      <c r="AW358" s="271"/>
      <c r="AX358" s="283"/>
      <c r="AY358" s="13">
        <f t="shared" si="6"/>
        <v>0</v>
      </c>
      <c r="AZ358" s="42">
        <f t="shared" si="7"/>
        <v>0</v>
      </c>
      <c r="BA358" s="42">
        <f t="shared" si="8"/>
        <v>0</v>
      </c>
      <c r="BB358" s="42">
        <f t="shared" si="9"/>
        <v>0</v>
      </c>
      <c r="BC358" s="78" t="str">
        <f t="shared" si="10"/>
        <v/>
      </c>
    </row>
    <row r="359" spans="1:55" ht="13" x14ac:dyDescent="0.15">
      <c r="A359" s="45" t="s">
        <v>14</v>
      </c>
      <c r="B359" s="46">
        <f t="shared" si="11"/>
        <v>46376</v>
      </c>
      <c r="C359" s="47">
        <v>13</v>
      </c>
      <c r="D359" s="47"/>
      <c r="E359" s="47" t="s">
        <v>35</v>
      </c>
      <c r="F359" s="48" t="s">
        <v>32</v>
      </c>
      <c r="G359" s="296">
        <v>0</v>
      </c>
      <c r="H359" s="292"/>
      <c r="I359" s="291">
        <v>0</v>
      </c>
      <c r="J359" s="292"/>
      <c r="K359" s="291">
        <v>0</v>
      </c>
      <c r="L359" s="292"/>
      <c r="M359" s="291">
        <v>0</v>
      </c>
      <c r="N359" s="293"/>
      <c r="O359" s="296">
        <v>0</v>
      </c>
      <c r="P359" s="292"/>
      <c r="Q359" s="291">
        <v>0</v>
      </c>
      <c r="R359" s="292"/>
      <c r="S359" s="291">
        <v>0</v>
      </c>
      <c r="T359" s="292"/>
      <c r="U359" s="291">
        <v>0</v>
      </c>
      <c r="V359" s="292"/>
      <c r="W359" s="291">
        <v>0</v>
      </c>
      <c r="X359" s="293"/>
      <c r="Y359" s="296">
        <v>0</v>
      </c>
      <c r="Z359" s="292"/>
      <c r="AA359" s="291">
        <v>0</v>
      </c>
      <c r="AB359" s="293"/>
      <c r="AC359" s="291"/>
      <c r="AD359" s="292"/>
      <c r="AE359" s="291">
        <v>0</v>
      </c>
      <c r="AF359" s="292"/>
      <c r="AG359" s="291">
        <v>0</v>
      </c>
      <c r="AH359" s="292"/>
      <c r="AI359" s="291">
        <v>0</v>
      </c>
      <c r="AJ359" s="292"/>
      <c r="AK359" s="291">
        <v>0</v>
      </c>
      <c r="AL359" s="293"/>
      <c r="AM359" s="294"/>
      <c r="AN359" s="292"/>
      <c r="AO359" s="295"/>
      <c r="AP359" s="292"/>
      <c r="AQ359" s="295"/>
      <c r="AR359" s="292"/>
      <c r="AS359" s="295"/>
      <c r="AT359" s="292"/>
      <c r="AU359" s="295"/>
      <c r="AV359" s="292"/>
      <c r="AW359" s="295"/>
      <c r="AX359" s="293"/>
      <c r="AY359" s="79">
        <f t="shared" si="6"/>
        <v>0</v>
      </c>
      <c r="AZ359" s="47">
        <f t="shared" si="7"/>
        <v>0</v>
      </c>
      <c r="BA359" s="47">
        <f t="shared" si="8"/>
        <v>0</v>
      </c>
      <c r="BB359" s="47">
        <f t="shared" si="9"/>
        <v>0</v>
      </c>
      <c r="BC359" s="80" t="str">
        <f t="shared" si="10"/>
        <v/>
      </c>
    </row>
    <row r="360" spans="1:55" ht="16" x14ac:dyDescent="0.2">
      <c r="A360" s="104"/>
      <c r="B360" s="105"/>
      <c r="C360" s="73"/>
      <c r="D360" s="73"/>
      <c r="E360" s="106"/>
      <c r="F360" s="107"/>
      <c r="G360" s="353">
        <f>SUM(G3:H359)</f>
        <v>5250</v>
      </c>
      <c r="H360" s="272"/>
      <c r="I360" s="353">
        <f>SUM(I3:J359)</f>
        <v>5250</v>
      </c>
      <c r="J360" s="272"/>
      <c r="K360" s="353">
        <f>SUM(K3:L359)</f>
        <v>0</v>
      </c>
      <c r="L360" s="272"/>
      <c r="M360" s="353">
        <f>SUM(M3:N359)</f>
        <v>0</v>
      </c>
      <c r="N360" s="272"/>
      <c r="O360" s="353">
        <f>SUM(O3:P359)</f>
        <v>0</v>
      </c>
      <c r="P360" s="272"/>
      <c r="Q360" s="353">
        <f>SUM(Q3:R359)</f>
        <v>0</v>
      </c>
      <c r="R360" s="272"/>
      <c r="S360" s="353">
        <f>SUM(S3:T359)</f>
        <v>0</v>
      </c>
      <c r="T360" s="272"/>
      <c r="U360" s="353">
        <f>SUM(U3:V359)</f>
        <v>0</v>
      </c>
      <c r="V360" s="272"/>
      <c r="W360" s="353">
        <f>SUM(W3:X359)</f>
        <v>0</v>
      </c>
      <c r="X360" s="272"/>
      <c r="Y360" s="353">
        <f>SUM(Y3:Z359)</f>
        <v>33615</v>
      </c>
      <c r="Z360" s="272"/>
      <c r="AA360" s="353">
        <f>SUM(AA3:AB359)</f>
        <v>33615</v>
      </c>
      <c r="AB360" s="272"/>
      <c r="AC360" s="73"/>
      <c r="AD360" s="73"/>
      <c r="AE360" s="353">
        <f>SUM(AE3:AF359)</f>
        <v>0</v>
      </c>
      <c r="AF360" s="272"/>
      <c r="AG360" s="353">
        <f>SUM(AG3:AH359)</f>
        <v>0</v>
      </c>
      <c r="AH360" s="272"/>
      <c r="AI360" s="353">
        <f>SUM(AI3:AJ359)</f>
        <v>0</v>
      </c>
      <c r="AJ360" s="272"/>
      <c r="AK360" s="353">
        <f>SUM(AK3:AL359)</f>
        <v>0</v>
      </c>
      <c r="AL360" s="272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4">
        <f>SUM(AY3:AY359)</f>
        <v>1722200.415000004</v>
      </c>
      <c r="AZ360" s="108"/>
      <c r="BA360" s="216"/>
      <c r="BB360" s="217">
        <f>SUM(BB3:BB359)</f>
        <v>77730</v>
      </c>
      <c r="BC360" s="73"/>
    </row>
    <row r="361" spans="1:55" ht="16" x14ac:dyDescent="0.2">
      <c r="A361" s="104"/>
      <c r="B361" s="105"/>
      <c r="C361" s="105"/>
      <c r="D361" s="218"/>
      <c r="E361" s="219" t="s">
        <v>117</v>
      </c>
      <c r="F361" s="220">
        <v>3.9E-2</v>
      </c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</row>
    <row r="362" spans="1:55" ht="16" x14ac:dyDescent="0.2">
      <c r="A362" s="104"/>
      <c r="B362" s="105"/>
      <c r="C362" s="105"/>
      <c r="D362" s="372" t="s">
        <v>118</v>
      </c>
      <c r="E362" s="274"/>
      <c r="F362" s="221">
        <v>0.25</v>
      </c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222">
        <f>AY360</f>
        <v>1722200.415000004</v>
      </c>
      <c r="AZ362" s="223" t="s">
        <v>119</v>
      </c>
      <c r="BA362" s="224"/>
      <c r="BB362" s="224"/>
      <c r="BC362" s="225"/>
    </row>
    <row r="363" spans="1:55" ht="16" x14ac:dyDescent="0.2">
      <c r="A363" s="104"/>
      <c r="B363" s="105"/>
      <c r="C363" s="105"/>
      <c r="D363" s="373" t="s">
        <v>120</v>
      </c>
      <c r="E363" s="274"/>
      <c r="F363" s="221">
        <v>7.0000000000000007E-2</v>
      </c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226">
        <f>( (Y360*Z2) + (AA360*AB2)  + (AE360*AF2) + (AG360*AH2) )*$F$362</f>
        <v>331969.13437500002</v>
      </c>
      <c r="AZ363" s="227" t="s">
        <v>121</v>
      </c>
      <c r="BA363" s="228"/>
      <c r="BB363" s="228"/>
      <c r="BC363" s="229"/>
    </row>
    <row r="364" spans="1:55" ht="16" x14ac:dyDescent="0.2">
      <c r="A364" s="104"/>
      <c r="B364" s="105"/>
      <c r="C364" s="105"/>
      <c r="D364" s="105"/>
      <c r="E364" s="105"/>
      <c r="F364" s="105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226">
        <f>AY362-AY363</f>
        <v>1390231.2806250039</v>
      </c>
      <c r="AZ364" s="227" t="s">
        <v>122</v>
      </c>
      <c r="BA364" s="228"/>
      <c r="BB364" s="228"/>
      <c r="BC364" s="229"/>
    </row>
    <row r="365" spans="1:55" ht="16" x14ac:dyDescent="0.2">
      <c r="A365" s="72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230"/>
      <c r="AZ365" s="228"/>
      <c r="BA365" s="228"/>
      <c r="BB365" s="228"/>
      <c r="BC365" s="229"/>
    </row>
    <row r="366" spans="1:55" ht="15" x14ac:dyDescent="0.2">
      <c r="A366" s="72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231" t="s">
        <v>123</v>
      </c>
      <c r="AZ366" s="232" t="s">
        <v>124</v>
      </c>
      <c r="BA366" s="232" t="s">
        <v>125</v>
      </c>
      <c r="BB366" s="233" t="s">
        <v>126</v>
      </c>
      <c r="BC366" s="234" t="s">
        <v>127</v>
      </c>
    </row>
    <row r="367" spans="1:55" ht="14" x14ac:dyDescent="0.15">
      <c r="A367" s="72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2">
        <v>2025</v>
      </c>
      <c r="AY367" s="235">
        <f t="shared" ref="AY367:AY371" si="12">BA367*BC367</f>
        <v>187043.37749999997</v>
      </c>
      <c r="AZ367" s="236" t="s">
        <v>128</v>
      </c>
      <c r="BA367" s="237">
        <f>H2</f>
        <v>35.627309999999994</v>
      </c>
      <c r="BB367" s="238">
        <f t="shared" ref="BB367:BB368" si="13">BA367</f>
        <v>35.627309999999994</v>
      </c>
      <c r="BC367" s="239">
        <f>G360</f>
        <v>5250</v>
      </c>
    </row>
    <row r="368" spans="1:55" ht="14" x14ac:dyDescent="0.15">
      <c r="A368" s="72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2">
        <v>2024</v>
      </c>
      <c r="AY368" s="235">
        <f t="shared" si="12"/>
        <v>207280.5</v>
      </c>
      <c r="AZ368" s="236" t="s">
        <v>129</v>
      </c>
      <c r="BA368" s="237">
        <f>J2</f>
        <v>39.481999999999999</v>
      </c>
      <c r="BB368" s="238">
        <f t="shared" si="13"/>
        <v>39.481999999999999</v>
      </c>
      <c r="BC368" s="239">
        <f>I360</f>
        <v>5250</v>
      </c>
    </row>
    <row r="369" spans="1:55" ht="14" x14ac:dyDescent="0.15">
      <c r="A369" s="72"/>
      <c r="B369" s="73"/>
      <c r="C369" s="73"/>
      <c r="D369" s="73"/>
      <c r="E369" s="73"/>
      <c r="F369" s="73">
        <f>7*36*27*2</f>
        <v>13608</v>
      </c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235">
        <f t="shared" si="12"/>
        <v>599271.41249999998</v>
      </c>
      <c r="AZ369" s="236" t="s">
        <v>130</v>
      </c>
      <c r="BA369" s="237">
        <f>Z2</f>
        <v>17.827500000000001</v>
      </c>
      <c r="BB369" s="238">
        <f t="shared" ref="BB369:BB371" si="14">BA369*(1-$F$362)</f>
        <v>13.370625</v>
      </c>
      <c r="BC369" s="239">
        <f>Y360</f>
        <v>33615</v>
      </c>
    </row>
    <row r="370" spans="1:55" ht="14" x14ac:dyDescent="0.15">
      <c r="A370" s="72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235">
        <f t="shared" si="12"/>
        <v>728605.125</v>
      </c>
      <c r="AZ370" s="236" t="s">
        <v>131</v>
      </c>
      <c r="BA370" s="237">
        <f>AB2</f>
        <v>21.675000000000001</v>
      </c>
      <c r="BB370" s="238">
        <f t="shared" si="14"/>
        <v>16.256250000000001</v>
      </c>
      <c r="BC370" s="239">
        <f>AA360</f>
        <v>33615</v>
      </c>
    </row>
    <row r="371" spans="1:55" ht="14" x14ac:dyDescent="0.15">
      <c r="A371" s="72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235">
        <f t="shared" si="12"/>
        <v>0</v>
      </c>
      <c r="AZ371" s="236" t="s">
        <v>132</v>
      </c>
      <c r="BA371" s="237">
        <f>AF2</f>
        <v>27.949099999999998</v>
      </c>
      <c r="BB371" s="238">
        <f t="shared" si="14"/>
        <v>20.961824999999997</v>
      </c>
      <c r="BC371" s="239">
        <f>AE360</f>
        <v>0</v>
      </c>
    </row>
    <row r="372" spans="1:55" ht="16" x14ac:dyDescent="0.2">
      <c r="A372" s="72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230"/>
      <c r="AZ372" s="228"/>
      <c r="BA372" s="228"/>
      <c r="BB372" s="228"/>
      <c r="BC372" s="229"/>
    </row>
    <row r="373" spans="1:55" ht="16" x14ac:dyDescent="0.2">
      <c r="A373" s="72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226">
        <f>AY362*F363</f>
        <v>120554.02905000029</v>
      </c>
      <c r="AZ373" s="227" t="s">
        <v>133</v>
      </c>
      <c r="BA373" s="228"/>
      <c r="BB373" s="228"/>
      <c r="BC373" s="229"/>
    </row>
    <row r="374" spans="1:55" ht="16" x14ac:dyDescent="0.2">
      <c r="A374" s="72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240">
        <f>AY362+AY373</f>
        <v>1842754.4440500042</v>
      </c>
      <c r="AZ374" s="241" t="s">
        <v>134</v>
      </c>
      <c r="BA374" s="242"/>
      <c r="BB374" s="242"/>
      <c r="BC374" s="243"/>
    </row>
    <row r="375" spans="1:55" ht="13" x14ac:dyDescent="0.15">
      <c r="A375" s="72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</row>
    <row r="376" spans="1:55" ht="13" x14ac:dyDescent="0.15">
      <c r="A376" s="72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</row>
    <row r="377" spans="1:55" ht="13" x14ac:dyDescent="0.15">
      <c r="A377" s="72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</row>
    <row r="378" spans="1:55" ht="16" x14ac:dyDescent="0.2">
      <c r="A378" s="72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244" t="s">
        <v>135</v>
      </c>
      <c r="AZ378" s="245" t="s">
        <v>125</v>
      </c>
      <c r="BA378" s="245" t="s">
        <v>136</v>
      </c>
      <c r="BB378" s="245" t="s">
        <v>19</v>
      </c>
      <c r="BC378" s="73"/>
    </row>
    <row r="379" spans="1:55" ht="16" x14ac:dyDescent="0.2">
      <c r="A379" s="72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244">
        <v>1</v>
      </c>
      <c r="AZ379" s="246">
        <f t="shared" ref="AZ379:AZ391" si="15">SUMIF($C$3:$C$359, AY379, $AY$3:$AY$359)</f>
        <v>6912.9375</v>
      </c>
      <c r="BA379" s="244">
        <f>SUM(AE3:AF30)</f>
        <v>0</v>
      </c>
      <c r="BB379" s="244">
        <v>0</v>
      </c>
      <c r="BC379" s="73"/>
    </row>
    <row r="380" spans="1:55" ht="16" x14ac:dyDescent="0.2">
      <c r="A380" s="72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244">
        <v>2</v>
      </c>
      <c r="AZ380" s="246">
        <f t="shared" si="15"/>
        <v>219531.86749999993</v>
      </c>
      <c r="BA380" s="244">
        <f>SUM(AE31:AF58)</f>
        <v>0</v>
      </c>
      <c r="BB380" s="244">
        <f>SUM(G31:N58)</f>
        <v>3500</v>
      </c>
      <c r="BC380" s="73"/>
    </row>
    <row r="381" spans="1:55" ht="16" x14ac:dyDescent="0.2">
      <c r="A381" s="72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244">
        <v>3</v>
      </c>
      <c r="AZ381" s="246">
        <f t="shared" si="15"/>
        <v>550460.78499999968</v>
      </c>
      <c r="BA381" s="244">
        <f>SUM(AE59:AL86)</f>
        <v>0</v>
      </c>
      <c r="BB381" s="244">
        <f>SUM(G59:N86)</f>
        <v>7000</v>
      </c>
      <c r="BC381" s="73"/>
    </row>
    <row r="382" spans="1:55" ht="16" x14ac:dyDescent="0.2">
      <c r="A382" s="72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244">
        <v>4</v>
      </c>
      <c r="AZ382" s="246">
        <f t="shared" si="15"/>
        <v>132333.375</v>
      </c>
      <c r="BA382" s="244">
        <f>SUM(AE87:AL114)</f>
        <v>0</v>
      </c>
      <c r="BB382" s="244">
        <v>0</v>
      </c>
      <c r="BC382" s="73"/>
    </row>
    <row r="383" spans="1:55" ht="16" x14ac:dyDescent="0.2">
      <c r="A383" s="72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244">
        <v>5</v>
      </c>
      <c r="AZ383" s="246">
        <f t="shared" si="15"/>
        <v>118507.5</v>
      </c>
      <c r="BA383" s="244">
        <f>SUM(AE115:AL142)</f>
        <v>0</v>
      </c>
      <c r="BB383" s="244">
        <v>0</v>
      </c>
      <c r="BC383" s="73"/>
    </row>
    <row r="384" spans="1:55" ht="16" x14ac:dyDescent="0.2">
      <c r="A384" s="72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244">
        <v>6</v>
      </c>
      <c r="AZ384" s="246">
        <f t="shared" si="15"/>
        <v>118507.5</v>
      </c>
      <c r="BA384" s="244">
        <f>SUM(AE143:AL170)</f>
        <v>0</v>
      </c>
      <c r="BB384" s="244">
        <v>0</v>
      </c>
      <c r="BC384" s="73"/>
    </row>
    <row r="385" spans="1:55" ht="16" x14ac:dyDescent="0.2">
      <c r="A385" s="72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244">
        <v>7</v>
      </c>
      <c r="AZ385" s="246">
        <f t="shared" si="15"/>
        <v>118507.5</v>
      </c>
      <c r="BA385" s="244">
        <f>SUM(AE171:AL198)</f>
        <v>0</v>
      </c>
      <c r="BB385" s="244">
        <v>0</v>
      </c>
      <c r="BC385" s="73"/>
    </row>
    <row r="386" spans="1:55" ht="16" x14ac:dyDescent="0.2">
      <c r="A386" s="72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244">
        <v>8</v>
      </c>
      <c r="AZ386" s="246">
        <f t="shared" si="15"/>
        <v>124432.87500000004</v>
      </c>
      <c r="BA386" s="244">
        <f>SUM(AE199:AL226)</f>
        <v>0</v>
      </c>
      <c r="BB386" s="244">
        <v>0</v>
      </c>
      <c r="BC386" s="73"/>
    </row>
    <row r="387" spans="1:55" ht="16" x14ac:dyDescent="0.2">
      <c r="A387" s="72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244">
        <v>9</v>
      </c>
      <c r="AZ387" s="246">
        <f t="shared" si="15"/>
        <v>118507.5</v>
      </c>
      <c r="BA387" s="244">
        <f>SUM(AE227:AL254)</f>
        <v>0</v>
      </c>
      <c r="BB387" s="244">
        <v>0</v>
      </c>
      <c r="BC387" s="73"/>
    </row>
    <row r="388" spans="1:55" ht="16" x14ac:dyDescent="0.2">
      <c r="A388" s="72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244">
        <v>10</v>
      </c>
      <c r="AZ388" s="246">
        <f t="shared" si="15"/>
        <v>98361.225000000035</v>
      </c>
      <c r="BA388" s="244">
        <f>SUM(AE255:AL282)</f>
        <v>0</v>
      </c>
      <c r="BB388" s="244">
        <v>0</v>
      </c>
      <c r="BC388" s="73"/>
    </row>
    <row r="389" spans="1:55" ht="16" x14ac:dyDescent="0.2">
      <c r="A389" s="72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244">
        <v>11</v>
      </c>
      <c r="AZ389" s="246">
        <f t="shared" si="15"/>
        <v>62808.974999999984</v>
      </c>
      <c r="BA389" s="244">
        <f>SUM(AE283:AL310)</f>
        <v>0</v>
      </c>
      <c r="BB389" s="244">
        <v>0</v>
      </c>
      <c r="BC389" s="73"/>
    </row>
    <row r="390" spans="1:55" ht="16" x14ac:dyDescent="0.2">
      <c r="A390" s="72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244">
        <v>12</v>
      </c>
      <c r="AZ390" s="246">
        <f t="shared" si="15"/>
        <v>53328.374999999985</v>
      </c>
      <c r="BA390" s="244">
        <f>SUM(AE311:AL338)</f>
        <v>0</v>
      </c>
      <c r="BB390" s="244">
        <v>0</v>
      </c>
      <c r="BC390" s="73"/>
    </row>
    <row r="391" spans="1:55" ht="16" x14ac:dyDescent="0.2">
      <c r="A391" s="72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244">
        <v>13</v>
      </c>
      <c r="AZ391" s="246">
        <f t="shared" si="15"/>
        <v>0</v>
      </c>
      <c r="BA391" s="244">
        <f>SUM(AE339:AL359)</f>
        <v>0</v>
      </c>
      <c r="BB391" s="244">
        <v>0</v>
      </c>
      <c r="BC391" s="73"/>
    </row>
    <row r="392" spans="1:55" ht="13" x14ac:dyDescent="0.15">
      <c r="A392" s="72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</row>
    <row r="393" spans="1:55" ht="13" x14ac:dyDescent="0.15">
      <c r="A393" s="72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247">
        <v>1.3</v>
      </c>
      <c r="AZ393" s="73" t="s">
        <v>137</v>
      </c>
      <c r="BA393" s="73"/>
      <c r="BB393" s="73">
        <v>2025</v>
      </c>
      <c r="BC393" s="73"/>
    </row>
    <row r="394" spans="1:55" ht="13" x14ac:dyDescent="0.15">
      <c r="A394" s="72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248">
        <v>1.3507</v>
      </c>
      <c r="AZ394" s="73" t="s">
        <v>137</v>
      </c>
      <c r="BA394" s="73"/>
      <c r="BB394" s="73">
        <v>2026</v>
      </c>
      <c r="BC394" s="73"/>
    </row>
    <row r="395" spans="1:55" ht="13" x14ac:dyDescent="0.15">
      <c r="A395" s="72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</row>
    <row r="396" spans="1:55" ht="13" x14ac:dyDescent="0.15">
      <c r="A396" s="72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>
        <v>48910</v>
      </c>
      <c r="AZ396" s="73" t="s">
        <v>138</v>
      </c>
      <c r="BA396" s="73"/>
      <c r="BB396" s="73"/>
      <c r="BC396" s="73"/>
    </row>
    <row r="397" spans="1:55" ht="13" x14ac:dyDescent="0.15">
      <c r="A397" s="72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</row>
    <row r="398" spans="1:55" ht="13" x14ac:dyDescent="0.15">
      <c r="A398" s="72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248">
        <v>66062.736999999994</v>
      </c>
      <c r="AZ398" s="73" t="s">
        <v>139</v>
      </c>
      <c r="BA398" s="73"/>
      <c r="BB398" s="73"/>
      <c r="BC398" s="73"/>
    </row>
    <row r="399" spans="1:55" ht="13" x14ac:dyDescent="0.15">
      <c r="A399" s="72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</row>
    <row r="400" spans="1:55" ht="13" x14ac:dyDescent="0.15">
      <c r="A400" s="72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126">
        <v>69530</v>
      </c>
      <c r="AZ400" s="73" t="s">
        <v>140</v>
      </c>
      <c r="BA400" s="73"/>
      <c r="BB400" s="73"/>
      <c r="BC400" s="73"/>
    </row>
    <row r="401" spans="1:55" ht="13" x14ac:dyDescent="0.15">
      <c r="A401" s="72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</row>
    <row r="402" spans="1:55" ht="13" x14ac:dyDescent="0.15">
      <c r="A402" s="72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248">
        <v>0.95013284912987195</v>
      </c>
      <c r="AZ402" s="73" t="s">
        <v>141</v>
      </c>
      <c r="BA402" s="73"/>
      <c r="BB402" s="73"/>
      <c r="BC402" s="73"/>
    </row>
    <row r="403" spans="1:55" ht="13" x14ac:dyDescent="0.15">
      <c r="A403" s="72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</row>
    <row r="404" spans="1:55" ht="13" x14ac:dyDescent="0.15">
      <c r="A404" s="72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248">
        <f>22.82+AY402</f>
        <v>23.770132849129872</v>
      </c>
      <c r="AZ404" s="73" t="s">
        <v>142</v>
      </c>
      <c r="BA404" s="73"/>
      <c r="BB404" s="73"/>
      <c r="BC404" s="73"/>
    </row>
    <row r="405" spans="1:55" ht="13" x14ac:dyDescent="0.15">
      <c r="A405" s="72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248">
        <f>27.95 + AY402</f>
        <v>28.900132849129871</v>
      </c>
      <c r="AZ405" s="73" t="s">
        <v>143</v>
      </c>
      <c r="BA405" s="73"/>
      <c r="BB405" s="73"/>
      <c r="BC405" s="73"/>
    </row>
    <row r="406" spans="1:55" ht="13" x14ac:dyDescent="0.15">
      <c r="A406" s="72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</row>
    <row r="407" spans="1:55" ht="13" x14ac:dyDescent="0.15">
      <c r="A407" s="72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</row>
    <row r="408" spans="1:55" ht="13" x14ac:dyDescent="0.15">
      <c r="A408" s="72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</row>
    <row r="409" spans="1:55" ht="13" x14ac:dyDescent="0.15">
      <c r="A409" s="72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</row>
    <row r="410" spans="1:55" ht="13" x14ac:dyDescent="0.15">
      <c r="A410" s="72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</row>
    <row r="411" spans="1:55" ht="13" x14ac:dyDescent="0.15">
      <c r="A411" s="72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</row>
    <row r="412" spans="1:55" ht="13" x14ac:dyDescent="0.15">
      <c r="A412" s="72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</row>
    <row r="413" spans="1:55" ht="13" x14ac:dyDescent="0.15">
      <c r="A413" s="72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</row>
    <row r="414" spans="1:55" ht="13" x14ac:dyDescent="0.15">
      <c r="A414" s="72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</row>
    <row r="415" spans="1:55" ht="13" x14ac:dyDescent="0.15">
      <c r="A415" s="72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</row>
    <row r="416" spans="1:55" ht="13" x14ac:dyDescent="0.15">
      <c r="A416" s="72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</row>
    <row r="417" spans="1:55" ht="13" x14ac:dyDescent="0.15">
      <c r="A417" s="72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</row>
    <row r="418" spans="1:55" ht="13" x14ac:dyDescent="0.15">
      <c r="A418" s="72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</row>
    <row r="419" spans="1:55" ht="13" x14ac:dyDescent="0.15">
      <c r="A419" s="72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</row>
    <row r="420" spans="1:55" ht="13" x14ac:dyDescent="0.15">
      <c r="A420" s="72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</row>
    <row r="421" spans="1:55" ht="13" x14ac:dyDescent="0.15">
      <c r="A421" s="72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</row>
    <row r="422" spans="1:55" ht="13" x14ac:dyDescent="0.15">
      <c r="A422" s="72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</row>
    <row r="423" spans="1:55" ht="13" x14ac:dyDescent="0.15">
      <c r="A423" s="72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</row>
    <row r="424" spans="1:55" ht="13" x14ac:dyDescent="0.15">
      <c r="A424" s="72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</row>
    <row r="425" spans="1:55" ht="13" x14ac:dyDescent="0.15">
      <c r="A425" s="72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</row>
    <row r="426" spans="1:55" ht="13" x14ac:dyDescent="0.15">
      <c r="A426" s="72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</row>
    <row r="427" spans="1:55" ht="13" x14ac:dyDescent="0.15">
      <c r="A427" s="72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</row>
    <row r="428" spans="1:55" ht="13" x14ac:dyDescent="0.15">
      <c r="A428" s="72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</row>
    <row r="429" spans="1:55" ht="13" x14ac:dyDescent="0.15">
      <c r="A429" s="72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</row>
    <row r="430" spans="1:55" ht="13" x14ac:dyDescent="0.15">
      <c r="A430" s="72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</row>
    <row r="431" spans="1:55" ht="13" x14ac:dyDescent="0.15">
      <c r="A431" s="72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</row>
    <row r="432" spans="1:55" ht="13" x14ac:dyDescent="0.15">
      <c r="A432" s="72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</row>
    <row r="433" spans="1:55" ht="13" x14ac:dyDescent="0.15">
      <c r="A433" s="72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</row>
    <row r="434" spans="1:55" ht="13" x14ac:dyDescent="0.15">
      <c r="A434" s="72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</row>
    <row r="435" spans="1:55" ht="13" x14ac:dyDescent="0.15">
      <c r="A435" s="72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</row>
    <row r="436" spans="1:55" ht="13" x14ac:dyDescent="0.15">
      <c r="A436" s="72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</row>
    <row r="437" spans="1:55" ht="13" x14ac:dyDescent="0.15">
      <c r="A437" s="72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</row>
    <row r="438" spans="1:55" ht="13" x14ac:dyDescent="0.15">
      <c r="A438" s="72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</row>
    <row r="439" spans="1:55" ht="13" x14ac:dyDescent="0.15">
      <c r="A439" s="72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</row>
    <row r="440" spans="1:55" ht="13" x14ac:dyDescent="0.15">
      <c r="A440" s="72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</row>
    <row r="441" spans="1:55" ht="13" x14ac:dyDescent="0.15">
      <c r="A441" s="72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</row>
    <row r="442" spans="1:55" ht="13" x14ac:dyDescent="0.15">
      <c r="A442" s="72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</row>
    <row r="443" spans="1:55" ht="13" x14ac:dyDescent="0.15">
      <c r="A443" s="72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</row>
    <row r="444" spans="1:55" ht="13" x14ac:dyDescent="0.15">
      <c r="A444" s="72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</row>
    <row r="445" spans="1:55" ht="13" x14ac:dyDescent="0.15">
      <c r="A445" s="72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</row>
    <row r="446" spans="1:55" ht="13" x14ac:dyDescent="0.15">
      <c r="A446" s="72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</row>
    <row r="447" spans="1:55" ht="13" x14ac:dyDescent="0.15">
      <c r="A447" s="72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</row>
    <row r="448" spans="1:55" ht="13" x14ac:dyDescent="0.15">
      <c r="A448" s="72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</row>
    <row r="449" spans="1:55" ht="13" x14ac:dyDescent="0.15">
      <c r="A449" s="72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</row>
    <row r="450" spans="1:55" ht="13" x14ac:dyDescent="0.15">
      <c r="A450" s="72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</row>
    <row r="451" spans="1:55" ht="13" x14ac:dyDescent="0.15">
      <c r="A451" s="72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</row>
    <row r="452" spans="1:55" ht="13" x14ac:dyDescent="0.15">
      <c r="A452" s="72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</row>
    <row r="453" spans="1:55" ht="13" x14ac:dyDescent="0.15">
      <c r="A453" s="72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</row>
    <row r="454" spans="1:55" ht="13" x14ac:dyDescent="0.15">
      <c r="A454" s="72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</row>
    <row r="455" spans="1:55" ht="13" x14ac:dyDescent="0.15">
      <c r="A455" s="72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</row>
    <row r="456" spans="1:55" ht="13" x14ac:dyDescent="0.15">
      <c r="A456" s="72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</row>
    <row r="457" spans="1:55" ht="13" x14ac:dyDescent="0.15">
      <c r="A457" s="72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</row>
    <row r="458" spans="1:55" ht="13" x14ac:dyDescent="0.15">
      <c r="A458" s="72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</row>
    <row r="459" spans="1:55" ht="13" x14ac:dyDescent="0.15">
      <c r="A459" s="72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</row>
    <row r="460" spans="1:55" ht="13" x14ac:dyDescent="0.15">
      <c r="A460" s="72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</row>
    <row r="461" spans="1:55" ht="13" x14ac:dyDescent="0.15">
      <c r="A461" s="72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</row>
    <row r="462" spans="1:55" ht="13" x14ac:dyDescent="0.15">
      <c r="A462" s="72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</row>
    <row r="463" spans="1:55" ht="13" x14ac:dyDescent="0.15">
      <c r="A463" s="72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</row>
    <row r="464" spans="1:55" ht="13" x14ac:dyDescent="0.15">
      <c r="A464" s="72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</row>
    <row r="465" spans="1:55" ht="13" x14ac:dyDescent="0.15">
      <c r="A465" s="72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</row>
    <row r="466" spans="1:55" ht="13" x14ac:dyDescent="0.15">
      <c r="A466" s="72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</row>
    <row r="467" spans="1:55" ht="13" x14ac:dyDescent="0.15">
      <c r="A467" s="72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</row>
    <row r="468" spans="1:55" ht="13" x14ac:dyDescent="0.15">
      <c r="A468" s="72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</row>
    <row r="469" spans="1:55" ht="13" x14ac:dyDescent="0.15">
      <c r="A469" s="72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</row>
    <row r="470" spans="1:55" ht="13" x14ac:dyDescent="0.15">
      <c r="A470" s="72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</row>
    <row r="471" spans="1:55" ht="13" x14ac:dyDescent="0.15">
      <c r="A471" s="72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</row>
    <row r="472" spans="1:55" ht="13" x14ac:dyDescent="0.15">
      <c r="A472" s="72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</row>
    <row r="473" spans="1:55" ht="13" x14ac:dyDescent="0.15">
      <c r="A473" s="72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</row>
    <row r="474" spans="1:55" ht="13" x14ac:dyDescent="0.15">
      <c r="A474" s="72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</row>
    <row r="475" spans="1:55" ht="13" x14ac:dyDescent="0.15">
      <c r="A475" s="72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</row>
    <row r="476" spans="1:55" ht="13" x14ac:dyDescent="0.15">
      <c r="A476" s="72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</row>
    <row r="477" spans="1:55" ht="13" x14ac:dyDescent="0.15">
      <c r="A477" s="72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</row>
    <row r="478" spans="1:55" ht="13" x14ac:dyDescent="0.15">
      <c r="A478" s="72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</row>
    <row r="479" spans="1:55" ht="13" x14ac:dyDescent="0.15">
      <c r="A479" s="72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</row>
    <row r="480" spans="1:55" ht="13" x14ac:dyDescent="0.15">
      <c r="A480" s="72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</row>
    <row r="481" spans="1:55" ht="13" x14ac:dyDescent="0.15">
      <c r="A481" s="72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</row>
    <row r="482" spans="1:55" ht="13" x14ac:dyDescent="0.15">
      <c r="A482" s="72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</row>
    <row r="483" spans="1:55" ht="13" x14ac:dyDescent="0.15">
      <c r="A483" s="72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</row>
    <row r="484" spans="1:55" ht="13" x14ac:dyDescent="0.15">
      <c r="A484" s="72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</row>
    <row r="485" spans="1:55" ht="13" x14ac:dyDescent="0.15">
      <c r="A485" s="72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</row>
    <row r="486" spans="1:55" ht="13" x14ac:dyDescent="0.15">
      <c r="A486" s="72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</row>
    <row r="487" spans="1:55" ht="13" x14ac:dyDescent="0.15">
      <c r="A487" s="72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</row>
    <row r="488" spans="1:55" ht="13" x14ac:dyDescent="0.15">
      <c r="A488" s="72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</row>
    <row r="489" spans="1:55" ht="13" x14ac:dyDescent="0.15">
      <c r="A489" s="72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</row>
    <row r="490" spans="1:55" ht="13" x14ac:dyDescent="0.15">
      <c r="A490" s="72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</row>
    <row r="491" spans="1:55" ht="13" x14ac:dyDescent="0.15">
      <c r="A491" s="72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</row>
    <row r="492" spans="1:55" ht="13" x14ac:dyDescent="0.15">
      <c r="A492" s="72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</row>
    <row r="493" spans="1:55" ht="13" x14ac:dyDescent="0.15">
      <c r="A493" s="72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</row>
    <row r="494" spans="1:55" ht="13" x14ac:dyDescent="0.15">
      <c r="A494" s="72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</row>
    <row r="495" spans="1:55" ht="13" x14ac:dyDescent="0.15">
      <c r="A495" s="72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</row>
    <row r="496" spans="1:55" ht="13" x14ac:dyDescent="0.15">
      <c r="A496" s="72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</row>
    <row r="497" spans="1:55" ht="13" x14ac:dyDescent="0.15">
      <c r="A497" s="72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</row>
    <row r="498" spans="1:55" ht="13" x14ac:dyDescent="0.15">
      <c r="A498" s="72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</row>
    <row r="499" spans="1:55" ht="13" x14ac:dyDescent="0.15">
      <c r="A499" s="72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</row>
    <row r="500" spans="1:55" ht="13" x14ac:dyDescent="0.15">
      <c r="A500" s="72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</row>
    <row r="501" spans="1:55" ht="13" x14ac:dyDescent="0.15">
      <c r="A501" s="72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</row>
    <row r="502" spans="1:55" ht="13" x14ac:dyDescent="0.15">
      <c r="A502" s="72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</row>
    <row r="503" spans="1:55" ht="13" x14ac:dyDescent="0.15">
      <c r="A503" s="72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</row>
    <row r="504" spans="1:55" ht="13" x14ac:dyDescent="0.15">
      <c r="A504" s="72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</row>
    <row r="505" spans="1:55" ht="13" x14ac:dyDescent="0.15">
      <c r="A505" s="72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</row>
    <row r="506" spans="1:55" ht="13" x14ac:dyDescent="0.15">
      <c r="A506" s="72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</row>
    <row r="507" spans="1:55" ht="13" x14ac:dyDescent="0.15">
      <c r="A507" s="72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</row>
    <row r="508" spans="1:55" ht="13" x14ac:dyDescent="0.15">
      <c r="A508" s="72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</row>
    <row r="509" spans="1:55" ht="13" x14ac:dyDescent="0.15">
      <c r="A509" s="72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</row>
    <row r="510" spans="1:55" ht="13" x14ac:dyDescent="0.15">
      <c r="A510" s="72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</row>
    <row r="511" spans="1:55" ht="13" x14ac:dyDescent="0.15">
      <c r="A511" s="72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</row>
    <row r="512" spans="1:55" ht="13" x14ac:dyDescent="0.15">
      <c r="A512" s="72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</row>
    <row r="513" spans="1:55" ht="13" x14ac:dyDescent="0.15">
      <c r="A513" s="72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</row>
    <row r="514" spans="1:55" ht="13" x14ac:dyDescent="0.15">
      <c r="A514" s="72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</row>
    <row r="515" spans="1:55" ht="13" x14ac:dyDescent="0.15">
      <c r="A515" s="72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</row>
    <row r="516" spans="1:55" ht="13" x14ac:dyDescent="0.15">
      <c r="A516" s="72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</row>
    <row r="517" spans="1:55" ht="13" x14ac:dyDescent="0.15">
      <c r="A517" s="72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</row>
    <row r="518" spans="1:55" ht="13" x14ac:dyDescent="0.15">
      <c r="A518" s="72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</row>
    <row r="519" spans="1:55" ht="13" x14ac:dyDescent="0.15">
      <c r="A519" s="72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</row>
    <row r="520" spans="1:55" ht="13" x14ac:dyDescent="0.15">
      <c r="A520" s="72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</row>
    <row r="521" spans="1:55" ht="13" x14ac:dyDescent="0.15">
      <c r="A521" s="72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</row>
    <row r="522" spans="1:55" ht="13" x14ac:dyDescent="0.15">
      <c r="A522" s="72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</row>
    <row r="523" spans="1:55" ht="13" x14ac:dyDescent="0.15">
      <c r="A523" s="72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</row>
    <row r="524" spans="1:55" ht="13" x14ac:dyDescent="0.15">
      <c r="A524" s="72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</row>
    <row r="525" spans="1:55" ht="13" x14ac:dyDescent="0.15">
      <c r="A525" s="72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</row>
    <row r="526" spans="1:55" ht="13" x14ac:dyDescent="0.15">
      <c r="A526" s="72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</row>
    <row r="527" spans="1:55" ht="13" x14ac:dyDescent="0.15">
      <c r="A527" s="72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</row>
    <row r="528" spans="1:55" ht="13" x14ac:dyDescent="0.15">
      <c r="A528" s="72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</row>
    <row r="529" spans="1:55" ht="13" x14ac:dyDescent="0.15">
      <c r="A529" s="72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</row>
    <row r="530" spans="1:55" ht="13" x14ac:dyDescent="0.15">
      <c r="A530" s="72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</row>
    <row r="531" spans="1:55" ht="13" x14ac:dyDescent="0.15">
      <c r="A531" s="72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</row>
    <row r="532" spans="1:55" ht="13" x14ac:dyDescent="0.15">
      <c r="A532" s="72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</row>
    <row r="533" spans="1:55" ht="13" x14ac:dyDescent="0.15">
      <c r="A533" s="72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</row>
    <row r="534" spans="1:55" ht="13" x14ac:dyDescent="0.15">
      <c r="A534" s="72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</row>
    <row r="535" spans="1:55" ht="13" x14ac:dyDescent="0.15">
      <c r="A535" s="72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</row>
    <row r="536" spans="1:55" ht="13" x14ac:dyDescent="0.15">
      <c r="A536" s="72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</row>
    <row r="537" spans="1:55" ht="13" x14ac:dyDescent="0.15">
      <c r="A537" s="72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</row>
    <row r="538" spans="1:55" ht="13" x14ac:dyDescent="0.15">
      <c r="A538" s="72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</row>
    <row r="539" spans="1:55" ht="13" x14ac:dyDescent="0.15">
      <c r="A539" s="72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</row>
    <row r="540" spans="1:55" ht="13" x14ac:dyDescent="0.15">
      <c r="A540" s="72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</row>
    <row r="541" spans="1:55" ht="13" x14ac:dyDescent="0.15">
      <c r="A541" s="72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</row>
    <row r="542" spans="1:55" ht="13" x14ac:dyDescent="0.15">
      <c r="A542" s="72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</row>
    <row r="543" spans="1:55" ht="13" x14ac:dyDescent="0.15">
      <c r="A543" s="72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</row>
    <row r="544" spans="1:55" ht="13" x14ac:dyDescent="0.15">
      <c r="A544" s="72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</row>
    <row r="545" spans="1:55" ht="13" x14ac:dyDescent="0.15">
      <c r="A545" s="72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</row>
    <row r="546" spans="1:55" ht="13" x14ac:dyDescent="0.15">
      <c r="A546" s="72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</row>
    <row r="547" spans="1:55" ht="13" x14ac:dyDescent="0.15">
      <c r="A547" s="72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</row>
    <row r="548" spans="1:55" ht="13" x14ac:dyDescent="0.15">
      <c r="A548" s="72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</row>
    <row r="549" spans="1:55" ht="13" x14ac:dyDescent="0.15">
      <c r="A549" s="72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</row>
    <row r="550" spans="1:55" ht="13" x14ac:dyDescent="0.15">
      <c r="A550" s="72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</row>
    <row r="551" spans="1:55" ht="13" x14ac:dyDescent="0.15">
      <c r="A551" s="72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</row>
    <row r="552" spans="1:55" ht="13" x14ac:dyDescent="0.15">
      <c r="A552" s="72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</row>
    <row r="553" spans="1:55" ht="13" x14ac:dyDescent="0.15">
      <c r="A553" s="72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</row>
    <row r="554" spans="1:55" ht="13" x14ac:dyDescent="0.15">
      <c r="A554" s="72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</row>
    <row r="555" spans="1:55" ht="13" x14ac:dyDescent="0.15">
      <c r="A555" s="72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</row>
    <row r="556" spans="1:55" ht="13" x14ac:dyDescent="0.15">
      <c r="A556" s="72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</row>
    <row r="557" spans="1:55" ht="13" x14ac:dyDescent="0.15">
      <c r="A557" s="72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</row>
    <row r="558" spans="1:55" ht="13" x14ac:dyDescent="0.15">
      <c r="A558" s="72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</row>
    <row r="559" spans="1:55" ht="13" x14ac:dyDescent="0.15">
      <c r="A559" s="72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</row>
    <row r="560" spans="1:55" ht="13" x14ac:dyDescent="0.15">
      <c r="A560" s="72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</row>
    <row r="561" spans="1:55" ht="13" x14ac:dyDescent="0.15">
      <c r="A561" s="72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</row>
    <row r="562" spans="1:55" ht="13" x14ac:dyDescent="0.15">
      <c r="A562" s="72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</row>
    <row r="563" spans="1:55" ht="13" x14ac:dyDescent="0.15">
      <c r="A563" s="72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</row>
    <row r="564" spans="1:55" ht="13" x14ac:dyDescent="0.15">
      <c r="A564" s="72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</row>
    <row r="565" spans="1:55" ht="13" x14ac:dyDescent="0.15">
      <c r="A565" s="72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</row>
    <row r="566" spans="1:55" ht="13" x14ac:dyDescent="0.15">
      <c r="A566" s="72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</row>
    <row r="567" spans="1:55" ht="13" x14ac:dyDescent="0.15">
      <c r="A567" s="72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</row>
    <row r="568" spans="1:55" ht="13" x14ac:dyDescent="0.15">
      <c r="A568" s="72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</row>
    <row r="569" spans="1:55" ht="13" x14ac:dyDescent="0.15">
      <c r="A569" s="72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</row>
    <row r="570" spans="1:55" ht="13" x14ac:dyDescent="0.15">
      <c r="A570" s="72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</row>
    <row r="571" spans="1:55" ht="13" x14ac:dyDescent="0.15">
      <c r="A571" s="72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</row>
    <row r="572" spans="1:55" ht="13" x14ac:dyDescent="0.15">
      <c r="A572" s="72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</row>
    <row r="573" spans="1:55" ht="13" x14ac:dyDescent="0.15">
      <c r="A573" s="72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</row>
    <row r="574" spans="1:55" ht="13" x14ac:dyDescent="0.15">
      <c r="A574" s="72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</row>
    <row r="575" spans="1:55" ht="13" x14ac:dyDescent="0.15">
      <c r="A575" s="72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</row>
    <row r="576" spans="1:55" ht="13" x14ac:dyDescent="0.15">
      <c r="A576" s="72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</row>
    <row r="577" spans="1:55" ht="13" x14ac:dyDescent="0.15">
      <c r="A577" s="72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</row>
    <row r="578" spans="1:55" ht="13" x14ac:dyDescent="0.15">
      <c r="A578" s="72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</row>
    <row r="579" spans="1:55" ht="13" x14ac:dyDescent="0.15">
      <c r="A579" s="72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</row>
    <row r="580" spans="1:55" ht="13" x14ac:dyDescent="0.15">
      <c r="A580" s="72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</row>
    <row r="581" spans="1:55" ht="13" x14ac:dyDescent="0.15">
      <c r="A581" s="72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</row>
    <row r="582" spans="1:55" ht="13" x14ac:dyDescent="0.15">
      <c r="A582" s="72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</row>
    <row r="583" spans="1:55" ht="13" x14ac:dyDescent="0.15">
      <c r="A583" s="72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</row>
    <row r="584" spans="1:55" ht="13" x14ac:dyDescent="0.15">
      <c r="A584" s="72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</row>
    <row r="585" spans="1:55" ht="13" x14ac:dyDescent="0.15">
      <c r="A585" s="72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</row>
    <row r="586" spans="1:55" ht="13" x14ac:dyDescent="0.15">
      <c r="A586" s="72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</row>
    <row r="587" spans="1:55" ht="13" x14ac:dyDescent="0.15">
      <c r="A587" s="72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</row>
    <row r="588" spans="1:55" ht="13" x14ac:dyDescent="0.15">
      <c r="A588" s="72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</row>
    <row r="589" spans="1:55" ht="13" x14ac:dyDescent="0.15">
      <c r="A589" s="72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</row>
    <row r="590" spans="1:55" ht="13" x14ac:dyDescent="0.15">
      <c r="A590" s="72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</row>
    <row r="591" spans="1:55" ht="13" x14ac:dyDescent="0.15">
      <c r="A591" s="72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</row>
    <row r="592" spans="1:55" ht="13" x14ac:dyDescent="0.15">
      <c r="A592" s="72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</row>
    <row r="593" spans="1:55" ht="13" x14ac:dyDescent="0.15">
      <c r="A593" s="72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</row>
    <row r="594" spans="1:55" ht="13" x14ac:dyDescent="0.15">
      <c r="A594" s="72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</row>
    <row r="595" spans="1:55" ht="13" x14ac:dyDescent="0.15">
      <c r="A595" s="72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</row>
    <row r="596" spans="1:55" ht="13" x14ac:dyDescent="0.15">
      <c r="A596" s="72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</row>
    <row r="597" spans="1:55" ht="13" x14ac:dyDescent="0.15">
      <c r="A597" s="72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</row>
    <row r="598" spans="1:55" ht="13" x14ac:dyDescent="0.15">
      <c r="A598" s="72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</row>
    <row r="599" spans="1:55" ht="13" x14ac:dyDescent="0.15">
      <c r="A599" s="72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</row>
    <row r="600" spans="1:55" ht="13" x14ac:dyDescent="0.15">
      <c r="A600" s="72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</row>
    <row r="601" spans="1:55" ht="13" x14ac:dyDescent="0.15">
      <c r="A601" s="72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</row>
    <row r="602" spans="1:55" ht="13" x14ac:dyDescent="0.15">
      <c r="A602" s="72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</row>
    <row r="603" spans="1:55" ht="13" x14ac:dyDescent="0.15">
      <c r="A603" s="72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</row>
    <row r="604" spans="1:55" ht="13" x14ac:dyDescent="0.15">
      <c r="A604" s="72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</row>
    <row r="605" spans="1:55" ht="13" x14ac:dyDescent="0.15">
      <c r="A605" s="72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</row>
    <row r="606" spans="1:55" ht="13" x14ac:dyDescent="0.15">
      <c r="A606" s="72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</row>
    <row r="607" spans="1:55" ht="13" x14ac:dyDescent="0.15">
      <c r="A607" s="72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</row>
    <row r="608" spans="1:55" ht="13" x14ac:dyDescent="0.15">
      <c r="A608" s="72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</row>
    <row r="609" spans="1:55" ht="13" x14ac:dyDescent="0.15">
      <c r="A609" s="72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</row>
    <row r="610" spans="1:55" ht="13" x14ac:dyDescent="0.15">
      <c r="A610" s="72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</row>
    <row r="611" spans="1:55" ht="13" x14ac:dyDescent="0.15">
      <c r="A611" s="72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</row>
    <row r="612" spans="1:55" ht="13" x14ac:dyDescent="0.15">
      <c r="A612" s="72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</row>
    <row r="613" spans="1:55" ht="13" x14ac:dyDescent="0.15">
      <c r="A613" s="72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</row>
    <row r="614" spans="1:55" ht="13" x14ac:dyDescent="0.15">
      <c r="A614" s="72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</row>
    <row r="615" spans="1:55" ht="13" x14ac:dyDescent="0.15">
      <c r="A615" s="72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</row>
    <row r="616" spans="1:55" ht="13" x14ac:dyDescent="0.15">
      <c r="A616" s="72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</row>
    <row r="617" spans="1:55" ht="13" x14ac:dyDescent="0.15">
      <c r="A617" s="72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</row>
    <row r="618" spans="1:55" ht="13" x14ac:dyDescent="0.15">
      <c r="A618" s="72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</row>
    <row r="619" spans="1:55" ht="13" x14ac:dyDescent="0.15">
      <c r="A619" s="72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</row>
    <row r="620" spans="1:55" ht="13" x14ac:dyDescent="0.15">
      <c r="A620" s="72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</row>
    <row r="621" spans="1:55" ht="13" x14ac:dyDescent="0.15">
      <c r="A621" s="72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</row>
    <row r="622" spans="1:55" ht="13" x14ac:dyDescent="0.15">
      <c r="A622" s="72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</row>
    <row r="623" spans="1:55" ht="13" x14ac:dyDescent="0.15">
      <c r="A623" s="72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</row>
    <row r="624" spans="1:55" ht="13" x14ac:dyDescent="0.15">
      <c r="A624" s="72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</row>
    <row r="625" spans="1:55" ht="13" x14ac:dyDescent="0.15">
      <c r="A625" s="72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</row>
    <row r="626" spans="1:55" ht="13" x14ac:dyDescent="0.15">
      <c r="A626" s="72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</row>
    <row r="627" spans="1:55" ht="13" x14ac:dyDescent="0.15">
      <c r="A627" s="72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</row>
    <row r="628" spans="1:55" ht="13" x14ac:dyDescent="0.15">
      <c r="A628" s="72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</row>
    <row r="629" spans="1:55" ht="13" x14ac:dyDescent="0.15">
      <c r="A629" s="72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</row>
    <row r="630" spans="1:55" ht="13" x14ac:dyDescent="0.15">
      <c r="A630" s="72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</row>
    <row r="631" spans="1:55" ht="13" x14ac:dyDescent="0.15">
      <c r="A631" s="72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</row>
    <row r="632" spans="1:55" ht="13" x14ac:dyDescent="0.15">
      <c r="A632" s="72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</row>
    <row r="633" spans="1:55" ht="13" x14ac:dyDescent="0.15">
      <c r="A633" s="72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</row>
    <row r="634" spans="1:55" ht="13" x14ac:dyDescent="0.15">
      <c r="A634" s="72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</row>
    <row r="635" spans="1:55" ht="13" x14ac:dyDescent="0.15">
      <c r="A635" s="72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</row>
    <row r="636" spans="1:55" ht="13" x14ac:dyDescent="0.15">
      <c r="A636" s="72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</row>
    <row r="637" spans="1:55" ht="13" x14ac:dyDescent="0.15">
      <c r="A637" s="72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</row>
    <row r="638" spans="1:55" ht="13" x14ac:dyDescent="0.15">
      <c r="A638" s="72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</row>
    <row r="639" spans="1:55" ht="13" x14ac:dyDescent="0.15">
      <c r="A639" s="72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</row>
    <row r="640" spans="1:55" ht="13" x14ac:dyDescent="0.15">
      <c r="A640" s="72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</row>
    <row r="641" spans="1:55" ht="13" x14ac:dyDescent="0.15">
      <c r="A641" s="72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</row>
    <row r="642" spans="1:55" ht="13" x14ac:dyDescent="0.15">
      <c r="A642" s="72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</row>
    <row r="643" spans="1:55" ht="13" x14ac:dyDescent="0.15">
      <c r="A643" s="72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</row>
    <row r="644" spans="1:55" ht="13" x14ac:dyDescent="0.15">
      <c r="A644" s="72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</row>
    <row r="645" spans="1:55" ht="13" x14ac:dyDescent="0.15">
      <c r="A645" s="72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</row>
    <row r="646" spans="1:55" ht="13" x14ac:dyDescent="0.15">
      <c r="A646" s="72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</row>
    <row r="647" spans="1:55" ht="13" x14ac:dyDescent="0.15">
      <c r="A647" s="72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</row>
    <row r="648" spans="1:55" ht="13" x14ac:dyDescent="0.15">
      <c r="A648" s="72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</row>
    <row r="649" spans="1:55" ht="13" x14ac:dyDescent="0.15">
      <c r="A649" s="72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</row>
    <row r="650" spans="1:55" ht="13" x14ac:dyDescent="0.15">
      <c r="A650" s="72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</row>
    <row r="651" spans="1:55" ht="13" x14ac:dyDescent="0.15">
      <c r="A651" s="72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</row>
    <row r="652" spans="1:55" ht="13" x14ac:dyDescent="0.15">
      <c r="A652" s="72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</row>
    <row r="653" spans="1:55" ht="13" x14ac:dyDescent="0.15">
      <c r="A653" s="72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</row>
    <row r="654" spans="1:55" ht="13" x14ac:dyDescent="0.15">
      <c r="A654" s="72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</row>
    <row r="655" spans="1:55" ht="13" x14ac:dyDescent="0.15">
      <c r="A655" s="72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</row>
    <row r="656" spans="1:55" ht="13" x14ac:dyDescent="0.15">
      <c r="A656" s="72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</row>
    <row r="657" spans="1:55" ht="13" x14ac:dyDescent="0.15">
      <c r="A657" s="72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</row>
    <row r="658" spans="1:55" ht="13" x14ac:dyDescent="0.15">
      <c r="A658" s="72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</row>
    <row r="659" spans="1:55" ht="13" x14ac:dyDescent="0.15">
      <c r="A659" s="72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</row>
    <row r="660" spans="1:55" ht="13" x14ac:dyDescent="0.15">
      <c r="A660" s="72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</row>
    <row r="661" spans="1:55" ht="13" x14ac:dyDescent="0.15">
      <c r="A661" s="72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</row>
    <row r="662" spans="1:55" ht="13" x14ac:dyDescent="0.15">
      <c r="A662" s="72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</row>
    <row r="663" spans="1:55" ht="13" x14ac:dyDescent="0.15">
      <c r="A663" s="72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</row>
    <row r="664" spans="1:55" ht="13" x14ac:dyDescent="0.15">
      <c r="A664" s="72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</row>
    <row r="665" spans="1:55" ht="13" x14ac:dyDescent="0.15">
      <c r="A665" s="72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</row>
    <row r="666" spans="1:55" ht="13" x14ac:dyDescent="0.15">
      <c r="A666" s="72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</row>
    <row r="667" spans="1:55" ht="13" x14ac:dyDescent="0.15">
      <c r="A667" s="72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</row>
    <row r="668" spans="1:55" ht="13" x14ac:dyDescent="0.15">
      <c r="A668" s="72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</row>
    <row r="669" spans="1:55" ht="13" x14ac:dyDescent="0.15">
      <c r="A669" s="72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</row>
    <row r="670" spans="1:55" ht="13" x14ac:dyDescent="0.15">
      <c r="A670" s="72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</row>
    <row r="671" spans="1:55" ht="13" x14ac:dyDescent="0.15">
      <c r="A671" s="72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</row>
    <row r="672" spans="1:55" ht="13" x14ac:dyDescent="0.15">
      <c r="A672" s="72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</row>
    <row r="673" spans="1:55" ht="13" x14ac:dyDescent="0.15">
      <c r="A673" s="72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</row>
    <row r="674" spans="1:55" ht="13" x14ac:dyDescent="0.15">
      <c r="A674" s="72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</row>
    <row r="675" spans="1:55" ht="13" x14ac:dyDescent="0.15">
      <c r="A675" s="72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</row>
    <row r="676" spans="1:55" ht="13" x14ac:dyDescent="0.15">
      <c r="A676" s="72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</row>
    <row r="677" spans="1:55" ht="13" x14ac:dyDescent="0.15">
      <c r="A677" s="72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</row>
    <row r="678" spans="1:55" ht="13" x14ac:dyDescent="0.15">
      <c r="A678" s="72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</row>
    <row r="679" spans="1:55" ht="13" x14ac:dyDescent="0.15">
      <c r="A679" s="72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</row>
    <row r="680" spans="1:55" ht="13" x14ac:dyDescent="0.15">
      <c r="A680" s="72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</row>
    <row r="681" spans="1:55" ht="13" x14ac:dyDescent="0.15">
      <c r="A681" s="72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</row>
    <row r="682" spans="1:55" ht="13" x14ac:dyDescent="0.15">
      <c r="A682" s="72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</row>
    <row r="683" spans="1:55" ht="13" x14ac:dyDescent="0.15">
      <c r="A683" s="72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</row>
    <row r="684" spans="1:55" ht="13" x14ac:dyDescent="0.15">
      <c r="A684" s="72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</row>
    <row r="685" spans="1:55" ht="13" x14ac:dyDescent="0.15">
      <c r="A685" s="72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</row>
    <row r="686" spans="1:55" ht="13" x14ac:dyDescent="0.15">
      <c r="A686" s="72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</row>
    <row r="687" spans="1:55" ht="13" x14ac:dyDescent="0.15">
      <c r="A687" s="72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</row>
    <row r="688" spans="1:55" ht="13" x14ac:dyDescent="0.15">
      <c r="A688" s="72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</row>
    <row r="689" spans="1:55" ht="13" x14ac:dyDescent="0.15">
      <c r="A689" s="72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</row>
    <row r="690" spans="1:55" ht="13" x14ac:dyDescent="0.15">
      <c r="A690" s="72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</row>
    <row r="691" spans="1:55" ht="13" x14ac:dyDescent="0.15">
      <c r="A691" s="72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</row>
    <row r="692" spans="1:55" ht="13" x14ac:dyDescent="0.15">
      <c r="A692" s="72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</row>
    <row r="693" spans="1:55" ht="13" x14ac:dyDescent="0.15">
      <c r="A693" s="72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</row>
    <row r="694" spans="1:55" ht="13" x14ac:dyDescent="0.15">
      <c r="A694" s="72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</row>
    <row r="695" spans="1:55" ht="13" x14ac:dyDescent="0.15">
      <c r="A695" s="72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</row>
    <row r="696" spans="1:55" ht="13" x14ac:dyDescent="0.15">
      <c r="A696" s="72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</row>
    <row r="697" spans="1:55" ht="13" x14ac:dyDescent="0.15">
      <c r="A697" s="72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</row>
    <row r="698" spans="1:55" ht="13" x14ac:dyDescent="0.15">
      <c r="A698" s="72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</row>
    <row r="699" spans="1:55" ht="13" x14ac:dyDescent="0.15">
      <c r="A699" s="72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</row>
    <row r="700" spans="1:55" ht="13" x14ac:dyDescent="0.15">
      <c r="A700" s="72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</row>
    <row r="701" spans="1:55" ht="13" x14ac:dyDescent="0.15">
      <c r="A701" s="72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</row>
    <row r="702" spans="1:55" ht="13" x14ac:dyDescent="0.15">
      <c r="A702" s="72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</row>
    <row r="703" spans="1:55" ht="13" x14ac:dyDescent="0.15">
      <c r="A703" s="72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</row>
    <row r="704" spans="1:55" ht="13" x14ac:dyDescent="0.15">
      <c r="A704" s="72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</row>
    <row r="705" spans="1:55" ht="13" x14ac:dyDescent="0.15">
      <c r="A705" s="72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</row>
    <row r="706" spans="1:55" ht="13" x14ac:dyDescent="0.15">
      <c r="A706" s="72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</row>
    <row r="707" spans="1:55" ht="13" x14ac:dyDescent="0.15">
      <c r="A707" s="72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</row>
    <row r="708" spans="1:55" ht="13" x14ac:dyDescent="0.15">
      <c r="A708" s="72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</row>
    <row r="709" spans="1:55" ht="13" x14ac:dyDescent="0.15">
      <c r="A709" s="72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</row>
    <row r="710" spans="1:55" ht="13" x14ac:dyDescent="0.15">
      <c r="A710" s="72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</row>
    <row r="711" spans="1:55" ht="13" x14ac:dyDescent="0.15">
      <c r="A711" s="72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</row>
    <row r="712" spans="1:55" ht="13" x14ac:dyDescent="0.15">
      <c r="A712" s="72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</row>
    <row r="713" spans="1:55" ht="13" x14ac:dyDescent="0.15">
      <c r="A713" s="72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</row>
    <row r="714" spans="1:55" ht="13" x14ac:dyDescent="0.15">
      <c r="A714" s="72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</row>
    <row r="715" spans="1:55" ht="13" x14ac:dyDescent="0.15">
      <c r="A715" s="72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</row>
    <row r="716" spans="1:55" ht="13" x14ac:dyDescent="0.15">
      <c r="A716" s="72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</row>
    <row r="717" spans="1:55" ht="13" x14ac:dyDescent="0.15">
      <c r="A717" s="72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</row>
    <row r="718" spans="1:55" ht="13" x14ac:dyDescent="0.15">
      <c r="A718" s="72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</row>
    <row r="719" spans="1:55" ht="13" x14ac:dyDescent="0.15">
      <c r="A719" s="72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</row>
    <row r="720" spans="1:55" ht="13" x14ac:dyDescent="0.15">
      <c r="A720" s="72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</row>
    <row r="721" spans="1:55" ht="13" x14ac:dyDescent="0.15">
      <c r="A721" s="72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</row>
    <row r="722" spans="1:55" ht="13" x14ac:dyDescent="0.15">
      <c r="A722" s="72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</row>
    <row r="723" spans="1:55" ht="13" x14ac:dyDescent="0.15">
      <c r="A723" s="72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</row>
    <row r="724" spans="1:55" ht="13" x14ac:dyDescent="0.15">
      <c r="A724" s="72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</row>
    <row r="725" spans="1:55" ht="13" x14ac:dyDescent="0.15">
      <c r="A725" s="72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</row>
    <row r="726" spans="1:55" ht="13" x14ac:dyDescent="0.15">
      <c r="A726" s="72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</row>
    <row r="727" spans="1:55" ht="13" x14ac:dyDescent="0.15">
      <c r="A727" s="72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</row>
    <row r="728" spans="1:55" ht="13" x14ac:dyDescent="0.15">
      <c r="A728" s="72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</row>
    <row r="729" spans="1:55" ht="13" x14ac:dyDescent="0.15">
      <c r="A729" s="72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</row>
    <row r="730" spans="1:55" ht="13" x14ac:dyDescent="0.15">
      <c r="A730" s="72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</row>
    <row r="731" spans="1:55" ht="13" x14ac:dyDescent="0.15">
      <c r="A731" s="72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</row>
    <row r="732" spans="1:55" ht="13" x14ac:dyDescent="0.15">
      <c r="A732" s="72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</row>
    <row r="733" spans="1:55" ht="13" x14ac:dyDescent="0.15">
      <c r="A733" s="72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</row>
    <row r="734" spans="1:55" ht="13" x14ac:dyDescent="0.15">
      <c r="A734" s="72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</row>
    <row r="735" spans="1:55" ht="13" x14ac:dyDescent="0.15">
      <c r="A735" s="72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</row>
    <row r="736" spans="1:55" ht="13" x14ac:dyDescent="0.15">
      <c r="A736" s="72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</row>
    <row r="737" spans="1:55" ht="13" x14ac:dyDescent="0.15">
      <c r="A737" s="72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</row>
    <row r="738" spans="1:55" ht="13" x14ac:dyDescent="0.15">
      <c r="A738" s="72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</row>
    <row r="739" spans="1:55" ht="13" x14ac:dyDescent="0.15">
      <c r="A739" s="72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</row>
    <row r="740" spans="1:55" ht="13" x14ac:dyDescent="0.15">
      <c r="A740" s="72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</row>
    <row r="741" spans="1:55" ht="13" x14ac:dyDescent="0.15">
      <c r="A741" s="72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</row>
    <row r="742" spans="1:55" ht="13" x14ac:dyDescent="0.15">
      <c r="A742" s="72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</row>
    <row r="743" spans="1:55" ht="13" x14ac:dyDescent="0.15">
      <c r="A743" s="72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</row>
    <row r="744" spans="1:55" ht="13" x14ac:dyDescent="0.15">
      <c r="A744" s="72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</row>
    <row r="745" spans="1:55" ht="13" x14ac:dyDescent="0.15">
      <c r="A745" s="72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</row>
    <row r="746" spans="1:55" ht="13" x14ac:dyDescent="0.15">
      <c r="A746" s="72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</row>
    <row r="747" spans="1:55" ht="13" x14ac:dyDescent="0.15">
      <c r="A747" s="72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</row>
    <row r="748" spans="1:55" ht="13" x14ac:dyDescent="0.15">
      <c r="A748" s="72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</row>
    <row r="749" spans="1:55" ht="13" x14ac:dyDescent="0.15">
      <c r="A749" s="72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</row>
    <row r="750" spans="1:55" ht="13" x14ac:dyDescent="0.15">
      <c r="A750" s="72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</row>
    <row r="751" spans="1:55" ht="13" x14ac:dyDescent="0.15">
      <c r="A751" s="72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</row>
    <row r="752" spans="1:55" ht="13" x14ac:dyDescent="0.15">
      <c r="A752" s="72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</row>
    <row r="753" spans="1:55" ht="13" x14ac:dyDescent="0.15">
      <c r="A753" s="72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</row>
    <row r="754" spans="1:55" ht="13" x14ac:dyDescent="0.15">
      <c r="A754" s="72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</row>
    <row r="755" spans="1:55" ht="13" x14ac:dyDescent="0.15">
      <c r="A755" s="72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</row>
    <row r="756" spans="1:55" ht="13" x14ac:dyDescent="0.15">
      <c r="A756" s="72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</row>
    <row r="757" spans="1:55" ht="13" x14ac:dyDescent="0.15">
      <c r="A757" s="72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</row>
    <row r="758" spans="1:55" ht="13" x14ac:dyDescent="0.15">
      <c r="A758" s="72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</row>
    <row r="759" spans="1:55" ht="13" x14ac:dyDescent="0.15">
      <c r="A759" s="72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</row>
    <row r="760" spans="1:55" ht="13" x14ac:dyDescent="0.15">
      <c r="A760" s="72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</row>
    <row r="761" spans="1:55" ht="13" x14ac:dyDescent="0.15">
      <c r="A761" s="72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</row>
    <row r="762" spans="1:55" ht="13" x14ac:dyDescent="0.15">
      <c r="A762" s="72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</row>
    <row r="763" spans="1:55" ht="13" x14ac:dyDescent="0.15">
      <c r="A763" s="72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</row>
    <row r="764" spans="1:55" ht="13" x14ac:dyDescent="0.15">
      <c r="A764" s="72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</row>
    <row r="765" spans="1:55" ht="13" x14ac:dyDescent="0.15">
      <c r="A765" s="72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</row>
    <row r="766" spans="1:55" ht="13" x14ac:dyDescent="0.15">
      <c r="A766" s="72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</row>
    <row r="767" spans="1:55" ht="13" x14ac:dyDescent="0.15">
      <c r="A767" s="72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</row>
    <row r="768" spans="1:55" ht="13" x14ac:dyDescent="0.15">
      <c r="A768" s="72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</row>
    <row r="769" spans="1:55" ht="13" x14ac:dyDescent="0.15">
      <c r="A769" s="72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</row>
    <row r="770" spans="1:55" ht="13" x14ac:dyDescent="0.15">
      <c r="A770" s="72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</row>
    <row r="771" spans="1:55" ht="13" x14ac:dyDescent="0.15">
      <c r="A771" s="72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</row>
    <row r="772" spans="1:55" ht="13" x14ac:dyDescent="0.15">
      <c r="A772" s="72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</row>
    <row r="773" spans="1:55" ht="13" x14ac:dyDescent="0.15">
      <c r="A773" s="72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</row>
    <row r="774" spans="1:55" ht="13" x14ac:dyDescent="0.15">
      <c r="A774" s="72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</row>
    <row r="775" spans="1:55" ht="13" x14ac:dyDescent="0.15">
      <c r="A775" s="72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</row>
    <row r="776" spans="1:55" ht="13" x14ac:dyDescent="0.15">
      <c r="A776" s="72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</row>
    <row r="777" spans="1:55" ht="13" x14ac:dyDescent="0.15">
      <c r="A777" s="72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</row>
    <row r="778" spans="1:55" ht="13" x14ac:dyDescent="0.15">
      <c r="A778" s="72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</row>
    <row r="779" spans="1:55" ht="13" x14ac:dyDescent="0.15">
      <c r="A779" s="72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</row>
    <row r="780" spans="1:55" ht="13" x14ac:dyDescent="0.15">
      <c r="A780" s="72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</row>
    <row r="781" spans="1:55" ht="13" x14ac:dyDescent="0.15">
      <c r="A781" s="72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</row>
    <row r="782" spans="1:55" ht="13" x14ac:dyDescent="0.15">
      <c r="A782" s="72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</row>
    <row r="783" spans="1:55" ht="13" x14ac:dyDescent="0.15">
      <c r="A783" s="72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</row>
    <row r="784" spans="1:55" ht="13" x14ac:dyDescent="0.15">
      <c r="A784" s="72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</row>
    <row r="785" spans="1:55" ht="13" x14ac:dyDescent="0.15">
      <c r="A785" s="72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</row>
    <row r="786" spans="1:55" ht="13" x14ac:dyDescent="0.15">
      <c r="A786" s="72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</row>
    <row r="787" spans="1:55" ht="13" x14ac:dyDescent="0.15">
      <c r="A787" s="72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</row>
    <row r="788" spans="1:55" ht="13" x14ac:dyDescent="0.15">
      <c r="A788" s="72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</row>
    <row r="789" spans="1:55" ht="13" x14ac:dyDescent="0.15">
      <c r="A789" s="72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</row>
    <row r="790" spans="1:55" ht="13" x14ac:dyDescent="0.15">
      <c r="A790" s="72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</row>
    <row r="791" spans="1:55" ht="13" x14ac:dyDescent="0.15">
      <c r="A791" s="72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</row>
    <row r="792" spans="1:55" ht="13" x14ac:dyDescent="0.15">
      <c r="A792" s="72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</row>
    <row r="793" spans="1:55" ht="13" x14ac:dyDescent="0.15">
      <c r="A793" s="72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</row>
    <row r="794" spans="1:55" ht="13" x14ac:dyDescent="0.15">
      <c r="A794" s="72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</row>
    <row r="795" spans="1:55" ht="13" x14ac:dyDescent="0.15">
      <c r="A795" s="72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</row>
    <row r="796" spans="1:55" ht="13" x14ac:dyDescent="0.15">
      <c r="A796" s="72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</row>
    <row r="797" spans="1:55" ht="13" x14ac:dyDescent="0.15">
      <c r="A797" s="72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</row>
    <row r="798" spans="1:55" ht="13" x14ac:dyDescent="0.15">
      <c r="A798" s="72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</row>
    <row r="799" spans="1:55" ht="13" x14ac:dyDescent="0.15">
      <c r="A799" s="72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</row>
    <row r="800" spans="1:55" ht="13" x14ac:dyDescent="0.15">
      <c r="A800" s="72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</row>
    <row r="801" spans="1:55" ht="13" x14ac:dyDescent="0.15">
      <c r="A801" s="72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</row>
    <row r="802" spans="1:55" ht="13" x14ac:dyDescent="0.15">
      <c r="A802" s="72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</row>
    <row r="803" spans="1:55" ht="13" x14ac:dyDescent="0.15">
      <c r="A803" s="72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</row>
    <row r="804" spans="1:55" ht="13" x14ac:dyDescent="0.15">
      <c r="A804" s="72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</row>
    <row r="805" spans="1:55" ht="13" x14ac:dyDescent="0.15">
      <c r="A805" s="72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</row>
    <row r="806" spans="1:55" ht="13" x14ac:dyDescent="0.15">
      <c r="A806" s="72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</row>
    <row r="807" spans="1:55" ht="13" x14ac:dyDescent="0.15">
      <c r="A807" s="72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</row>
    <row r="808" spans="1:55" ht="13" x14ac:dyDescent="0.15">
      <c r="A808" s="72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</row>
    <row r="809" spans="1:55" ht="13" x14ac:dyDescent="0.15">
      <c r="A809" s="72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</row>
    <row r="810" spans="1:55" ht="13" x14ac:dyDescent="0.15">
      <c r="A810" s="72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</row>
    <row r="811" spans="1:55" ht="13" x14ac:dyDescent="0.15">
      <c r="A811" s="72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</row>
    <row r="812" spans="1:55" ht="13" x14ac:dyDescent="0.15">
      <c r="A812" s="72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</row>
    <row r="813" spans="1:55" ht="13" x14ac:dyDescent="0.15">
      <c r="A813" s="72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</row>
    <row r="814" spans="1:55" ht="13" x14ac:dyDescent="0.15">
      <c r="A814" s="72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</row>
    <row r="815" spans="1:55" ht="13" x14ac:dyDescent="0.15">
      <c r="A815" s="72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</row>
    <row r="816" spans="1:55" ht="13" x14ac:dyDescent="0.15">
      <c r="A816" s="72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</row>
    <row r="817" spans="1:55" ht="13" x14ac:dyDescent="0.15">
      <c r="A817" s="72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</row>
    <row r="818" spans="1:55" ht="13" x14ac:dyDescent="0.15">
      <c r="A818" s="72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</row>
    <row r="819" spans="1:55" ht="13" x14ac:dyDescent="0.15">
      <c r="A819" s="72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</row>
    <row r="820" spans="1:55" ht="13" x14ac:dyDescent="0.15">
      <c r="A820" s="72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</row>
    <row r="821" spans="1:55" ht="13" x14ac:dyDescent="0.15">
      <c r="A821" s="72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</row>
    <row r="822" spans="1:55" ht="13" x14ac:dyDescent="0.15">
      <c r="A822" s="72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</row>
    <row r="823" spans="1:55" ht="13" x14ac:dyDescent="0.15">
      <c r="A823" s="72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</row>
    <row r="824" spans="1:55" ht="13" x14ac:dyDescent="0.15">
      <c r="A824" s="72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</row>
    <row r="825" spans="1:55" ht="13" x14ac:dyDescent="0.15">
      <c r="A825" s="72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</row>
    <row r="826" spans="1:55" ht="13" x14ac:dyDescent="0.15">
      <c r="A826" s="72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</row>
    <row r="827" spans="1:55" ht="13" x14ac:dyDescent="0.15">
      <c r="A827" s="72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</row>
    <row r="828" spans="1:55" ht="13" x14ac:dyDescent="0.15">
      <c r="A828" s="72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</row>
    <row r="829" spans="1:55" ht="13" x14ac:dyDescent="0.15">
      <c r="A829" s="72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</row>
    <row r="830" spans="1:55" ht="13" x14ac:dyDescent="0.15">
      <c r="A830" s="72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</row>
    <row r="831" spans="1:55" ht="13" x14ac:dyDescent="0.15">
      <c r="A831" s="72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</row>
    <row r="832" spans="1:55" ht="13" x14ac:dyDescent="0.15">
      <c r="A832" s="72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</row>
    <row r="833" spans="1:55" ht="13" x14ac:dyDescent="0.15">
      <c r="A833" s="72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</row>
    <row r="834" spans="1:55" ht="13" x14ac:dyDescent="0.15">
      <c r="A834" s="72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</row>
    <row r="835" spans="1:55" ht="13" x14ac:dyDescent="0.15">
      <c r="A835" s="72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</row>
    <row r="836" spans="1:55" ht="13" x14ac:dyDescent="0.15">
      <c r="A836" s="72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</row>
    <row r="837" spans="1:55" ht="13" x14ac:dyDescent="0.15">
      <c r="A837" s="72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</row>
    <row r="838" spans="1:55" ht="13" x14ac:dyDescent="0.15">
      <c r="A838" s="72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</row>
    <row r="839" spans="1:55" ht="13" x14ac:dyDescent="0.15">
      <c r="A839" s="72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</row>
    <row r="840" spans="1:55" ht="13" x14ac:dyDescent="0.15">
      <c r="A840" s="72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</row>
    <row r="841" spans="1:55" ht="13" x14ac:dyDescent="0.15">
      <c r="A841" s="72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</row>
    <row r="842" spans="1:55" ht="13" x14ac:dyDescent="0.15">
      <c r="A842" s="72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</row>
    <row r="843" spans="1:55" ht="13" x14ac:dyDescent="0.15">
      <c r="A843" s="72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</row>
    <row r="844" spans="1:55" ht="13" x14ac:dyDescent="0.15">
      <c r="A844" s="72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</row>
    <row r="845" spans="1:55" ht="13" x14ac:dyDescent="0.15">
      <c r="A845" s="72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</row>
    <row r="846" spans="1:55" ht="13" x14ac:dyDescent="0.15">
      <c r="A846" s="72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</row>
    <row r="847" spans="1:55" ht="13" x14ac:dyDescent="0.15">
      <c r="A847" s="72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</row>
    <row r="848" spans="1:55" ht="13" x14ac:dyDescent="0.15">
      <c r="A848" s="72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</row>
    <row r="849" spans="1:55" ht="13" x14ac:dyDescent="0.15">
      <c r="A849" s="72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</row>
    <row r="850" spans="1:55" ht="13" x14ac:dyDescent="0.15">
      <c r="A850" s="72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</row>
    <row r="851" spans="1:55" ht="13" x14ac:dyDescent="0.15">
      <c r="A851" s="72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</row>
    <row r="852" spans="1:55" ht="13" x14ac:dyDescent="0.15">
      <c r="A852" s="72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</row>
    <row r="853" spans="1:55" ht="13" x14ac:dyDescent="0.15">
      <c r="A853" s="72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</row>
    <row r="854" spans="1:55" ht="13" x14ac:dyDescent="0.15">
      <c r="A854" s="72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</row>
    <row r="855" spans="1:55" ht="13" x14ac:dyDescent="0.15">
      <c r="A855" s="72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</row>
    <row r="856" spans="1:55" ht="13" x14ac:dyDescent="0.15">
      <c r="A856" s="72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</row>
    <row r="857" spans="1:55" ht="13" x14ac:dyDescent="0.15">
      <c r="A857" s="72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</row>
    <row r="858" spans="1:55" ht="13" x14ac:dyDescent="0.15">
      <c r="A858" s="72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</row>
    <row r="859" spans="1:55" ht="13" x14ac:dyDescent="0.15">
      <c r="A859" s="72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</row>
    <row r="860" spans="1:55" ht="13" x14ac:dyDescent="0.15">
      <c r="A860" s="72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</row>
    <row r="861" spans="1:55" ht="13" x14ac:dyDescent="0.15">
      <c r="A861" s="72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</row>
    <row r="862" spans="1:55" ht="13" x14ac:dyDescent="0.15">
      <c r="A862" s="72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</row>
    <row r="863" spans="1:55" ht="13" x14ac:dyDescent="0.15">
      <c r="A863" s="72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</row>
    <row r="864" spans="1:55" ht="13" x14ac:dyDescent="0.15">
      <c r="A864" s="72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</row>
    <row r="865" spans="1:55" ht="13" x14ac:dyDescent="0.15">
      <c r="A865" s="72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</row>
    <row r="866" spans="1:55" ht="13" x14ac:dyDescent="0.15">
      <c r="A866" s="72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</row>
    <row r="867" spans="1:55" ht="13" x14ac:dyDescent="0.15">
      <c r="A867" s="72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</row>
    <row r="868" spans="1:55" ht="13" x14ac:dyDescent="0.15">
      <c r="A868" s="72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</row>
    <row r="869" spans="1:55" ht="13" x14ac:dyDescent="0.15">
      <c r="A869" s="72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</row>
    <row r="870" spans="1:55" ht="13" x14ac:dyDescent="0.15">
      <c r="A870" s="72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</row>
    <row r="871" spans="1:55" ht="13" x14ac:dyDescent="0.15">
      <c r="A871" s="72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</row>
    <row r="872" spans="1:55" ht="13" x14ac:dyDescent="0.15">
      <c r="A872" s="72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</row>
    <row r="873" spans="1:55" ht="13" x14ac:dyDescent="0.15">
      <c r="A873" s="72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</row>
    <row r="874" spans="1:55" ht="13" x14ac:dyDescent="0.15">
      <c r="A874" s="72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</row>
    <row r="875" spans="1:55" ht="13" x14ac:dyDescent="0.15">
      <c r="A875" s="72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</row>
    <row r="876" spans="1:55" ht="13" x14ac:dyDescent="0.15">
      <c r="A876" s="72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</row>
    <row r="877" spans="1:55" ht="13" x14ac:dyDescent="0.15">
      <c r="A877" s="72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</row>
    <row r="878" spans="1:55" ht="13" x14ac:dyDescent="0.15">
      <c r="A878" s="72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</row>
    <row r="879" spans="1:55" ht="13" x14ac:dyDescent="0.15">
      <c r="A879" s="72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</row>
    <row r="880" spans="1:55" ht="13" x14ac:dyDescent="0.15">
      <c r="A880" s="72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</row>
    <row r="881" spans="1:55" ht="13" x14ac:dyDescent="0.15">
      <c r="A881" s="72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</row>
    <row r="882" spans="1:55" ht="13" x14ac:dyDescent="0.15">
      <c r="A882" s="72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</row>
    <row r="883" spans="1:55" ht="13" x14ac:dyDescent="0.15">
      <c r="A883" s="72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</row>
    <row r="884" spans="1:55" ht="13" x14ac:dyDescent="0.15">
      <c r="A884" s="72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</row>
    <row r="885" spans="1:55" ht="13" x14ac:dyDescent="0.15">
      <c r="A885" s="72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</row>
    <row r="886" spans="1:55" ht="13" x14ac:dyDescent="0.15">
      <c r="A886" s="72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</row>
    <row r="887" spans="1:55" ht="13" x14ac:dyDescent="0.15">
      <c r="A887" s="72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</row>
    <row r="888" spans="1:55" ht="13" x14ac:dyDescent="0.15">
      <c r="A888" s="72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</row>
    <row r="889" spans="1:55" ht="13" x14ac:dyDescent="0.15">
      <c r="A889" s="72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</row>
    <row r="890" spans="1:55" ht="13" x14ac:dyDescent="0.15">
      <c r="A890" s="72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</row>
    <row r="891" spans="1:55" ht="13" x14ac:dyDescent="0.15">
      <c r="A891" s="72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</row>
    <row r="892" spans="1:55" ht="13" x14ac:dyDescent="0.15">
      <c r="A892" s="72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</row>
    <row r="893" spans="1:55" ht="13" x14ac:dyDescent="0.15">
      <c r="A893" s="72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</row>
    <row r="894" spans="1:55" ht="13" x14ac:dyDescent="0.15">
      <c r="A894" s="72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</row>
    <row r="895" spans="1:55" ht="13" x14ac:dyDescent="0.15">
      <c r="A895" s="72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</row>
    <row r="896" spans="1:55" ht="13" x14ac:dyDescent="0.15">
      <c r="A896" s="72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</row>
    <row r="897" spans="1:55" ht="13" x14ac:dyDescent="0.15">
      <c r="A897" s="72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</row>
    <row r="898" spans="1:55" ht="13" x14ac:dyDescent="0.15">
      <c r="A898" s="72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</row>
    <row r="899" spans="1:55" ht="13" x14ac:dyDescent="0.15">
      <c r="A899" s="72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</row>
    <row r="900" spans="1:55" ht="13" x14ac:dyDescent="0.15">
      <c r="A900" s="72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</row>
    <row r="901" spans="1:55" ht="13" x14ac:dyDescent="0.15">
      <c r="A901" s="72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</row>
    <row r="902" spans="1:55" ht="13" x14ac:dyDescent="0.15">
      <c r="A902" s="72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</row>
    <row r="903" spans="1:55" ht="13" x14ac:dyDescent="0.15">
      <c r="A903" s="72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</row>
    <row r="904" spans="1:55" ht="13" x14ac:dyDescent="0.15">
      <c r="A904" s="72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</row>
    <row r="905" spans="1:55" ht="13" x14ac:dyDescent="0.15">
      <c r="A905" s="72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</row>
    <row r="906" spans="1:55" ht="13" x14ac:dyDescent="0.15">
      <c r="A906" s="72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</row>
    <row r="907" spans="1:55" ht="13" x14ac:dyDescent="0.15">
      <c r="A907" s="72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</row>
    <row r="908" spans="1:55" ht="13" x14ac:dyDescent="0.15">
      <c r="A908" s="72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</row>
    <row r="909" spans="1:55" ht="13" x14ac:dyDescent="0.15">
      <c r="A909" s="72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</row>
    <row r="910" spans="1:55" ht="13" x14ac:dyDescent="0.15">
      <c r="A910" s="72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</row>
    <row r="911" spans="1:55" ht="13" x14ac:dyDescent="0.15">
      <c r="A911" s="72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</row>
    <row r="912" spans="1:55" ht="13" x14ac:dyDescent="0.15">
      <c r="A912" s="72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</row>
    <row r="913" spans="1:55" ht="13" x14ac:dyDescent="0.15">
      <c r="A913" s="72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</row>
    <row r="914" spans="1:55" ht="13" x14ac:dyDescent="0.15">
      <c r="A914" s="72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</row>
    <row r="915" spans="1:55" ht="13" x14ac:dyDescent="0.15">
      <c r="A915" s="72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</row>
    <row r="916" spans="1:55" ht="13" x14ac:dyDescent="0.15">
      <c r="A916" s="72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</row>
    <row r="917" spans="1:55" ht="13" x14ac:dyDescent="0.15">
      <c r="A917" s="72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</row>
    <row r="918" spans="1:55" ht="13" x14ac:dyDescent="0.15">
      <c r="A918" s="72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</row>
    <row r="919" spans="1:55" ht="13" x14ac:dyDescent="0.15">
      <c r="A919" s="72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</row>
    <row r="920" spans="1:55" ht="13" x14ac:dyDescent="0.15">
      <c r="A920" s="72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</row>
    <row r="921" spans="1:55" ht="13" x14ac:dyDescent="0.15">
      <c r="A921" s="72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</row>
    <row r="922" spans="1:55" ht="13" x14ac:dyDescent="0.15">
      <c r="A922" s="72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</row>
    <row r="923" spans="1:55" ht="13" x14ac:dyDescent="0.15">
      <c r="A923" s="72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</row>
    <row r="924" spans="1:55" ht="13" x14ac:dyDescent="0.15">
      <c r="A924" s="72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</row>
    <row r="925" spans="1:55" ht="13" x14ac:dyDescent="0.15">
      <c r="A925" s="72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</row>
    <row r="926" spans="1:55" ht="13" x14ac:dyDescent="0.15">
      <c r="A926" s="72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</row>
    <row r="927" spans="1:55" ht="13" x14ac:dyDescent="0.15">
      <c r="A927" s="72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</row>
    <row r="928" spans="1:55" ht="13" x14ac:dyDescent="0.15">
      <c r="A928" s="72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</row>
    <row r="929" spans="1:55" ht="13" x14ac:dyDescent="0.15">
      <c r="A929" s="72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</row>
    <row r="930" spans="1:55" ht="13" x14ac:dyDescent="0.15">
      <c r="A930" s="72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</row>
    <row r="931" spans="1:55" ht="13" x14ac:dyDescent="0.15">
      <c r="A931" s="72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</row>
    <row r="932" spans="1:55" ht="13" x14ac:dyDescent="0.15">
      <c r="A932" s="72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</row>
    <row r="933" spans="1:55" ht="13" x14ac:dyDescent="0.15">
      <c r="A933" s="72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</row>
    <row r="934" spans="1:55" ht="13" x14ac:dyDescent="0.15">
      <c r="A934" s="72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</row>
    <row r="935" spans="1:55" ht="13" x14ac:dyDescent="0.15">
      <c r="A935" s="72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</row>
    <row r="936" spans="1:55" ht="13" x14ac:dyDescent="0.15">
      <c r="A936" s="72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</row>
    <row r="937" spans="1:55" ht="13" x14ac:dyDescent="0.15">
      <c r="A937" s="72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</row>
    <row r="938" spans="1:55" ht="13" x14ac:dyDescent="0.15">
      <c r="A938" s="72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</row>
    <row r="939" spans="1:55" ht="13" x14ac:dyDescent="0.15">
      <c r="A939" s="72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</row>
    <row r="940" spans="1:55" ht="13" x14ac:dyDescent="0.15">
      <c r="A940" s="72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</row>
    <row r="941" spans="1:55" ht="13" x14ac:dyDescent="0.15">
      <c r="A941" s="72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</row>
    <row r="942" spans="1:55" ht="13" x14ac:dyDescent="0.15">
      <c r="A942" s="72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</row>
    <row r="943" spans="1:55" ht="13" x14ac:dyDescent="0.15">
      <c r="A943" s="72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</row>
    <row r="944" spans="1:55" ht="13" x14ac:dyDescent="0.15">
      <c r="A944" s="72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</row>
    <row r="945" spans="1:55" ht="13" x14ac:dyDescent="0.15">
      <c r="A945" s="72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</row>
    <row r="946" spans="1:55" ht="13" x14ac:dyDescent="0.15">
      <c r="A946" s="72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</row>
    <row r="947" spans="1:55" ht="13" x14ac:dyDescent="0.15">
      <c r="A947" s="72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</row>
    <row r="948" spans="1:55" ht="13" x14ac:dyDescent="0.15">
      <c r="A948" s="72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</row>
    <row r="949" spans="1:55" ht="13" x14ac:dyDescent="0.15">
      <c r="A949" s="72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</row>
    <row r="950" spans="1:55" ht="13" x14ac:dyDescent="0.15">
      <c r="A950" s="72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</row>
    <row r="951" spans="1:55" ht="13" x14ac:dyDescent="0.15">
      <c r="A951" s="72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</row>
    <row r="952" spans="1:55" ht="13" x14ac:dyDescent="0.15">
      <c r="A952" s="72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</row>
    <row r="953" spans="1:55" ht="13" x14ac:dyDescent="0.15">
      <c r="A953" s="72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</row>
    <row r="954" spans="1:55" ht="13" x14ac:dyDescent="0.15">
      <c r="A954" s="72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</row>
    <row r="955" spans="1:55" ht="13" x14ac:dyDescent="0.15">
      <c r="A955" s="72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</row>
    <row r="956" spans="1:55" ht="13" x14ac:dyDescent="0.15">
      <c r="A956" s="72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</row>
    <row r="957" spans="1:55" ht="13" x14ac:dyDescent="0.15">
      <c r="A957" s="72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</row>
    <row r="958" spans="1:55" ht="13" x14ac:dyDescent="0.15">
      <c r="A958" s="72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</row>
    <row r="959" spans="1:55" ht="13" x14ac:dyDescent="0.15">
      <c r="A959" s="72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</row>
    <row r="960" spans="1:55" ht="13" x14ac:dyDescent="0.15">
      <c r="A960" s="72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</row>
    <row r="961" spans="1:55" ht="13" x14ac:dyDescent="0.15">
      <c r="A961" s="72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</row>
    <row r="962" spans="1:55" ht="13" x14ac:dyDescent="0.15">
      <c r="A962" s="72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</row>
    <row r="963" spans="1:55" ht="13" x14ac:dyDescent="0.15">
      <c r="A963" s="72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</row>
    <row r="964" spans="1:55" ht="13" x14ac:dyDescent="0.15">
      <c r="A964" s="72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</row>
    <row r="965" spans="1:55" ht="13" x14ac:dyDescent="0.15">
      <c r="A965" s="72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</row>
    <row r="966" spans="1:55" ht="13" x14ac:dyDescent="0.15">
      <c r="A966" s="72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</row>
    <row r="967" spans="1:55" ht="13" x14ac:dyDescent="0.15">
      <c r="A967" s="72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</row>
    <row r="968" spans="1:55" ht="13" x14ac:dyDescent="0.15">
      <c r="A968" s="72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</row>
    <row r="969" spans="1:55" ht="13" x14ac:dyDescent="0.15">
      <c r="A969" s="72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</row>
    <row r="970" spans="1:55" ht="13" x14ac:dyDescent="0.15">
      <c r="A970" s="72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</row>
    <row r="971" spans="1:55" ht="13" x14ac:dyDescent="0.15">
      <c r="A971" s="72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</row>
    <row r="972" spans="1:55" ht="13" x14ac:dyDescent="0.15">
      <c r="A972" s="72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</row>
    <row r="973" spans="1:55" ht="13" x14ac:dyDescent="0.15">
      <c r="A973" s="72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</row>
    <row r="974" spans="1:55" ht="13" x14ac:dyDescent="0.15">
      <c r="A974" s="72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</row>
    <row r="975" spans="1:55" ht="13" x14ac:dyDescent="0.15">
      <c r="A975" s="72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</row>
    <row r="976" spans="1:55" ht="13" x14ac:dyDescent="0.15">
      <c r="A976" s="72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</row>
    <row r="977" spans="1:55" ht="13" x14ac:dyDescent="0.15">
      <c r="A977" s="72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</row>
    <row r="978" spans="1:55" ht="13" x14ac:dyDescent="0.15">
      <c r="A978" s="72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</row>
    <row r="979" spans="1:55" ht="13" x14ac:dyDescent="0.15">
      <c r="A979" s="72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</row>
    <row r="980" spans="1:55" ht="13" x14ac:dyDescent="0.15">
      <c r="A980" s="72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</row>
    <row r="981" spans="1:55" ht="13" x14ac:dyDescent="0.15">
      <c r="A981" s="72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</row>
    <row r="982" spans="1:55" ht="13" x14ac:dyDescent="0.15">
      <c r="A982" s="72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</row>
    <row r="983" spans="1:55" ht="13" x14ac:dyDescent="0.15">
      <c r="A983" s="72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</row>
    <row r="984" spans="1:55" ht="13" x14ac:dyDescent="0.15">
      <c r="A984" s="72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</row>
    <row r="985" spans="1:55" ht="13" x14ac:dyDescent="0.15">
      <c r="A985" s="72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</row>
    <row r="986" spans="1:55" ht="13" x14ac:dyDescent="0.15">
      <c r="A986" s="72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</row>
    <row r="987" spans="1:55" ht="13" x14ac:dyDescent="0.15">
      <c r="A987" s="72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</row>
    <row r="988" spans="1:55" ht="13" x14ac:dyDescent="0.15">
      <c r="A988" s="72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</row>
    <row r="989" spans="1:55" ht="13" x14ac:dyDescent="0.15">
      <c r="A989" s="72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</row>
    <row r="990" spans="1:55" ht="13" x14ac:dyDescent="0.15">
      <c r="A990" s="72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</row>
    <row r="991" spans="1:55" ht="13" x14ac:dyDescent="0.15">
      <c r="A991" s="72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</row>
    <row r="992" spans="1:55" ht="13" x14ac:dyDescent="0.15">
      <c r="A992" s="72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</row>
    <row r="993" spans="1:55" ht="13" x14ac:dyDescent="0.15">
      <c r="A993" s="72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</row>
    <row r="994" spans="1:55" ht="13" x14ac:dyDescent="0.15">
      <c r="A994" s="72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</row>
    <row r="995" spans="1:55" ht="13" x14ac:dyDescent="0.15">
      <c r="A995" s="72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</row>
    <row r="996" spans="1:55" ht="13" x14ac:dyDescent="0.15">
      <c r="A996" s="72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</row>
    <row r="997" spans="1:55" ht="13" x14ac:dyDescent="0.15">
      <c r="A997" s="72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</row>
    <row r="998" spans="1:55" ht="13" x14ac:dyDescent="0.15">
      <c r="A998" s="72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</row>
    <row r="999" spans="1:55" ht="13" x14ac:dyDescent="0.15">
      <c r="A999" s="72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</row>
    <row r="1000" spans="1:55" ht="13" x14ac:dyDescent="0.15">
      <c r="A1000" s="72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</row>
    <row r="1001" spans="1:55" ht="13" x14ac:dyDescent="0.15">
      <c r="A1001" s="72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</row>
    <row r="1002" spans="1:55" ht="13" x14ac:dyDescent="0.15">
      <c r="A1002" s="72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</row>
    <row r="1003" spans="1:55" ht="13" x14ac:dyDescent="0.15">
      <c r="A1003" s="72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</row>
    <row r="1004" spans="1:55" ht="13" x14ac:dyDescent="0.15">
      <c r="A1004" s="72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</row>
  </sheetData>
  <mergeCells count="7876">
    <mergeCell ref="W312:X312"/>
    <mergeCell ref="Y312:Z312"/>
    <mergeCell ref="AA312:AB312"/>
    <mergeCell ref="AC312:AD312"/>
    <mergeCell ref="AE312:AF312"/>
    <mergeCell ref="AG312:AH312"/>
    <mergeCell ref="AI309:AJ309"/>
    <mergeCell ref="AK309:AL309"/>
    <mergeCell ref="AM309:AN309"/>
    <mergeCell ref="AO309:AP309"/>
    <mergeCell ref="AQ309:AR309"/>
    <mergeCell ref="AS309:AT309"/>
    <mergeCell ref="AU309:AV309"/>
    <mergeCell ref="AW309:AX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AI308:AJ308"/>
    <mergeCell ref="AK308:AL308"/>
    <mergeCell ref="AM308:AN308"/>
    <mergeCell ref="AO308:AP308"/>
    <mergeCell ref="AQ308:AR308"/>
    <mergeCell ref="AS308:AT308"/>
    <mergeCell ref="AU308:AV308"/>
    <mergeCell ref="AW308:AX308"/>
    <mergeCell ref="U308:V308"/>
    <mergeCell ref="W308:X308"/>
    <mergeCell ref="Y308:Z308"/>
    <mergeCell ref="AA308:AB308"/>
    <mergeCell ref="AC308:AD308"/>
    <mergeCell ref="AE308:AF308"/>
    <mergeCell ref="AG308:AH308"/>
    <mergeCell ref="G308:H308"/>
    <mergeCell ref="I308:J308"/>
    <mergeCell ref="K308:L308"/>
    <mergeCell ref="M308:N308"/>
    <mergeCell ref="O308:P308"/>
    <mergeCell ref="Q308:R308"/>
    <mergeCell ref="S308:T308"/>
    <mergeCell ref="AO307:AP307"/>
    <mergeCell ref="AQ307:AR307"/>
    <mergeCell ref="AS307:AT307"/>
    <mergeCell ref="AU307:AV307"/>
    <mergeCell ref="AW307:AX307"/>
    <mergeCell ref="AI306:AJ306"/>
    <mergeCell ref="AK306:AL306"/>
    <mergeCell ref="AO306:AP306"/>
    <mergeCell ref="AQ306:AR306"/>
    <mergeCell ref="AS306:AT306"/>
    <mergeCell ref="AU306:AV306"/>
    <mergeCell ref="AW306:AX306"/>
    <mergeCell ref="G307:H307"/>
    <mergeCell ref="I307:J307"/>
    <mergeCell ref="K307:L307"/>
    <mergeCell ref="M307:N307"/>
    <mergeCell ref="O307:P307"/>
    <mergeCell ref="Q307:R307"/>
    <mergeCell ref="S307:T307"/>
    <mergeCell ref="G302:H302"/>
    <mergeCell ref="I302:J302"/>
    <mergeCell ref="K302:L302"/>
    <mergeCell ref="M302:N302"/>
    <mergeCell ref="O302:P302"/>
    <mergeCell ref="Q302:R302"/>
    <mergeCell ref="S302:T302"/>
    <mergeCell ref="G303:H303"/>
    <mergeCell ref="I303:J303"/>
    <mergeCell ref="K303:L303"/>
    <mergeCell ref="M303:N303"/>
    <mergeCell ref="O303:P303"/>
    <mergeCell ref="Q303:R303"/>
    <mergeCell ref="S303:T303"/>
    <mergeCell ref="AI305:AJ305"/>
    <mergeCell ref="AK305:AL305"/>
    <mergeCell ref="AM305:AN305"/>
    <mergeCell ref="U305:V305"/>
    <mergeCell ref="W305:X305"/>
    <mergeCell ref="Y305:Z305"/>
    <mergeCell ref="AA305:AB305"/>
    <mergeCell ref="AC305:AD305"/>
    <mergeCell ref="AE305:AF305"/>
    <mergeCell ref="AG305:AH305"/>
    <mergeCell ref="G305:H305"/>
    <mergeCell ref="I305:J305"/>
    <mergeCell ref="K305:L305"/>
    <mergeCell ref="M305:N305"/>
    <mergeCell ref="O305:P305"/>
    <mergeCell ref="Q305:R305"/>
    <mergeCell ref="S305:T305"/>
    <mergeCell ref="AU303:AV303"/>
    <mergeCell ref="AW303:AX303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AI307:AJ307"/>
    <mergeCell ref="AK307:AL307"/>
    <mergeCell ref="U307:V307"/>
    <mergeCell ref="W307:X307"/>
    <mergeCell ref="Y307:Z307"/>
    <mergeCell ref="AA307:AB307"/>
    <mergeCell ref="AC307:AD307"/>
    <mergeCell ref="AE307:AF307"/>
    <mergeCell ref="AG307:AH307"/>
    <mergeCell ref="AO305:AP305"/>
    <mergeCell ref="AQ305:AR305"/>
    <mergeCell ref="AS305:AT305"/>
    <mergeCell ref="AU305:AV305"/>
    <mergeCell ref="AW305:AX305"/>
    <mergeCell ref="AM306:AN306"/>
    <mergeCell ref="AM307:AN307"/>
    <mergeCell ref="U302:V302"/>
    <mergeCell ref="W302:X302"/>
    <mergeCell ref="Y302:Z302"/>
    <mergeCell ref="AA302:AB302"/>
    <mergeCell ref="AC302:AD302"/>
    <mergeCell ref="AE302:AF302"/>
    <mergeCell ref="AG302:AH302"/>
    <mergeCell ref="AI302:AJ302"/>
    <mergeCell ref="AK302:AL302"/>
    <mergeCell ref="AO302:AP302"/>
    <mergeCell ref="AQ302:AR302"/>
    <mergeCell ref="AS302:AT302"/>
    <mergeCell ref="AU302:AV302"/>
    <mergeCell ref="AW302:AX302"/>
    <mergeCell ref="G304:H304"/>
    <mergeCell ref="I304:J304"/>
    <mergeCell ref="K304:L304"/>
    <mergeCell ref="M304:N304"/>
    <mergeCell ref="O304:P304"/>
    <mergeCell ref="Q304:R304"/>
    <mergeCell ref="S304:T304"/>
    <mergeCell ref="AM304:AN304"/>
    <mergeCell ref="AO304:AP304"/>
    <mergeCell ref="AQ304:AR304"/>
    <mergeCell ref="AS304:AT304"/>
    <mergeCell ref="AU304:AV304"/>
    <mergeCell ref="AW304:AX304"/>
    <mergeCell ref="AM302:AN302"/>
    <mergeCell ref="AM303:AN303"/>
    <mergeCell ref="AO303:AP303"/>
    <mergeCell ref="AQ303:AR303"/>
    <mergeCell ref="AS303:AT303"/>
    <mergeCell ref="AI301:AJ301"/>
    <mergeCell ref="AK301:AL301"/>
    <mergeCell ref="AM301:AN301"/>
    <mergeCell ref="AO301:AP301"/>
    <mergeCell ref="AQ301:AR301"/>
    <mergeCell ref="AS301:AT301"/>
    <mergeCell ref="AU301:AV301"/>
    <mergeCell ref="AW301:AX301"/>
    <mergeCell ref="U301:V301"/>
    <mergeCell ref="W301:X301"/>
    <mergeCell ref="Y301:Z301"/>
    <mergeCell ref="AA301:AB301"/>
    <mergeCell ref="AC301:AD301"/>
    <mergeCell ref="AE301:AF301"/>
    <mergeCell ref="AG301:AH301"/>
    <mergeCell ref="G301:H301"/>
    <mergeCell ref="I301:J301"/>
    <mergeCell ref="K301:L301"/>
    <mergeCell ref="M301:N301"/>
    <mergeCell ref="O301:P301"/>
    <mergeCell ref="Q301:R301"/>
    <mergeCell ref="S301:T301"/>
    <mergeCell ref="AI303:AJ303"/>
    <mergeCell ref="AK303:AL303"/>
    <mergeCell ref="U303:V303"/>
    <mergeCell ref="W303:X303"/>
    <mergeCell ref="Y303:Z303"/>
    <mergeCell ref="AA303:AB303"/>
    <mergeCell ref="AC303:AD303"/>
    <mergeCell ref="AE303:AF303"/>
    <mergeCell ref="AG303:AH303"/>
    <mergeCell ref="AI304:AJ304"/>
    <mergeCell ref="AK304:AL304"/>
    <mergeCell ref="U304:V304"/>
    <mergeCell ref="W304:X304"/>
    <mergeCell ref="Y304:Z304"/>
    <mergeCell ref="AA304:AB304"/>
    <mergeCell ref="AC304:AD304"/>
    <mergeCell ref="AE304:AF304"/>
    <mergeCell ref="AG304:AH304"/>
    <mergeCell ref="AI300:AJ300"/>
    <mergeCell ref="AK300:AL300"/>
    <mergeCell ref="AM300:AN300"/>
    <mergeCell ref="AO300:AP300"/>
    <mergeCell ref="AQ300:AR300"/>
    <mergeCell ref="AS300:AT300"/>
    <mergeCell ref="AU300:AV300"/>
    <mergeCell ref="AW300:AX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AI299:AJ299"/>
    <mergeCell ref="AK299:AL299"/>
    <mergeCell ref="AM299:AN299"/>
    <mergeCell ref="AO299:AP299"/>
    <mergeCell ref="AQ299:AR299"/>
    <mergeCell ref="AS299:AT299"/>
    <mergeCell ref="AU299:AV299"/>
    <mergeCell ref="AW299:AX299"/>
    <mergeCell ref="U299:V299"/>
    <mergeCell ref="W299:X299"/>
    <mergeCell ref="Y299:Z299"/>
    <mergeCell ref="AA299:AB299"/>
    <mergeCell ref="AC299:AD299"/>
    <mergeCell ref="AE299:AF299"/>
    <mergeCell ref="AG299:AH299"/>
    <mergeCell ref="G299:H299"/>
    <mergeCell ref="I299:J299"/>
    <mergeCell ref="K299:L299"/>
    <mergeCell ref="M299:N299"/>
    <mergeCell ref="O299:P299"/>
    <mergeCell ref="Q299:R299"/>
    <mergeCell ref="S299:T299"/>
    <mergeCell ref="AO298:AP298"/>
    <mergeCell ref="AQ298:AR298"/>
    <mergeCell ref="AS298:AT298"/>
    <mergeCell ref="AU298:AV298"/>
    <mergeCell ref="AW298:AX298"/>
    <mergeCell ref="AI297:AJ297"/>
    <mergeCell ref="AK297:AL297"/>
    <mergeCell ref="AO297:AP297"/>
    <mergeCell ref="AQ297:AR297"/>
    <mergeCell ref="AS297:AT297"/>
    <mergeCell ref="AU297:AV297"/>
    <mergeCell ref="AW297:AX297"/>
    <mergeCell ref="G298:H298"/>
    <mergeCell ref="I298:J298"/>
    <mergeCell ref="K298:L298"/>
    <mergeCell ref="M298:N298"/>
    <mergeCell ref="O298:P298"/>
    <mergeCell ref="Q298:R298"/>
    <mergeCell ref="S298:T298"/>
    <mergeCell ref="G293:H293"/>
    <mergeCell ref="I293:J293"/>
    <mergeCell ref="K293:L293"/>
    <mergeCell ref="M293:N293"/>
    <mergeCell ref="O293:P293"/>
    <mergeCell ref="Q293:R293"/>
    <mergeCell ref="S293:T293"/>
    <mergeCell ref="G294:H294"/>
    <mergeCell ref="I294:J294"/>
    <mergeCell ref="K294:L294"/>
    <mergeCell ref="M294:N294"/>
    <mergeCell ref="O294:P294"/>
    <mergeCell ref="Q294:R294"/>
    <mergeCell ref="S294:T294"/>
    <mergeCell ref="AI296:AJ296"/>
    <mergeCell ref="AK296:AL296"/>
    <mergeCell ref="AM296:AN296"/>
    <mergeCell ref="U296:V296"/>
    <mergeCell ref="W296:X296"/>
    <mergeCell ref="Y296:Z296"/>
    <mergeCell ref="AA296:AB296"/>
    <mergeCell ref="AC296:AD296"/>
    <mergeCell ref="AE296:AF296"/>
    <mergeCell ref="AG296:AH296"/>
    <mergeCell ref="G296:H296"/>
    <mergeCell ref="I296:J296"/>
    <mergeCell ref="K296:L296"/>
    <mergeCell ref="M296:N296"/>
    <mergeCell ref="O296:P296"/>
    <mergeCell ref="Q296:R296"/>
    <mergeCell ref="S296:T296"/>
    <mergeCell ref="AU294:AV294"/>
    <mergeCell ref="AW294:AX294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AI298:AJ298"/>
    <mergeCell ref="AK298:AL298"/>
    <mergeCell ref="U298:V298"/>
    <mergeCell ref="W298:X298"/>
    <mergeCell ref="Y298:Z298"/>
    <mergeCell ref="AA298:AB298"/>
    <mergeCell ref="AC298:AD298"/>
    <mergeCell ref="AE298:AF298"/>
    <mergeCell ref="AG298:AH298"/>
    <mergeCell ref="AO296:AP296"/>
    <mergeCell ref="AQ296:AR296"/>
    <mergeCell ref="AS296:AT296"/>
    <mergeCell ref="AU296:AV296"/>
    <mergeCell ref="AW296:AX296"/>
    <mergeCell ref="AM297:AN297"/>
    <mergeCell ref="AM298:AN298"/>
    <mergeCell ref="U293:V293"/>
    <mergeCell ref="W293:X293"/>
    <mergeCell ref="Y293:Z293"/>
    <mergeCell ref="AA293:AB293"/>
    <mergeCell ref="AC293:AD293"/>
    <mergeCell ref="AE293:AF293"/>
    <mergeCell ref="AG293:AH293"/>
    <mergeCell ref="AI293:AJ293"/>
    <mergeCell ref="AK293:AL293"/>
    <mergeCell ref="AO293:AP293"/>
    <mergeCell ref="AQ293:AR293"/>
    <mergeCell ref="AS293:AT293"/>
    <mergeCell ref="AU293:AV293"/>
    <mergeCell ref="AW293:AX293"/>
    <mergeCell ref="G295:H295"/>
    <mergeCell ref="I295:J295"/>
    <mergeCell ref="K295:L295"/>
    <mergeCell ref="M295:N295"/>
    <mergeCell ref="O295:P295"/>
    <mergeCell ref="Q295:R295"/>
    <mergeCell ref="S295:T295"/>
    <mergeCell ref="AM295:AN295"/>
    <mergeCell ref="AO295:AP295"/>
    <mergeCell ref="AQ295:AR295"/>
    <mergeCell ref="AS295:AT295"/>
    <mergeCell ref="AU295:AV295"/>
    <mergeCell ref="AW295:AX295"/>
    <mergeCell ref="AM293:AN293"/>
    <mergeCell ref="AM294:AN294"/>
    <mergeCell ref="AO294:AP294"/>
    <mergeCell ref="AQ294:AR294"/>
    <mergeCell ref="AS294:AT294"/>
    <mergeCell ref="AI292:AJ292"/>
    <mergeCell ref="AK292:AL292"/>
    <mergeCell ref="AM292:AN292"/>
    <mergeCell ref="AO292:AP292"/>
    <mergeCell ref="AQ292:AR292"/>
    <mergeCell ref="AS292:AT292"/>
    <mergeCell ref="AU292:AV292"/>
    <mergeCell ref="AW292:AX292"/>
    <mergeCell ref="U292:V292"/>
    <mergeCell ref="W292:X292"/>
    <mergeCell ref="Y292:Z292"/>
    <mergeCell ref="AA292:AB292"/>
    <mergeCell ref="AC292:AD292"/>
    <mergeCell ref="AE292:AF292"/>
    <mergeCell ref="AG292:AH292"/>
    <mergeCell ref="G292:H292"/>
    <mergeCell ref="I292:J292"/>
    <mergeCell ref="K292:L292"/>
    <mergeCell ref="M292:N292"/>
    <mergeCell ref="O292:P292"/>
    <mergeCell ref="Q292:R292"/>
    <mergeCell ref="S292:T292"/>
    <mergeCell ref="AI294:AJ294"/>
    <mergeCell ref="AK294:AL294"/>
    <mergeCell ref="U294:V294"/>
    <mergeCell ref="W294:X294"/>
    <mergeCell ref="Y294:Z294"/>
    <mergeCell ref="AA294:AB294"/>
    <mergeCell ref="AC294:AD294"/>
    <mergeCell ref="AE294:AF294"/>
    <mergeCell ref="AG294:AH294"/>
    <mergeCell ref="AI295:AJ295"/>
    <mergeCell ref="AK295:AL295"/>
    <mergeCell ref="U295:V295"/>
    <mergeCell ref="W295:X295"/>
    <mergeCell ref="Y295:Z295"/>
    <mergeCell ref="AA295:AB295"/>
    <mergeCell ref="AC295:AD295"/>
    <mergeCell ref="AE295:AF295"/>
    <mergeCell ref="AG295:AH295"/>
    <mergeCell ref="AI291:AJ291"/>
    <mergeCell ref="AK291:AL291"/>
    <mergeCell ref="AM291:AN291"/>
    <mergeCell ref="AO291:AP291"/>
    <mergeCell ref="AQ291:AR291"/>
    <mergeCell ref="AS291:AT291"/>
    <mergeCell ref="AU291:AV291"/>
    <mergeCell ref="AW291:AX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AI290:AJ290"/>
    <mergeCell ref="AK290:AL290"/>
    <mergeCell ref="AM290:AN290"/>
    <mergeCell ref="AO290:AP290"/>
    <mergeCell ref="AQ290:AR290"/>
    <mergeCell ref="AS290:AT290"/>
    <mergeCell ref="AU290:AV290"/>
    <mergeCell ref="AW290:AX290"/>
    <mergeCell ref="U290:V290"/>
    <mergeCell ref="W290:X290"/>
    <mergeCell ref="Y290:Z290"/>
    <mergeCell ref="AA290:AB290"/>
    <mergeCell ref="AC290:AD290"/>
    <mergeCell ref="AE290:AF290"/>
    <mergeCell ref="AG290:AH290"/>
    <mergeCell ref="G290:H290"/>
    <mergeCell ref="I290:J290"/>
    <mergeCell ref="K290:L290"/>
    <mergeCell ref="M290:N290"/>
    <mergeCell ref="O290:P290"/>
    <mergeCell ref="Q290:R290"/>
    <mergeCell ref="S290:T290"/>
    <mergeCell ref="AO289:AP289"/>
    <mergeCell ref="AQ289:AR289"/>
    <mergeCell ref="AS289:AT289"/>
    <mergeCell ref="AU289:AV289"/>
    <mergeCell ref="AW289:AX289"/>
    <mergeCell ref="AI288:AJ288"/>
    <mergeCell ref="AK288:AL288"/>
    <mergeCell ref="AO288:AP288"/>
    <mergeCell ref="AQ288:AR288"/>
    <mergeCell ref="AS288:AT288"/>
    <mergeCell ref="AU288:AV288"/>
    <mergeCell ref="AW288:AX288"/>
    <mergeCell ref="G289:H289"/>
    <mergeCell ref="I289:J289"/>
    <mergeCell ref="K289:L289"/>
    <mergeCell ref="M289:N289"/>
    <mergeCell ref="O289:P289"/>
    <mergeCell ref="Q289:R289"/>
    <mergeCell ref="S289:T289"/>
    <mergeCell ref="G284:H284"/>
    <mergeCell ref="I284:J284"/>
    <mergeCell ref="K284:L284"/>
    <mergeCell ref="M284:N284"/>
    <mergeCell ref="O284:P284"/>
    <mergeCell ref="Q284:R284"/>
    <mergeCell ref="S284:T284"/>
    <mergeCell ref="G285:H285"/>
    <mergeCell ref="I285:J285"/>
    <mergeCell ref="K285:L285"/>
    <mergeCell ref="M285:N285"/>
    <mergeCell ref="O285:P285"/>
    <mergeCell ref="Q285:R285"/>
    <mergeCell ref="S285:T285"/>
    <mergeCell ref="AI287:AJ287"/>
    <mergeCell ref="AK287:AL287"/>
    <mergeCell ref="AM287:AN287"/>
    <mergeCell ref="U287:V287"/>
    <mergeCell ref="W287:X287"/>
    <mergeCell ref="Y287:Z287"/>
    <mergeCell ref="AA287:AB287"/>
    <mergeCell ref="AC287:AD287"/>
    <mergeCell ref="AE287:AF287"/>
    <mergeCell ref="AG287:AH287"/>
    <mergeCell ref="G287:H287"/>
    <mergeCell ref="I287:J287"/>
    <mergeCell ref="K287:L287"/>
    <mergeCell ref="M287:N287"/>
    <mergeCell ref="O287:P287"/>
    <mergeCell ref="Q287:R287"/>
    <mergeCell ref="S287:T287"/>
    <mergeCell ref="AU285:AV285"/>
    <mergeCell ref="AW285:AX285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AI289:AJ289"/>
    <mergeCell ref="AK289:AL289"/>
    <mergeCell ref="U289:V289"/>
    <mergeCell ref="W289:X289"/>
    <mergeCell ref="Y289:Z289"/>
    <mergeCell ref="AA289:AB289"/>
    <mergeCell ref="AC289:AD289"/>
    <mergeCell ref="AE289:AF289"/>
    <mergeCell ref="AG289:AH289"/>
    <mergeCell ref="AO287:AP287"/>
    <mergeCell ref="AQ287:AR287"/>
    <mergeCell ref="AS287:AT287"/>
    <mergeCell ref="AU287:AV287"/>
    <mergeCell ref="AW287:AX287"/>
    <mergeCell ref="AM288:AN288"/>
    <mergeCell ref="AM289:AN289"/>
    <mergeCell ref="U284:V284"/>
    <mergeCell ref="W284:X284"/>
    <mergeCell ref="Y284:Z284"/>
    <mergeCell ref="AA284:AB284"/>
    <mergeCell ref="AC284:AD284"/>
    <mergeCell ref="AE284:AF284"/>
    <mergeCell ref="AG284:AH284"/>
    <mergeCell ref="AI284:AJ284"/>
    <mergeCell ref="AK284:AL284"/>
    <mergeCell ref="AO284:AP284"/>
    <mergeCell ref="AQ284:AR284"/>
    <mergeCell ref="AS284:AT284"/>
    <mergeCell ref="AU284:AV284"/>
    <mergeCell ref="AW284:AX284"/>
    <mergeCell ref="G286:H286"/>
    <mergeCell ref="I286:J286"/>
    <mergeCell ref="K286:L286"/>
    <mergeCell ref="M286:N286"/>
    <mergeCell ref="O286:P286"/>
    <mergeCell ref="Q286:R286"/>
    <mergeCell ref="S286:T286"/>
    <mergeCell ref="AM286:AN286"/>
    <mergeCell ref="AO286:AP286"/>
    <mergeCell ref="AQ286:AR286"/>
    <mergeCell ref="AS286:AT286"/>
    <mergeCell ref="AU286:AV286"/>
    <mergeCell ref="AW286:AX286"/>
    <mergeCell ref="AM284:AN284"/>
    <mergeCell ref="AM285:AN285"/>
    <mergeCell ref="AO285:AP285"/>
    <mergeCell ref="AQ285:AR285"/>
    <mergeCell ref="AS285:AT285"/>
    <mergeCell ref="AI283:AJ283"/>
    <mergeCell ref="AK283:AL283"/>
    <mergeCell ref="AM283:AN283"/>
    <mergeCell ref="AO283:AP283"/>
    <mergeCell ref="AQ283:AR283"/>
    <mergeCell ref="AS283:AT283"/>
    <mergeCell ref="AU283:AV283"/>
    <mergeCell ref="AW283:AX283"/>
    <mergeCell ref="U283:V283"/>
    <mergeCell ref="W283:X283"/>
    <mergeCell ref="Y283:Z283"/>
    <mergeCell ref="AA283:AB283"/>
    <mergeCell ref="AC283:AD283"/>
    <mergeCell ref="AE283:AF283"/>
    <mergeCell ref="AG283:AH283"/>
    <mergeCell ref="G283:H283"/>
    <mergeCell ref="I283:J283"/>
    <mergeCell ref="K283:L283"/>
    <mergeCell ref="M283:N283"/>
    <mergeCell ref="O283:P283"/>
    <mergeCell ref="Q283:R283"/>
    <mergeCell ref="S283:T283"/>
    <mergeCell ref="AI285:AJ285"/>
    <mergeCell ref="AK285:AL285"/>
    <mergeCell ref="U285:V285"/>
    <mergeCell ref="W285:X285"/>
    <mergeCell ref="Y285:Z285"/>
    <mergeCell ref="AA285:AB285"/>
    <mergeCell ref="AC285:AD285"/>
    <mergeCell ref="AE285:AF285"/>
    <mergeCell ref="AG285:AH285"/>
    <mergeCell ref="AI286:AJ286"/>
    <mergeCell ref="AK286:AL286"/>
    <mergeCell ref="U286:V286"/>
    <mergeCell ref="W286:X286"/>
    <mergeCell ref="Y286:Z286"/>
    <mergeCell ref="AA286:AB286"/>
    <mergeCell ref="AC286:AD286"/>
    <mergeCell ref="AE286:AF286"/>
    <mergeCell ref="AG286:AH286"/>
    <mergeCell ref="AI282:AJ282"/>
    <mergeCell ref="AK282:AL282"/>
    <mergeCell ref="AM282:AN282"/>
    <mergeCell ref="AO282:AP282"/>
    <mergeCell ref="AQ282:AR282"/>
    <mergeCell ref="AS282:AT282"/>
    <mergeCell ref="AU282:AV282"/>
    <mergeCell ref="AW282:AX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AI281:AJ281"/>
    <mergeCell ref="AK281:AL281"/>
    <mergeCell ref="AM281:AN281"/>
    <mergeCell ref="AO281:AP281"/>
    <mergeCell ref="AQ281:AR281"/>
    <mergeCell ref="AS281:AT281"/>
    <mergeCell ref="AU281:AV281"/>
    <mergeCell ref="AW281:AX281"/>
    <mergeCell ref="U281:V281"/>
    <mergeCell ref="W281:X281"/>
    <mergeCell ref="Y281:Z281"/>
    <mergeCell ref="AA281:AB281"/>
    <mergeCell ref="AC281:AD281"/>
    <mergeCell ref="AE281:AF281"/>
    <mergeCell ref="AG281:AH281"/>
    <mergeCell ref="G281:H281"/>
    <mergeCell ref="I281:J281"/>
    <mergeCell ref="K281:L281"/>
    <mergeCell ref="M281:N281"/>
    <mergeCell ref="O281:P281"/>
    <mergeCell ref="Q281:R281"/>
    <mergeCell ref="S281:T281"/>
    <mergeCell ref="AO280:AP280"/>
    <mergeCell ref="AQ280:AR280"/>
    <mergeCell ref="AS280:AT280"/>
    <mergeCell ref="AU280:AV280"/>
    <mergeCell ref="AW280:AX280"/>
    <mergeCell ref="AI279:AJ279"/>
    <mergeCell ref="AK279:AL279"/>
    <mergeCell ref="AO279:AP279"/>
    <mergeCell ref="AQ279:AR279"/>
    <mergeCell ref="AS279:AT279"/>
    <mergeCell ref="AU279:AV279"/>
    <mergeCell ref="AW279:AX279"/>
    <mergeCell ref="G280:H280"/>
    <mergeCell ref="I280:J280"/>
    <mergeCell ref="K280:L280"/>
    <mergeCell ref="M280:N280"/>
    <mergeCell ref="O280:P280"/>
    <mergeCell ref="Q280:R280"/>
    <mergeCell ref="S280:T280"/>
    <mergeCell ref="G275:H275"/>
    <mergeCell ref="I275:J275"/>
    <mergeCell ref="K275:L275"/>
    <mergeCell ref="M275:N275"/>
    <mergeCell ref="O275:P275"/>
    <mergeCell ref="Q275:R275"/>
    <mergeCell ref="S275:T275"/>
    <mergeCell ref="G276:H276"/>
    <mergeCell ref="I276:J276"/>
    <mergeCell ref="K276:L276"/>
    <mergeCell ref="M276:N276"/>
    <mergeCell ref="O276:P276"/>
    <mergeCell ref="Q276:R276"/>
    <mergeCell ref="S276:T276"/>
    <mergeCell ref="AI278:AJ278"/>
    <mergeCell ref="AK278:AL278"/>
    <mergeCell ref="AM278:AN278"/>
    <mergeCell ref="U278:V278"/>
    <mergeCell ref="W278:X278"/>
    <mergeCell ref="Y278:Z278"/>
    <mergeCell ref="AA278:AB278"/>
    <mergeCell ref="AC278:AD278"/>
    <mergeCell ref="AE278:AF278"/>
    <mergeCell ref="AG278:AH278"/>
    <mergeCell ref="G278:H278"/>
    <mergeCell ref="I278:J278"/>
    <mergeCell ref="K278:L278"/>
    <mergeCell ref="M278:N278"/>
    <mergeCell ref="O278:P278"/>
    <mergeCell ref="Q278:R278"/>
    <mergeCell ref="S278:T278"/>
    <mergeCell ref="AU276:AV276"/>
    <mergeCell ref="AW276:AX276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AI280:AJ280"/>
    <mergeCell ref="AK280:AL280"/>
    <mergeCell ref="U280:V280"/>
    <mergeCell ref="W280:X280"/>
    <mergeCell ref="Y280:Z280"/>
    <mergeCell ref="AA280:AB280"/>
    <mergeCell ref="AC280:AD280"/>
    <mergeCell ref="AE280:AF280"/>
    <mergeCell ref="AG280:AH280"/>
    <mergeCell ref="AO278:AP278"/>
    <mergeCell ref="AQ278:AR278"/>
    <mergeCell ref="AS278:AT278"/>
    <mergeCell ref="AU278:AV278"/>
    <mergeCell ref="AW278:AX278"/>
    <mergeCell ref="AM279:AN279"/>
    <mergeCell ref="AM280:AN280"/>
    <mergeCell ref="U275:V275"/>
    <mergeCell ref="W275:X275"/>
    <mergeCell ref="Y275:Z275"/>
    <mergeCell ref="AA275:AB275"/>
    <mergeCell ref="AC275:AD275"/>
    <mergeCell ref="AE275:AF275"/>
    <mergeCell ref="AG275:AH275"/>
    <mergeCell ref="AI275:AJ275"/>
    <mergeCell ref="AK275:AL275"/>
    <mergeCell ref="AO275:AP275"/>
    <mergeCell ref="AQ275:AR275"/>
    <mergeCell ref="AS275:AT275"/>
    <mergeCell ref="AU275:AV275"/>
    <mergeCell ref="AW275:AX275"/>
    <mergeCell ref="G277:H277"/>
    <mergeCell ref="I277:J277"/>
    <mergeCell ref="K277:L277"/>
    <mergeCell ref="M277:N277"/>
    <mergeCell ref="O277:P277"/>
    <mergeCell ref="Q277:R277"/>
    <mergeCell ref="S277:T277"/>
    <mergeCell ref="AM277:AN277"/>
    <mergeCell ref="AO277:AP277"/>
    <mergeCell ref="AQ277:AR277"/>
    <mergeCell ref="AS277:AT277"/>
    <mergeCell ref="AU277:AV277"/>
    <mergeCell ref="AW277:AX277"/>
    <mergeCell ref="AM275:AN275"/>
    <mergeCell ref="AM276:AN276"/>
    <mergeCell ref="AO276:AP276"/>
    <mergeCell ref="AQ276:AR276"/>
    <mergeCell ref="AS276:AT276"/>
    <mergeCell ref="AI274:AJ274"/>
    <mergeCell ref="AK274:AL274"/>
    <mergeCell ref="AM274:AN274"/>
    <mergeCell ref="AO274:AP274"/>
    <mergeCell ref="AQ274:AR274"/>
    <mergeCell ref="AS274:AT274"/>
    <mergeCell ref="AU274:AV274"/>
    <mergeCell ref="AW274:AX274"/>
    <mergeCell ref="U274:V274"/>
    <mergeCell ref="W274:X274"/>
    <mergeCell ref="Y274:Z274"/>
    <mergeCell ref="AA274:AB274"/>
    <mergeCell ref="AC274:AD274"/>
    <mergeCell ref="AE274:AF274"/>
    <mergeCell ref="AG274:AH274"/>
    <mergeCell ref="G274:H274"/>
    <mergeCell ref="I274:J274"/>
    <mergeCell ref="K274:L274"/>
    <mergeCell ref="M274:N274"/>
    <mergeCell ref="O274:P274"/>
    <mergeCell ref="Q274:R274"/>
    <mergeCell ref="S274:T274"/>
    <mergeCell ref="AI276:AJ276"/>
    <mergeCell ref="AK276:AL276"/>
    <mergeCell ref="U276:V276"/>
    <mergeCell ref="W276:X276"/>
    <mergeCell ref="Y276:Z276"/>
    <mergeCell ref="AA276:AB276"/>
    <mergeCell ref="AC276:AD276"/>
    <mergeCell ref="AE276:AF276"/>
    <mergeCell ref="AG276:AH276"/>
    <mergeCell ref="AI277:AJ277"/>
    <mergeCell ref="AK277:AL277"/>
    <mergeCell ref="U277:V277"/>
    <mergeCell ref="W277:X277"/>
    <mergeCell ref="Y277:Z277"/>
    <mergeCell ref="AA277:AB277"/>
    <mergeCell ref="AC277:AD277"/>
    <mergeCell ref="AE277:AF277"/>
    <mergeCell ref="AG277:AH277"/>
    <mergeCell ref="AI273:AJ273"/>
    <mergeCell ref="AK273:AL273"/>
    <mergeCell ref="AM273:AN273"/>
    <mergeCell ref="AO273:AP273"/>
    <mergeCell ref="AQ273:AR273"/>
    <mergeCell ref="AS273:AT273"/>
    <mergeCell ref="AU273:AV273"/>
    <mergeCell ref="AW273:AX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AI272:AJ272"/>
    <mergeCell ref="AK272:AL272"/>
    <mergeCell ref="AM272:AN272"/>
    <mergeCell ref="AO272:AP272"/>
    <mergeCell ref="AQ272:AR272"/>
    <mergeCell ref="AS272:AT272"/>
    <mergeCell ref="AU272:AV272"/>
    <mergeCell ref="AW272:AX272"/>
    <mergeCell ref="U272:V272"/>
    <mergeCell ref="W272:X272"/>
    <mergeCell ref="Y272:Z272"/>
    <mergeCell ref="AA272:AB272"/>
    <mergeCell ref="AC272:AD272"/>
    <mergeCell ref="AE272:AF272"/>
    <mergeCell ref="AG272:AH272"/>
    <mergeCell ref="G272:H272"/>
    <mergeCell ref="I272:J272"/>
    <mergeCell ref="K272:L272"/>
    <mergeCell ref="M272:N272"/>
    <mergeCell ref="O272:P272"/>
    <mergeCell ref="Q272:R272"/>
    <mergeCell ref="S272:T272"/>
    <mergeCell ref="AO271:AP271"/>
    <mergeCell ref="AQ271:AR271"/>
    <mergeCell ref="AS271:AT271"/>
    <mergeCell ref="AU271:AV271"/>
    <mergeCell ref="AW271:AX271"/>
    <mergeCell ref="AI270:AJ270"/>
    <mergeCell ref="AK270:AL270"/>
    <mergeCell ref="AO270:AP270"/>
    <mergeCell ref="AQ270:AR270"/>
    <mergeCell ref="AS270:AT270"/>
    <mergeCell ref="AU270:AV270"/>
    <mergeCell ref="AW270:AX270"/>
    <mergeCell ref="G271:H271"/>
    <mergeCell ref="I271:J271"/>
    <mergeCell ref="K271:L271"/>
    <mergeCell ref="M271:N271"/>
    <mergeCell ref="O271:P271"/>
    <mergeCell ref="Q271:R271"/>
    <mergeCell ref="S271:T271"/>
    <mergeCell ref="G266:H266"/>
    <mergeCell ref="I266:J266"/>
    <mergeCell ref="K266:L266"/>
    <mergeCell ref="M266:N266"/>
    <mergeCell ref="O266:P266"/>
    <mergeCell ref="Q266:R266"/>
    <mergeCell ref="S266:T266"/>
    <mergeCell ref="G267:H267"/>
    <mergeCell ref="I267:J267"/>
    <mergeCell ref="K267:L267"/>
    <mergeCell ref="M267:N267"/>
    <mergeCell ref="O267:P267"/>
    <mergeCell ref="Q267:R267"/>
    <mergeCell ref="S267:T267"/>
    <mergeCell ref="AI269:AJ269"/>
    <mergeCell ref="AK269:AL269"/>
    <mergeCell ref="AM269:AN269"/>
    <mergeCell ref="U269:V269"/>
    <mergeCell ref="W269:X269"/>
    <mergeCell ref="Y269:Z269"/>
    <mergeCell ref="AA269:AB269"/>
    <mergeCell ref="AC269:AD269"/>
    <mergeCell ref="AE269:AF269"/>
    <mergeCell ref="AG269:AH269"/>
    <mergeCell ref="G269:H269"/>
    <mergeCell ref="I269:J269"/>
    <mergeCell ref="K269:L269"/>
    <mergeCell ref="M269:N269"/>
    <mergeCell ref="O269:P269"/>
    <mergeCell ref="Q269:R269"/>
    <mergeCell ref="S269:T269"/>
    <mergeCell ref="AU267:AV267"/>
    <mergeCell ref="AW267:AX267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AI271:AJ271"/>
    <mergeCell ref="AK271:AL271"/>
    <mergeCell ref="U271:V271"/>
    <mergeCell ref="W271:X271"/>
    <mergeCell ref="Y271:Z271"/>
    <mergeCell ref="AA271:AB271"/>
    <mergeCell ref="AC271:AD271"/>
    <mergeCell ref="AE271:AF271"/>
    <mergeCell ref="AG271:AH271"/>
    <mergeCell ref="AO269:AP269"/>
    <mergeCell ref="AQ269:AR269"/>
    <mergeCell ref="AS269:AT269"/>
    <mergeCell ref="AU269:AV269"/>
    <mergeCell ref="AW269:AX269"/>
    <mergeCell ref="AM270:AN270"/>
    <mergeCell ref="AM271:AN271"/>
    <mergeCell ref="U266:V266"/>
    <mergeCell ref="W266:X266"/>
    <mergeCell ref="Y266:Z266"/>
    <mergeCell ref="AA266:AB266"/>
    <mergeCell ref="AC266:AD266"/>
    <mergeCell ref="AE266:AF266"/>
    <mergeCell ref="AG266:AH266"/>
    <mergeCell ref="AI266:AJ266"/>
    <mergeCell ref="AK266:AL266"/>
    <mergeCell ref="AO266:AP266"/>
    <mergeCell ref="AQ266:AR266"/>
    <mergeCell ref="AS266:AT266"/>
    <mergeCell ref="AU266:AV266"/>
    <mergeCell ref="AW266:AX266"/>
    <mergeCell ref="G268:H268"/>
    <mergeCell ref="I268:J268"/>
    <mergeCell ref="K268:L268"/>
    <mergeCell ref="M268:N268"/>
    <mergeCell ref="O268:P268"/>
    <mergeCell ref="Q268:R268"/>
    <mergeCell ref="S268:T268"/>
    <mergeCell ref="AM268:AN268"/>
    <mergeCell ref="AO268:AP268"/>
    <mergeCell ref="AQ268:AR268"/>
    <mergeCell ref="AS268:AT268"/>
    <mergeCell ref="AU268:AV268"/>
    <mergeCell ref="AW268:AX268"/>
    <mergeCell ref="AM266:AN266"/>
    <mergeCell ref="AM267:AN267"/>
    <mergeCell ref="AO267:AP267"/>
    <mergeCell ref="AQ267:AR267"/>
    <mergeCell ref="AS267:AT267"/>
    <mergeCell ref="AI265:AJ265"/>
    <mergeCell ref="AK265:AL265"/>
    <mergeCell ref="AM265:AN265"/>
    <mergeCell ref="AO265:AP265"/>
    <mergeCell ref="AQ265:AR265"/>
    <mergeCell ref="AS265:AT265"/>
    <mergeCell ref="AU265:AV265"/>
    <mergeCell ref="AW265:AX265"/>
    <mergeCell ref="U265:V265"/>
    <mergeCell ref="W265:X265"/>
    <mergeCell ref="Y265:Z265"/>
    <mergeCell ref="AA265:AB265"/>
    <mergeCell ref="AC265:AD265"/>
    <mergeCell ref="AE265:AF265"/>
    <mergeCell ref="AG265:AH265"/>
    <mergeCell ref="G265:H265"/>
    <mergeCell ref="I265:J265"/>
    <mergeCell ref="K265:L265"/>
    <mergeCell ref="M265:N265"/>
    <mergeCell ref="O265:P265"/>
    <mergeCell ref="Q265:R265"/>
    <mergeCell ref="S265:T265"/>
    <mergeCell ref="AI267:AJ267"/>
    <mergeCell ref="AK267:AL267"/>
    <mergeCell ref="U267:V267"/>
    <mergeCell ref="W267:X267"/>
    <mergeCell ref="Y267:Z267"/>
    <mergeCell ref="AA267:AB267"/>
    <mergeCell ref="AC267:AD267"/>
    <mergeCell ref="AE267:AF267"/>
    <mergeCell ref="AG267:AH267"/>
    <mergeCell ref="AI268:AJ268"/>
    <mergeCell ref="AK268:AL268"/>
    <mergeCell ref="U268:V268"/>
    <mergeCell ref="W268:X268"/>
    <mergeCell ref="Y268:Z268"/>
    <mergeCell ref="AA268:AB268"/>
    <mergeCell ref="AC268:AD268"/>
    <mergeCell ref="AE268:AF268"/>
    <mergeCell ref="AG268:AH268"/>
    <mergeCell ref="AI264:AJ264"/>
    <mergeCell ref="AK264:AL264"/>
    <mergeCell ref="AM264:AN264"/>
    <mergeCell ref="AO264:AP264"/>
    <mergeCell ref="AQ264:AR264"/>
    <mergeCell ref="AS264:AT264"/>
    <mergeCell ref="AU264:AV264"/>
    <mergeCell ref="AW264:AX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AI263:AJ263"/>
    <mergeCell ref="AK263:AL263"/>
    <mergeCell ref="AM263:AN263"/>
    <mergeCell ref="AO263:AP263"/>
    <mergeCell ref="AQ263:AR263"/>
    <mergeCell ref="AS263:AT263"/>
    <mergeCell ref="AU263:AV263"/>
    <mergeCell ref="AW263:AX263"/>
    <mergeCell ref="U263:V263"/>
    <mergeCell ref="W263:X263"/>
    <mergeCell ref="Y263:Z263"/>
    <mergeCell ref="AA263:AB263"/>
    <mergeCell ref="AC263:AD263"/>
    <mergeCell ref="AE263:AF263"/>
    <mergeCell ref="AG263:AH263"/>
    <mergeCell ref="G263:H263"/>
    <mergeCell ref="I263:J263"/>
    <mergeCell ref="K263:L263"/>
    <mergeCell ref="M263:N263"/>
    <mergeCell ref="O263:P263"/>
    <mergeCell ref="Q263:R263"/>
    <mergeCell ref="S263:T263"/>
    <mergeCell ref="AM261:AN261"/>
    <mergeCell ref="AM262:AN262"/>
    <mergeCell ref="AO262:AP262"/>
    <mergeCell ref="AQ262:AR262"/>
    <mergeCell ref="AS262:AT262"/>
    <mergeCell ref="AU262:AV262"/>
    <mergeCell ref="AW262:AX262"/>
    <mergeCell ref="AI261:AJ261"/>
    <mergeCell ref="AK261:AL261"/>
    <mergeCell ref="AO261:AP261"/>
    <mergeCell ref="AQ261:AR261"/>
    <mergeCell ref="AS261:AT261"/>
    <mergeCell ref="AU261:AV261"/>
    <mergeCell ref="AW261:AX261"/>
    <mergeCell ref="G262:H262"/>
    <mergeCell ref="I262:J262"/>
    <mergeCell ref="K262:L262"/>
    <mergeCell ref="M262:N262"/>
    <mergeCell ref="O262:P262"/>
    <mergeCell ref="Q262:R262"/>
    <mergeCell ref="S262:T262"/>
    <mergeCell ref="S257:T257"/>
    <mergeCell ref="G258:H258"/>
    <mergeCell ref="I258:J258"/>
    <mergeCell ref="K258:L258"/>
    <mergeCell ref="M258:N258"/>
    <mergeCell ref="O258:P258"/>
    <mergeCell ref="Q258:R258"/>
    <mergeCell ref="S258:T258"/>
    <mergeCell ref="AI260:AJ260"/>
    <mergeCell ref="AK260:AL260"/>
    <mergeCell ref="AM260:AN260"/>
    <mergeCell ref="AO260:AP260"/>
    <mergeCell ref="AQ260:AR260"/>
    <mergeCell ref="AS260:AT260"/>
    <mergeCell ref="AU260:AV260"/>
    <mergeCell ref="AW260:AX260"/>
    <mergeCell ref="U260:V260"/>
    <mergeCell ref="W260:X260"/>
    <mergeCell ref="Y260:Z260"/>
    <mergeCell ref="AA260:AB260"/>
    <mergeCell ref="AC260:AD260"/>
    <mergeCell ref="AE260:AF260"/>
    <mergeCell ref="AG260:AH260"/>
    <mergeCell ref="G260:H260"/>
    <mergeCell ref="I260:J260"/>
    <mergeCell ref="K260:L260"/>
    <mergeCell ref="M260:N260"/>
    <mergeCell ref="O260:P260"/>
    <mergeCell ref="Q260:R260"/>
    <mergeCell ref="S260:T260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AI262:AJ262"/>
    <mergeCell ref="AK262:AL262"/>
    <mergeCell ref="U262:V262"/>
    <mergeCell ref="W262:X262"/>
    <mergeCell ref="Y262:Z262"/>
    <mergeCell ref="AA262:AB262"/>
    <mergeCell ref="AC262:AD262"/>
    <mergeCell ref="AE262:AF262"/>
    <mergeCell ref="AG262:AH262"/>
    <mergeCell ref="AK257:AL257"/>
    <mergeCell ref="AO257:AP257"/>
    <mergeCell ref="AQ257:AR257"/>
    <mergeCell ref="AS257:AT257"/>
    <mergeCell ref="AU257:AV257"/>
    <mergeCell ref="AW257:AX257"/>
    <mergeCell ref="G259:H259"/>
    <mergeCell ref="I259:J259"/>
    <mergeCell ref="K259:L259"/>
    <mergeCell ref="M259:N259"/>
    <mergeCell ref="O259:P259"/>
    <mergeCell ref="Q259:R259"/>
    <mergeCell ref="S259:T259"/>
    <mergeCell ref="AM259:AN259"/>
    <mergeCell ref="AO259:AP259"/>
    <mergeCell ref="AQ259:AR259"/>
    <mergeCell ref="AS259:AT259"/>
    <mergeCell ref="AU259:AV259"/>
    <mergeCell ref="AW259:AX259"/>
    <mergeCell ref="AM257:AN257"/>
    <mergeCell ref="AM258:AN258"/>
    <mergeCell ref="AO258:AP258"/>
    <mergeCell ref="AQ258:AR258"/>
    <mergeCell ref="AS258:AT258"/>
    <mergeCell ref="AU258:AV258"/>
    <mergeCell ref="AW258:AX258"/>
    <mergeCell ref="G257:H257"/>
    <mergeCell ref="I257:J257"/>
    <mergeCell ref="K257:L257"/>
    <mergeCell ref="M257:N257"/>
    <mergeCell ref="O257:P257"/>
    <mergeCell ref="Q257:R257"/>
    <mergeCell ref="AM256:AN256"/>
    <mergeCell ref="AO256:AP256"/>
    <mergeCell ref="AQ256:AR256"/>
    <mergeCell ref="AS256:AT256"/>
    <mergeCell ref="AU256:AV256"/>
    <mergeCell ref="AW256:AX256"/>
    <mergeCell ref="U256:V256"/>
    <mergeCell ref="W256:X256"/>
    <mergeCell ref="Y256:Z256"/>
    <mergeCell ref="AA256:AB256"/>
    <mergeCell ref="AC256:AD256"/>
    <mergeCell ref="AE256:AF256"/>
    <mergeCell ref="AG256:AH256"/>
    <mergeCell ref="G256:H256"/>
    <mergeCell ref="I256:J256"/>
    <mergeCell ref="K256:L256"/>
    <mergeCell ref="M256:N256"/>
    <mergeCell ref="O256:P256"/>
    <mergeCell ref="Q256:R256"/>
    <mergeCell ref="S256:T256"/>
    <mergeCell ref="G255:H255"/>
    <mergeCell ref="I255:J255"/>
    <mergeCell ref="K255:L255"/>
    <mergeCell ref="M255:N255"/>
    <mergeCell ref="O255:P255"/>
    <mergeCell ref="Q255:R255"/>
    <mergeCell ref="S255:T255"/>
    <mergeCell ref="AI258:AJ258"/>
    <mergeCell ref="AK258:AL258"/>
    <mergeCell ref="U258:V258"/>
    <mergeCell ref="W258:X258"/>
    <mergeCell ref="Y258:Z258"/>
    <mergeCell ref="AA258:AB258"/>
    <mergeCell ref="AC258:AD258"/>
    <mergeCell ref="AE258:AF258"/>
    <mergeCell ref="AG258:AH258"/>
    <mergeCell ref="AI259:AJ259"/>
    <mergeCell ref="AK259:AL259"/>
    <mergeCell ref="U259:V259"/>
    <mergeCell ref="W259:X259"/>
    <mergeCell ref="Y259:Z259"/>
    <mergeCell ref="AA259:AB259"/>
    <mergeCell ref="AC259:AD259"/>
    <mergeCell ref="AE259:AF259"/>
    <mergeCell ref="AG259:AH259"/>
    <mergeCell ref="AI256:AJ256"/>
    <mergeCell ref="AK256:AL256"/>
    <mergeCell ref="U257:V257"/>
    <mergeCell ref="W257:X257"/>
    <mergeCell ref="Y257:Z257"/>
    <mergeCell ref="AA257:AB257"/>
    <mergeCell ref="AC257:AD257"/>
    <mergeCell ref="I254:J254"/>
    <mergeCell ref="K254:L254"/>
    <mergeCell ref="M254:N254"/>
    <mergeCell ref="O254:P254"/>
    <mergeCell ref="Q254:R254"/>
    <mergeCell ref="S254:T254"/>
    <mergeCell ref="AI255:AJ255"/>
    <mergeCell ref="AK255:AL255"/>
    <mergeCell ref="AM255:AN255"/>
    <mergeCell ref="AO255:AP255"/>
    <mergeCell ref="AQ255:AR255"/>
    <mergeCell ref="AS255:AT255"/>
    <mergeCell ref="AU255:AV255"/>
    <mergeCell ref="AW255:AX255"/>
    <mergeCell ref="U255:V255"/>
    <mergeCell ref="W255:X255"/>
    <mergeCell ref="Y255:Z255"/>
    <mergeCell ref="AA255:AB255"/>
    <mergeCell ref="AC255:AD255"/>
    <mergeCell ref="AE255:AF255"/>
    <mergeCell ref="AG255:AH255"/>
    <mergeCell ref="AU253:AV253"/>
    <mergeCell ref="AW253:AX253"/>
    <mergeCell ref="AI252:AJ252"/>
    <mergeCell ref="AK252:AL252"/>
    <mergeCell ref="AO252:AP252"/>
    <mergeCell ref="AQ252:AR252"/>
    <mergeCell ref="AS252:AT252"/>
    <mergeCell ref="AU252:AV252"/>
    <mergeCell ref="AW252:AX252"/>
    <mergeCell ref="G253:H253"/>
    <mergeCell ref="I253:J253"/>
    <mergeCell ref="K253:L253"/>
    <mergeCell ref="M253:N253"/>
    <mergeCell ref="O253:P253"/>
    <mergeCell ref="Q253:R253"/>
    <mergeCell ref="S253:T253"/>
    <mergeCell ref="AI254:AJ254"/>
    <mergeCell ref="AK254:AL254"/>
    <mergeCell ref="AM254:AN254"/>
    <mergeCell ref="AO254:AP254"/>
    <mergeCell ref="AQ254:AR254"/>
    <mergeCell ref="AS254:AT254"/>
    <mergeCell ref="AU254:AV254"/>
    <mergeCell ref="AW254:AX254"/>
    <mergeCell ref="U254:V254"/>
    <mergeCell ref="W254:X254"/>
    <mergeCell ref="Y254:Z254"/>
    <mergeCell ref="AA254:AB254"/>
    <mergeCell ref="AC254:AD254"/>
    <mergeCell ref="AE254:AF254"/>
    <mergeCell ref="AG254:AH254"/>
    <mergeCell ref="G254:H254"/>
    <mergeCell ref="AU251:AV251"/>
    <mergeCell ref="AW251:AX251"/>
    <mergeCell ref="U251:V251"/>
    <mergeCell ref="W251:X251"/>
    <mergeCell ref="Y251:Z251"/>
    <mergeCell ref="AA251:AB251"/>
    <mergeCell ref="AC251:AD251"/>
    <mergeCell ref="AE251:AF251"/>
    <mergeCell ref="AG251:AH251"/>
    <mergeCell ref="G251:H251"/>
    <mergeCell ref="I251:J251"/>
    <mergeCell ref="K251:L251"/>
    <mergeCell ref="M251:N251"/>
    <mergeCell ref="O251:P251"/>
    <mergeCell ref="Q251:R251"/>
    <mergeCell ref="S251:T251"/>
    <mergeCell ref="AM252:AN252"/>
    <mergeCell ref="G252:H252"/>
    <mergeCell ref="I252:J252"/>
    <mergeCell ref="K252:L252"/>
    <mergeCell ref="M252:N252"/>
    <mergeCell ref="O252:P252"/>
    <mergeCell ref="Q252:R252"/>
    <mergeCell ref="S252:T252"/>
    <mergeCell ref="AI253:AJ253"/>
    <mergeCell ref="AK253:AL253"/>
    <mergeCell ref="U253:V253"/>
    <mergeCell ref="W253:X253"/>
    <mergeCell ref="Y253:Z253"/>
    <mergeCell ref="AA253:AB253"/>
    <mergeCell ref="AC253:AD253"/>
    <mergeCell ref="AE253:AF253"/>
    <mergeCell ref="AG253:AH253"/>
    <mergeCell ref="G248:H248"/>
    <mergeCell ref="I248:J248"/>
    <mergeCell ref="K248:L248"/>
    <mergeCell ref="M248:N248"/>
    <mergeCell ref="O248:P248"/>
    <mergeCell ref="Q248:R248"/>
    <mergeCell ref="S248:T248"/>
    <mergeCell ref="G249:H249"/>
    <mergeCell ref="I249:J249"/>
    <mergeCell ref="K249:L249"/>
    <mergeCell ref="M249:N249"/>
    <mergeCell ref="O249:P249"/>
    <mergeCell ref="Q249:R249"/>
    <mergeCell ref="S249:T249"/>
    <mergeCell ref="AI251:AJ251"/>
    <mergeCell ref="AK251:AL251"/>
    <mergeCell ref="G250:H250"/>
    <mergeCell ref="I250:J250"/>
    <mergeCell ref="K250:L250"/>
    <mergeCell ref="M250:N250"/>
    <mergeCell ref="O250:P250"/>
    <mergeCell ref="Q250:R250"/>
    <mergeCell ref="S250:T250"/>
    <mergeCell ref="AM250:AN250"/>
    <mergeCell ref="AO250:AP250"/>
    <mergeCell ref="AQ250:AR250"/>
    <mergeCell ref="AS250:AT250"/>
    <mergeCell ref="AU250:AV250"/>
    <mergeCell ref="AW250:AX250"/>
    <mergeCell ref="AM248:AN248"/>
    <mergeCell ref="AM249:AN249"/>
    <mergeCell ref="AO249:AP249"/>
    <mergeCell ref="AQ249:AR249"/>
    <mergeCell ref="AS249:AT249"/>
    <mergeCell ref="AU249:AV249"/>
    <mergeCell ref="AW249:AX249"/>
    <mergeCell ref="AU247:AV247"/>
    <mergeCell ref="AW247:AX247"/>
    <mergeCell ref="U247:V247"/>
    <mergeCell ref="W247:X247"/>
    <mergeCell ref="Y247:Z247"/>
    <mergeCell ref="AA247:AB247"/>
    <mergeCell ref="AC247:AD247"/>
    <mergeCell ref="AE247:AF247"/>
    <mergeCell ref="AG247:AH247"/>
    <mergeCell ref="G247:H247"/>
    <mergeCell ref="I247:J247"/>
    <mergeCell ref="K247:L247"/>
    <mergeCell ref="M247:N247"/>
    <mergeCell ref="O247:P247"/>
    <mergeCell ref="Q247:R247"/>
    <mergeCell ref="S247:T247"/>
    <mergeCell ref="U248:V248"/>
    <mergeCell ref="W248:X248"/>
    <mergeCell ref="Y248:Z248"/>
    <mergeCell ref="AA248:AB248"/>
    <mergeCell ref="AC248:AD248"/>
    <mergeCell ref="AE248:AF248"/>
    <mergeCell ref="AG248:AH248"/>
    <mergeCell ref="AI248:AJ248"/>
    <mergeCell ref="AK248:AL248"/>
    <mergeCell ref="AO248:AP248"/>
    <mergeCell ref="AQ248:AR248"/>
    <mergeCell ref="AS248:AT248"/>
    <mergeCell ref="AU248:AV248"/>
    <mergeCell ref="AW248:AX248"/>
    <mergeCell ref="AE357:AF357"/>
    <mergeCell ref="AG357:AH357"/>
    <mergeCell ref="AI250:AJ250"/>
    <mergeCell ref="AK250:AL250"/>
    <mergeCell ref="U250:V250"/>
    <mergeCell ref="W250:X250"/>
    <mergeCell ref="Y250:Z250"/>
    <mergeCell ref="AA250:AB250"/>
    <mergeCell ref="AC250:AD250"/>
    <mergeCell ref="AE250:AF250"/>
    <mergeCell ref="AG250:AH250"/>
    <mergeCell ref="AI247:AJ247"/>
    <mergeCell ref="AK247:AL247"/>
    <mergeCell ref="AM247:AN247"/>
    <mergeCell ref="AO247:AP247"/>
    <mergeCell ref="AQ247:AR247"/>
    <mergeCell ref="AS247:AT247"/>
    <mergeCell ref="U252:V252"/>
    <mergeCell ref="W252:X252"/>
    <mergeCell ref="Y252:Z252"/>
    <mergeCell ref="AA252:AB252"/>
    <mergeCell ref="AC252:AD252"/>
    <mergeCell ref="AE252:AF252"/>
    <mergeCell ref="AG252:AH252"/>
    <mergeCell ref="AM251:AN251"/>
    <mergeCell ref="AO251:AP251"/>
    <mergeCell ref="AQ251:AR251"/>
    <mergeCell ref="AS251:AT251"/>
    <mergeCell ref="AM253:AN253"/>
    <mergeCell ref="AO253:AP253"/>
    <mergeCell ref="AQ253:AR253"/>
    <mergeCell ref="AS253:AT253"/>
    <mergeCell ref="AI354:AJ354"/>
    <mergeCell ref="AK354:AL354"/>
    <mergeCell ref="AM354:AN354"/>
    <mergeCell ref="AO354:AP354"/>
    <mergeCell ref="AQ354:AR354"/>
    <mergeCell ref="AS354:AT354"/>
    <mergeCell ref="AU354:AV354"/>
    <mergeCell ref="AW354:AX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AI353:AJ353"/>
    <mergeCell ref="AK353:AL353"/>
    <mergeCell ref="AM353:AN353"/>
    <mergeCell ref="AO353:AP353"/>
    <mergeCell ref="AQ353:AR353"/>
    <mergeCell ref="AS353:AT353"/>
    <mergeCell ref="AU353:AV353"/>
    <mergeCell ref="AW353:AX353"/>
    <mergeCell ref="U353:V353"/>
    <mergeCell ref="W353:X353"/>
    <mergeCell ref="Y353:Z353"/>
    <mergeCell ref="AA353:AB353"/>
    <mergeCell ref="AC353:AD353"/>
    <mergeCell ref="AE353:AF353"/>
    <mergeCell ref="AG353:AH353"/>
    <mergeCell ref="G353:H353"/>
    <mergeCell ref="I353:J353"/>
    <mergeCell ref="K353:L353"/>
    <mergeCell ref="M353:N353"/>
    <mergeCell ref="O353:P353"/>
    <mergeCell ref="Q353:R353"/>
    <mergeCell ref="S353:T353"/>
    <mergeCell ref="G350:H350"/>
    <mergeCell ref="I350:J350"/>
    <mergeCell ref="K350:L350"/>
    <mergeCell ref="M350:N350"/>
    <mergeCell ref="O350:P350"/>
    <mergeCell ref="Q350:R350"/>
    <mergeCell ref="S350:T350"/>
    <mergeCell ref="AM351:AN351"/>
    <mergeCell ref="AM352:AN352"/>
    <mergeCell ref="AO352:AP352"/>
    <mergeCell ref="AQ352:AR352"/>
    <mergeCell ref="AS352:AT352"/>
    <mergeCell ref="AU352:AV352"/>
    <mergeCell ref="AW352:AX352"/>
    <mergeCell ref="AI351:AJ351"/>
    <mergeCell ref="AK351:AL351"/>
    <mergeCell ref="AO351:AP351"/>
    <mergeCell ref="AQ351:AR351"/>
    <mergeCell ref="AS351:AT351"/>
    <mergeCell ref="AU351:AV351"/>
    <mergeCell ref="AW351:AX351"/>
    <mergeCell ref="G352:H352"/>
    <mergeCell ref="I352:J352"/>
    <mergeCell ref="K352:L352"/>
    <mergeCell ref="M352:N352"/>
    <mergeCell ref="O352:P352"/>
    <mergeCell ref="Q352:R352"/>
    <mergeCell ref="S352:T352"/>
    <mergeCell ref="Q348:R348"/>
    <mergeCell ref="S348:T348"/>
    <mergeCell ref="AI350:AJ350"/>
    <mergeCell ref="AK350:AL350"/>
    <mergeCell ref="AM350:AN350"/>
    <mergeCell ref="AO350:AP350"/>
    <mergeCell ref="AQ350:AR350"/>
    <mergeCell ref="AS350:AT350"/>
    <mergeCell ref="AU350:AV350"/>
    <mergeCell ref="AW350:AX350"/>
    <mergeCell ref="U350:V350"/>
    <mergeCell ref="W350:X350"/>
    <mergeCell ref="Y350:Z350"/>
    <mergeCell ref="AA350:AB350"/>
    <mergeCell ref="AC350:AD350"/>
    <mergeCell ref="AE350:AF350"/>
    <mergeCell ref="AG350:AH350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AI352:AJ352"/>
    <mergeCell ref="AK352:AL352"/>
    <mergeCell ref="U352:V352"/>
    <mergeCell ref="W352:X352"/>
    <mergeCell ref="Y352:Z352"/>
    <mergeCell ref="AA352:AB352"/>
    <mergeCell ref="AC352:AD352"/>
    <mergeCell ref="AE352:AF352"/>
    <mergeCell ref="AG352:AH352"/>
    <mergeCell ref="G349:H349"/>
    <mergeCell ref="I349:J349"/>
    <mergeCell ref="K349:L349"/>
    <mergeCell ref="M349:N349"/>
    <mergeCell ref="O349:P349"/>
    <mergeCell ref="Q349:R349"/>
    <mergeCell ref="S349:T349"/>
    <mergeCell ref="AM349:AN349"/>
    <mergeCell ref="AO349:AP349"/>
    <mergeCell ref="AQ349:AR349"/>
    <mergeCell ref="AS349:AT349"/>
    <mergeCell ref="AU349:AV349"/>
    <mergeCell ref="AW349:AX349"/>
    <mergeCell ref="AM347:AN347"/>
    <mergeCell ref="AM348:AN348"/>
    <mergeCell ref="AO348:AP348"/>
    <mergeCell ref="AQ348:AR348"/>
    <mergeCell ref="AS348:AT348"/>
    <mergeCell ref="AU348:AV348"/>
    <mergeCell ref="AW348:AX348"/>
    <mergeCell ref="G347:H347"/>
    <mergeCell ref="I347:J347"/>
    <mergeCell ref="K347:L347"/>
    <mergeCell ref="M347:N347"/>
    <mergeCell ref="O347:P347"/>
    <mergeCell ref="Q347:R347"/>
    <mergeCell ref="S347:T347"/>
    <mergeCell ref="G348:H348"/>
    <mergeCell ref="I348:J348"/>
    <mergeCell ref="K348:L348"/>
    <mergeCell ref="M348:N348"/>
    <mergeCell ref="O348:P348"/>
    <mergeCell ref="G346:H346"/>
    <mergeCell ref="I346:J346"/>
    <mergeCell ref="K346:L346"/>
    <mergeCell ref="M346:N346"/>
    <mergeCell ref="O346:P346"/>
    <mergeCell ref="Q346:R346"/>
    <mergeCell ref="S346:T346"/>
    <mergeCell ref="U347:V347"/>
    <mergeCell ref="W347:X347"/>
    <mergeCell ref="Y347:Z347"/>
    <mergeCell ref="AA347:AB347"/>
    <mergeCell ref="AC347:AD347"/>
    <mergeCell ref="AE347:AF347"/>
    <mergeCell ref="AG347:AH347"/>
    <mergeCell ref="AI347:AJ347"/>
    <mergeCell ref="AK347:AL347"/>
    <mergeCell ref="AO347:AP347"/>
    <mergeCell ref="AK349:AL349"/>
    <mergeCell ref="U349:V349"/>
    <mergeCell ref="W349:X349"/>
    <mergeCell ref="Y349:Z349"/>
    <mergeCell ref="AA349:AB349"/>
    <mergeCell ref="AC349:AD349"/>
    <mergeCell ref="AE349:AF349"/>
    <mergeCell ref="AG349:AH349"/>
    <mergeCell ref="AI346:AJ346"/>
    <mergeCell ref="AK346:AL346"/>
    <mergeCell ref="AM346:AN346"/>
    <mergeCell ref="AO346:AP346"/>
    <mergeCell ref="AQ346:AR346"/>
    <mergeCell ref="AS346:AT346"/>
    <mergeCell ref="AU346:AV346"/>
    <mergeCell ref="AW346:AX346"/>
    <mergeCell ref="U346:V346"/>
    <mergeCell ref="W346:X346"/>
    <mergeCell ref="Y346:Z346"/>
    <mergeCell ref="AA346:AB346"/>
    <mergeCell ref="AC346:AD346"/>
    <mergeCell ref="AE346:AF346"/>
    <mergeCell ref="AG346:AH346"/>
    <mergeCell ref="AQ347:AR347"/>
    <mergeCell ref="AS347:AT347"/>
    <mergeCell ref="AU347:AV347"/>
    <mergeCell ref="AW347:AX347"/>
    <mergeCell ref="AO356:AP356"/>
    <mergeCell ref="AQ356:AR356"/>
    <mergeCell ref="AS356:AT356"/>
    <mergeCell ref="AU356:AV356"/>
    <mergeCell ref="AW356:AX356"/>
    <mergeCell ref="G358:H358"/>
    <mergeCell ref="I358:J358"/>
    <mergeCell ref="K358:L358"/>
    <mergeCell ref="M358:N358"/>
    <mergeCell ref="O358:P358"/>
    <mergeCell ref="Q358:R358"/>
    <mergeCell ref="S358:T358"/>
    <mergeCell ref="AM358:AN358"/>
    <mergeCell ref="AO358:AP358"/>
    <mergeCell ref="AQ358:AR358"/>
    <mergeCell ref="AS358:AT358"/>
    <mergeCell ref="AU358:AV358"/>
    <mergeCell ref="AW358:AX358"/>
    <mergeCell ref="AM356:AN356"/>
    <mergeCell ref="AM357:AN357"/>
    <mergeCell ref="AO357:AP357"/>
    <mergeCell ref="AQ357:AR357"/>
    <mergeCell ref="AS357:AT357"/>
    <mergeCell ref="AU357:AV357"/>
    <mergeCell ref="AW357:AX357"/>
    <mergeCell ref="AI357:AJ357"/>
    <mergeCell ref="AK357:AL357"/>
    <mergeCell ref="U357:V357"/>
    <mergeCell ref="W357:X357"/>
    <mergeCell ref="Y357:Z357"/>
    <mergeCell ref="AA357:AB357"/>
    <mergeCell ref="AC357:AD357"/>
    <mergeCell ref="AI358:AJ358"/>
    <mergeCell ref="AK358:AL358"/>
    <mergeCell ref="U358:V358"/>
    <mergeCell ref="W358:X358"/>
    <mergeCell ref="Y358:Z358"/>
    <mergeCell ref="AA358:AB358"/>
    <mergeCell ref="AC358:AD358"/>
    <mergeCell ref="AE358:AF358"/>
    <mergeCell ref="AG358:AH358"/>
    <mergeCell ref="AI355:AJ355"/>
    <mergeCell ref="AK355:AL355"/>
    <mergeCell ref="AM355:AN355"/>
    <mergeCell ref="AO355:AP355"/>
    <mergeCell ref="AQ355:AR355"/>
    <mergeCell ref="AS355:AT355"/>
    <mergeCell ref="AU355:AV355"/>
    <mergeCell ref="AW355:AX355"/>
    <mergeCell ref="U355:V355"/>
    <mergeCell ref="W355:X355"/>
    <mergeCell ref="Y355:Z355"/>
    <mergeCell ref="AA355:AB355"/>
    <mergeCell ref="AC355:AD355"/>
    <mergeCell ref="AE355:AF355"/>
    <mergeCell ref="AG355:AH355"/>
    <mergeCell ref="U356:V356"/>
    <mergeCell ref="W356:X356"/>
    <mergeCell ref="Y356:Z356"/>
    <mergeCell ref="AA356:AB356"/>
    <mergeCell ref="AC356:AD356"/>
    <mergeCell ref="AE356:AF356"/>
    <mergeCell ref="AG356:AH356"/>
    <mergeCell ref="AI356:AJ356"/>
    <mergeCell ref="U360:V360"/>
    <mergeCell ref="W360:X360"/>
    <mergeCell ref="Y360:Z360"/>
    <mergeCell ref="AA360:AB360"/>
    <mergeCell ref="AE360:AF360"/>
    <mergeCell ref="AG360:AH360"/>
    <mergeCell ref="AI360:AJ360"/>
    <mergeCell ref="AK360:AL360"/>
    <mergeCell ref="D362:E362"/>
    <mergeCell ref="D363:E363"/>
    <mergeCell ref="G360:H360"/>
    <mergeCell ref="I360:J360"/>
    <mergeCell ref="K360:L360"/>
    <mergeCell ref="M360:N360"/>
    <mergeCell ref="O360:P360"/>
    <mergeCell ref="Q360:R360"/>
    <mergeCell ref="S360:T360"/>
    <mergeCell ref="AI359:AJ359"/>
    <mergeCell ref="AK359:AL359"/>
    <mergeCell ref="AM359:AN359"/>
    <mergeCell ref="AO359:AP359"/>
    <mergeCell ref="AQ359:AR359"/>
    <mergeCell ref="AS359:AT359"/>
    <mergeCell ref="AU359:AV359"/>
    <mergeCell ref="AW359:AX359"/>
    <mergeCell ref="U359:V359"/>
    <mergeCell ref="W359:X359"/>
    <mergeCell ref="Y359:Z359"/>
    <mergeCell ref="AA359:AB359"/>
    <mergeCell ref="AC359:AD359"/>
    <mergeCell ref="AE359:AF359"/>
    <mergeCell ref="AG359:AH359"/>
    <mergeCell ref="G359:H359"/>
    <mergeCell ref="I359:J359"/>
    <mergeCell ref="K359:L359"/>
    <mergeCell ref="M359:N359"/>
    <mergeCell ref="O359:P359"/>
    <mergeCell ref="Q359:R359"/>
    <mergeCell ref="S359:T359"/>
    <mergeCell ref="AI348:AJ348"/>
    <mergeCell ref="AK348:AL348"/>
    <mergeCell ref="U348:V348"/>
    <mergeCell ref="W348:X348"/>
    <mergeCell ref="Y348:Z348"/>
    <mergeCell ref="AA348:AB348"/>
    <mergeCell ref="AC348:AD348"/>
    <mergeCell ref="AE348:AF348"/>
    <mergeCell ref="AG348:AH348"/>
    <mergeCell ref="G356:H356"/>
    <mergeCell ref="I356:J356"/>
    <mergeCell ref="K356:L356"/>
    <mergeCell ref="M356:N356"/>
    <mergeCell ref="O356:P356"/>
    <mergeCell ref="Q356:R356"/>
    <mergeCell ref="S356:T356"/>
    <mergeCell ref="G357:H357"/>
    <mergeCell ref="I357:J357"/>
    <mergeCell ref="K357:L357"/>
    <mergeCell ref="M357:N357"/>
    <mergeCell ref="O357:P357"/>
    <mergeCell ref="Q357:R357"/>
    <mergeCell ref="S357:T357"/>
    <mergeCell ref="G355:H355"/>
    <mergeCell ref="I355:J355"/>
    <mergeCell ref="K355:L355"/>
    <mergeCell ref="M355:N355"/>
    <mergeCell ref="O355:P355"/>
    <mergeCell ref="Q355:R355"/>
    <mergeCell ref="S355:T355"/>
    <mergeCell ref="AK356:AL356"/>
    <mergeCell ref="AI349:AJ349"/>
    <mergeCell ref="AI345:AJ345"/>
    <mergeCell ref="AK345:AL345"/>
    <mergeCell ref="AM345:AN345"/>
    <mergeCell ref="AO345:AP345"/>
    <mergeCell ref="AQ345:AR345"/>
    <mergeCell ref="AS345:AT345"/>
    <mergeCell ref="AU345:AV345"/>
    <mergeCell ref="AW345:AX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AI344:AJ344"/>
    <mergeCell ref="AK344:AL344"/>
    <mergeCell ref="AM344:AN344"/>
    <mergeCell ref="AO344:AP344"/>
    <mergeCell ref="AQ344:AR344"/>
    <mergeCell ref="AS344:AT344"/>
    <mergeCell ref="AU344:AV344"/>
    <mergeCell ref="AW344:AX344"/>
    <mergeCell ref="U344:V344"/>
    <mergeCell ref="W344:X344"/>
    <mergeCell ref="Y344:Z344"/>
    <mergeCell ref="AA344:AB344"/>
    <mergeCell ref="AC344:AD344"/>
    <mergeCell ref="AE344:AF344"/>
    <mergeCell ref="AG344:AH344"/>
    <mergeCell ref="G344:H344"/>
    <mergeCell ref="I344:J344"/>
    <mergeCell ref="K344:L344"/>
    <mergeCell ref="M344:N344"/>
    <mergeCell ref="O344:P344"/>
    <mergeCell ref="Q344:R344"/>
    <mergeCell ref="S344:T344"/>
    <mergeCell ref="AO343:AP343"/>
    <mergeCell ref="AQ343:AR343"/>
    <mergeCell ref="AS343:AT343"/>
    <mergeCell ref="AU343:AV343"/>
    <mergeCell ref="AW343:AX343"/>
    <mergeCell ref="AI342:AJ342"/>
    <mergeCell ref="AK342:AL342"/>
    <mergeCell ref="AO342:AP342"/>
    <mergeCell ref="AQ342:AR342"/>
    <mergeCell ref="AS342:AT342"/>
    <mergeCell ref="AU342:AV342"/>
    <mergeCell ref="AW342:AX342"/>
    <mergeCell ref="G343:H343"/>
    <mergeCell ref="I343:J343"/>
    <mergeCell ref="K343:L343"/>
    <mergeCell ref="M343:N343"/>
    <mergeCell ref="O343:P343"/>
    <mergeCell ref="Q343:R343"/>
    <mergeCell ref="S343:T343"/>
    <mergeCell ref="G338:H338"/>
    <mergeCell ref="I338:J338"/>
    <mergeCell ref="K338:L338"/>
    <mergeCell ref="M338:N338"/>
    <mergeCell ref="O338:P338"/>
    <mergeCell ref="Q338:R338"/>
    <mergeCell ref="S338:T338"/>
    <mergeCell ref="G339:H339"/>
    <mergeCell ref="I339:J339"/>
    <mergeCell ref="K339:L339"/>
    <mergeCell ref="M339:N339"/>
    <mergeCell ref="O339:P339"/>
    <mergeCell ref="Q339:R339"/>
    <mergeCell ref="S339:T339"/>
    <mergeCell ref="AI341:AJ341"/>
    <mergeCell ref="AK341:AL341"/>
    <mergeCell ref="AM341:AN341"/>
    <mergeCell ref="U341:V341"/>
    <mergeCell ref="W341:X341"/>
    <mergeCell ref="Y341:Z341"/>
    <mergeCell ref="AA341:AB341"/>
    <mergeCell ref="AC341:AD341"/>
    <mergeCell ref="AE341:AF341"/>
    <mergeCell ref="AG341:AH341"/>
    <mergeCell ref="G341:H341"/>
    <mergeCell ref="I341:J341"/>
    <mergeCell ref="K341:L341"/>
    <mergeCell ref="M341:N341"/>
    <mergeCell ref="O341:P341"/>
    <mergeCell ref="Q341:R341"/>
    <mergeCell ref="S341:T341"/>
    <mergeCell ref="AU339:AV339"/>
    <mergeCell ref="AW339:AX339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AI343:AJ343"/>
    <mergeCell ref="AK343:AL343"/>
    <mergeCell ref="U343:V343"/>
    <mergeCell ref="W343:X343"/>
    <mergeCell ref="Y343:Z343"/>
    <mergeCell ref="AA343:AB343"/>
    <mergeCell ref="AC343:AD343"/>
    <mergeCell ref="AE343:AF343"/>
    <mergeCell ref="AG343:AH343"/>
    <mergeCell ref="AO341:AP341"/>
    <mergeCell ref="AQ341:AR341"/>
    <mergeCell ref="AS341:AT341"/>
    <mergeCell ref="AU341:AV341"/>
    <mergeCell ref="AW341:AX341"/>
    <mergeCell ref="AM342:AN342"/>
    <mergeCell ref="AM343:AN343"/>
    <mergeCell ref="U338:V338"/>
    <mergeCell ref="W338:X338"/>
    <mergeCell ref="Y338:Z338"/>
    <mergeCell ref="AA338:AB338"/>
    <mergeCell ref="AC338:AD338"/>
    <mergeCell ref="AE338:AF338"/>
    <mergeCell ref="AG338:AH338"/>
    <mergeCell ref="AI338:AJ338"/>
    <mergeCell ref="AK338:AL338"/>
    <mergeCell ref="AO338:AP338"/>
    <mergeCell ref="AQ338:AR338"/>
    <mergeCell ref="AS338:AT338"/>
    <mergeCell ref="AU338:AV338"/>
    <mergeCell ref="AW338:AX338"/>
    <mergeCell ref="G340:H340"/>
    <mergeCell ref="I340:J340"/>
    <mergeCell ref="K340:L340"/>
    <mergeCell ref="M340:N340"/>
    <mergeCell ref="O340:P340"/>
    <mergeCell ref="Q340:R340"/>
    <mergeCell ref="S340:T340"/>
    <mergeCell ref="AM340:AN340"/>
    <mergeCell ref="AO340:AP340"/>
    <mergeCell ref="AQ340:AR340"/>
    <mergeCell ref="AS340:AT340"/>
    <mergeCell ref="AU340:AV340"/>
    <mergeCell ref="AW340:AX340"/>
    <mergeCell ref="AM338:AN338"/>
    <mergeCell ref="AM339:AN339"/>
    <mergeCell ref="AO339:AP339"/>
    <mergeCell ref="AQ339:AR339"/>
    <mergeCell ref="AS339:AT339"/>
    <mergeCell ref="AI337:AJ337"/>
    <mergeCell ref="AK337:AL337"/>
    <mergeCell ref="AM337:AN337"/>
    <mergeCell ref="AO337:AP337"/>
    <mergeCell ref="AQ337:AR337"/>
    <mergeCell ref="AS337:AT337"/>
    <mergeCell ref="AU337:AV337"/>
    <mergeCell ref="AW337:AX337"/>
    <mergeCell ref="U337:V337"/>
    <mergeCell ref="W337:X337"/>
    <mergeCell ref="Y337:Z337"/>
    <mergeCell ref="AA337:AB337"/>
    <mergeCell ref="AC337:AD337"/>
    <mergeCell ref="AE337:AF337"/>
    <mergeCell ref="AG337:AH337"/>
    <mergeCell ref="G337:H337"/>
    <mergeCell ref="I337:J337"/>
    <mergeCell ref="K337:L337"/>
    <mergeCell ref="M337:N337"/>
    <mergeCell ref="O337:P337"/>
    <mergeCell ref="Q337:R337"/>
    <mergeCell ref="S337:T337"/>
    <mergeCell ref="AI339:AJ339"/>
    <mergeCell ref="AK339:AL339"/>
    <mergeCell ref="U339:V339"/>
    <mergeCell ref="W339:X339"/>
    <mergeCell ref="Y339:Z339"/>
    <mergeCell ref="AA339:AB339"/>
    <mergeCell ref="AC339:AD339"/>
    <mergeCell ref="AE339:AF339"/>
    <mergeCell ref="AG339:AH339"/>
    <mergeCell ref="AI340:AJ340"/>
    <mergeCell ref="AK340:AL340"/>
    <mergeCell ref="U340:V340"/>
    <mergeCell ref="W340:X340"/>
    <mergeCell ref="Y340:Z340"/>
    <mergeCell ref="AA340:AB340"/>
    <mergeCell ref="AC340:AD340"/>
    <mergeCell ref="AE340:AF340"/>
    <mergeCell ref="AG340:AH340"/>
    <mergeCell ref="AI336:AJ336"/>
    <mergeCell ref="AK336:AL336"/>
    <mergeCell ref="AM336:AN336"/>
    <mergeCell ref="AO336:AP336"/>
    <mergeCell ref="AQ336:AR336"/>
    <mergeCell ref="AS336:AT336"/>
    <mergeCell ref="AU336:AV336"/>
    <mergeCell ref="AW336:AX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AI335:AJ335"/>
    <mergeCell ref="AK335:AL335"/>
    <mergeCell ref="AM335:AN335"/>
    <mergeCell ref="AO335:AP335"/>
    <mergeCell ref="AQ335:AR335"/>
    <mergeCell ref="AS335:AT335"/>
    <mergeCell ref="AU335:AV335"/>
    <mergeCell ref="AW335:AX335"/>
    <mergeCell ref="U335:V335"/>
    <mergeCell ref="W335:X335"/>
    <mergeCell ref="Y335:Z335"/>
    <mergeCell ref="AA335:AB335"/>
    <mergeCell ref="AC335:AD335"/>
    <mergeCell ref="AE335:AF335"/>
    <mergeCell ref="AG335:AH335"/>
    <mergeCell ref="G335:H335"/>
    <mergeCell ref="I335:J335"/>
    <mergeCell ref="K335:L335"/>
    <mergeCell ref="M335:N335"/>
    <mergeCell ref="O335:P335"/>
    <mergeCell ref="Q335:R335"/>
    <mergeCell ref="S335:T335"/>
    <mergeCell ref="AO334:AP334"/>
    <mergeCell ref="AQ334:AR334"/>
    <mergeCell ref="AS334:AT334"/>
    <mergeCell ref="AU334:AV334"/>
    <mergeCell ref="AW334:AX334"/>
    <mergeCell ref="AI333:AJ333"/>
    <mergeCell ref="AK333:AL333"/>
    <mergeCell ref="AO333:AP333"/>
    <mergeCell ref="AQ333:AR333"/>
    <mergeCell ref="AS333:AT333"/>
    <mergeCell ref="AU333:AV333"/>
    <mergeCell ref="AW333:AX333"/>
    <mergeCell ref="G334:H334"/>
    <mergeCell ref="I334:J334"/>
    <mergeCell ref="K334:L334"/>
    <mergeCell ref="M334:N334"/>
    <mergeCell ref="O334:P334"/>
    <mergeCell ref="Q334:R334"/>
    <mergeCell ref="S334:T334"/>
    <mergeCell ref="G329:H329"/>
    <mergeCell ref="I329:J329"/>
    <mergeCell ref="K329:L329"/>
    <mergeCell ref="M329:N329"/>
    <mergeCell ref="O329:P329"/>
    <mergeCell ref="Q329:R329"/>
    <mergeCell ref="S329:T329"/>
    <mergeCell ref="G330:H330"/>
    <mergeCell ref="I330:J330"/>
    <mergeCell ref="K330:L330"/>
    <mergeCell ref="M330:N330"/>
    <mergeCell ref="O330:P330"/>
    <mergeCell ref="Q330:R330"/>
    <mergeCell ref="S330:T330"/>
    <mergeCell ref="AI332:AJ332"/>
    <mergeCell ref="AK332:AL332"/>
    <mergeCell ref="AM332:AN332"/>
    <mergeCell ref="U332:V332"/>
    <mergeCell ref="W332:X332"/>
    <mergeCell ref="Y332:Z332"/>
    <mergeCell ref="AA332:AB332"/>
    <mergeCell ref="AC332:AD332"/>
    <mergeCell ref="AE332:AF332"/>
    <mergeCell ref="AG332:AH332"/>
    <mergeCell ref="G332:H332"/>
    <mergeCell ref="I332:J332"/>
    <mergeCell ref="K332:L332"/>
    <mergeCell ref="M332:N332"/>
    <mergeCell ref="O332:P332"/>
    <mergeCell ref="Q332:R332"/>
    <mergeCell ref="S332:T332"/>
    <mergeCell ref="AU330:AV330"/>
    <mergeCell ref="AW330:AX330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AI334:AJ334"/>
    <mergeCell ref="AK334:AL334"/>
    <mergeCell ref="U334:V334"/>
    <mergeCell ref="W334:X334"/>
    <mergeCell ref="Y334:Z334"/>
    <mergeCell ref="AA334:AB334"/>
    <mergeCell ref="AC334:AD334"/>
    <mergeCell ref="AE334:AF334"/>
    <mergeCell ref="AG334:AH334"/>
    <mergeCell ref="AO332:AP332"/>
    <mergeCell ref="AQ332:AR332"/>
    <mergeCell ref="AS332:AT332"/>
    <mergeCell ref="AU332:AV332"/>
    <mergeCell ref="AW332:AX332"/>
    <mergeCell ref="AM333:AN333"/>
    <mergeCell ref="AM334:AN334"/>
    <mergeCell ref="U329:V329"/>
    <mergeCell ref="W329:X329"/>
    <mergeCell ref="Y329:Z329"/>
    <mergeCell ref="AA329:AB329"/>
    <mergeCell ref="AC329:AD329"/>
    <mergeCell ref="AE329:AF329"/>
    <mergeCell ref="AG329:AH329"/>
    <mergeCell ref="AI329:AJ329"/>
    <mergeCell ref="AK329:AL329"/>
    <mergeCell ref="AO329:AP329"/>
    <mergeCell ref="AQ329:AR329"/>
    <mergeCell ref="AS329:AT329"/>
    <mergeCell ref="AU329:AV329"/>
    <mergeCell ref="AW329:AX329"/>
    <mergeCell ref="G331:H331"/>
    <mergeCell ref="I331:J331"/>
    <mergeCell ref="K331:L331"/>
    <mergeCell ref="M331:N331"/>
    <mergeCell ref="O331:P331"/>
    <mergeCell ref="Q331:R331"/>
    <mergeCell ref="S331:T331"/>
    <mergeCell ref="AM331:AN331"/>
    <mergeCell ref="AO331:AP331"/>
    <mergeCell ref="AQ331:AR331"/>
    <mergeCell ref="AS331:AT331"/>
    <mergeCell ref="AU331:AV331"/>
    <mergeCell ref="AW331:AX331"/>
    <mergeCell ref="AM329:AN329"/>
    <mergeCell ref="AM330:AN330"/>
    <mergeCell ref="AO330:AP330"/>
    <mergeCell ref="AQ330:AR330"/>
    <mergeCell ref="AS330:AT330"/>
    <mergeCell ref="AI328:AJ328"/>
    <mergeCell ref="AK328:AL328"/>
    <mergeCell ref="AM328:AN328"/>
    <mergeCell ref="AO328:AP328"/>
    <mergeCell ref="AQ328:AR328"/>
    <mergeCell ref="AS328:AT328"/>
    <mergeCell ref="AU328:AV328"/>
    <mergeCell ref="AW328:AX328"/>
    <mergeCell ref="U328:V328"/>
    <mergeCell ref="W328:X328"/>
    <mergeCell ref="Y328:Z328"/>
    <mergeCell ref="AA328:AB328"/>
    <mergeCell ref="AC328:AD328"/>
    <mergeCell ref="AE328:AF328"/>
    <mergeCell ref="AG328:AH328"/>
    <mergeCell ref="G328:H328"/>
    <mergeCell ref="I328:J328"/>
    <mergeCell ref="K328:L328"/>
    <mergeCell ref="M328:N328"/>
    <mergeCell ref="O328:P328"/>
    <mergeCell ref="Q328:R328"/>
    <mergeCell ref="S328:T328"/>
    <mergeCell ref="AI330:AJ330"/>
    <mergeCell ref="AK330:AL330"/>
    <mergeCell ref="U330:V330"/>
    <mergeCell ref="W330:X330"/>
    <mergeCell ref="Y330:Z330"/>
    <mergeCell ref="AA330:AB330"/>
    <mergeCell ref="AC330:AD330"/>
    <mergeCell ref="AE330:AF330"/>
    <mergeCell ref="AG330:AH330"/>
    <mergeCell ref="AI331:AJ331"/>
    <mergeCell ref="AK331:AL331"/>
    <mergeCell ref="U331:V331"/>
    <mergeCell ref="W331:X331"/>
    <mergeCell ref="Y331:Z331"/>
    <mergeCell ref="AA331:AB331"/>
    <mergeCell ref="AC331:AD331"/>
    <mergeCell ref="AE331:AF331"/>
    <mergeCell ref="AG331:AH331"/>
    <mergeCell ref="AI327:AJ327"/>
    <mergeCell ref="AK327:AL327"/>
    <mergeCell ref="AM327:AN327"/>
    <mergeCell ref="AO327:AP327"/>
    <mergeCell ref="AQ327:AR327"/>
    <mergeCell ref="AS327:AT327"/>
    <mergeCell ref="AU327:AV327"/>
    <mergeCell ref="AW327:AX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AI326:AJ326"/>
    <mergeCell ref="AK326:AL326"/>
    <mergeCell ref="AM326:AN326"/>
    <mergeCell ref="AO326:AP326"/>
    <mergeCell ref="AQ326:AR326"/>
    <mergeCell ref="AS326:AT326"/>
    <mergeCell ref="AU326:AV326"/>
    <mergeCell ref="AW326:AX326"/>
    <mergeCell ref="U326:V326"/>
    <mergeCell ref="W326:X326"/>
    <mergeCell ref="Y326:Z326"/>
    <mergeCell ref="AA326:AB326"/>
    <mergeCell ref="AC326:AD326"/>
    <mergeCell ref="AE326:AF326"/>
    <mergeCell ref="AG326:AH326"/>
    <mergeCell ref="G326:H326"/>
    <mergeCell ref="I326:J326"/>
    <mergeCell ref="K326:L326"/>
    <mergeCell ref="M326:N326"/>
    <mergeCell ref="O326:P326"/>
    <mergeCell ref="Q326:R326"/>
    <mergeCell ref="S326:T326"/>
    <mergeCell ref="AO325:AP325"/>
    <mergeCell ref="AQ325:AR325"/>
    <mergeCell ref="AS325:AT325"/>
    <mergeCell ref="AU325:AV325"/>
    <mergeCell ref="AW325:AX325"/>
    <mergeCell ref="AI324:AJ324"/>
    <mergeCell ref="AK324:AL324"/>
    <mergeCell ref="AO324:AP324"/>
    <mergeCell ref="AQ324:AR324"/>
    <mergeCell ref="AS324:AT324"/>
    <mergeCell ref="AU324:AV324"/>
    <mergeCell ref="AW324:AX324"/>
    <mergeCell ref="G325:H325"/>
    <mergeCell ref="I325:J325"/>
    <mergeCell ref="K325:L325"/>
    <mergeCell ref="M325:N325"/>
    <mergeCell ref="O325:P325"/>
    <mergeCell ref="Q325:R325"/>
    <mergeCell ref="S325:T325"/>
    <mergeCell ref="G320:H320"/>
    <mergeCell ref="I320:J320"/>
    <mergeCell ref="K320:L320"/>
    <mergeCell ref="M320:N320"/>
    <mergeCell ref="O320:P320"/>
    <mergeCell ref="Q320:R320"/>
    <mergeCell ref="S320:T320"/>
    <mergeCell ref="G321:H321"/>
    <mergeCell ref="I321:J321"/>
    <mergeCell ref="K321:L321"/>
    <mergeCell ref="M321:N321"/>
    <mergeCell ref="O321:P321"/>
    <mergeCell ref="Q321:R321"/>
    <mergeCell ref="S321:T321"/>
    <mergeCell ref="AI323:AJ323"/>
    <mergeCell ref="AK323:AL323"/>
    <mergeCell ref="AM323:AN323"/>
    <mergeCell ref="U323:V323"/>
    <mergeCell ref="W323:X323"/>
    <mergeCell ref="Y323:Z323"/>
    <mergeCell ref="AA323:AB323"/>
    <mergeCell ref="AC323:AD323"/>
    <mergeCell ref="AE323:AF323"/>
    <mergeCell ref="AG323:AH323"/>
    <mergeCell ref="G323:H323"/>
    <mergeCell ref="I323:J323"/>
    <mergeCell ref="K323:L323"/>
    <mergeCell ref="M323:N323"/>
    <mergeCell ref="O323:P323"/>
    <mergeCell ref="Q323:R323"/>
    <mergeCell ref="S323:T323"/>
    <mergeCell ref="AU321:AV321"/>
    <mergeCell ref="AW321:AX321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AI325:AJ325"/>
    <mergeCell ref="AK325:AL325"/>
    <mergeCell ref="U325:V325"/>
    <mergeCell ref="W325:X325"/>
    <mergeCell ref="Y325:Z325"/>
    <mergeCell ref="AA325:AB325"/>
    <mergeCell ref="AC325:AD325"/>
    <mergeCell ref="AE325:AF325"/>
    <mergeCell ref="AG325:AH325"/>
    <mergeCell ref="AO323:AP323"/>
    <mergeCell ref="AQ323:AR323"/>
    <mergeCell ref="AS323:AT323"/>
    <mergeCell ref="AU323:AV323"/>
    <mergeCell ref="AW323:AX323"/>
    <mergeCell ref="AM324:AN324"/>
    <mergeCell ref="AM325:AN325"/>
    <mergeCell ref="U320:V320"/>
    <mergeCell ref="W320:X320"/>
    <mergeCell ref="Y320:Z320"/>
    <mergeCell ref="AA320:AB320"/>
    <mergeCell ref="AC320:AD320"/>
    <mergeCell ref="AE320:AF320"/>
    <mergeCell ref="AG320:AH320"/>
    <mergeCell ref="AI320:AJ320"/>
    <mergeCell ref="AK320:AL320"/>
    <mergeCell ref="AO320:AP320"/>
    <mergeCell ref="AQ320:AR320"/>
    <mergeCell ref="AS320:AT320"/>
    <mergeCell ref="AU320:AV320"/>
    <mergeCell ref="AW320:AX320"/>
    <mergeCell ref="G322:H322"/>
    <mergeCell ref="I322:J322"/>
    <mergeCell ref="K322:L322"/>
    <mergeCell ref="M322:N322"/>
    <mergeCell ref="O322:P322"/>
    <mergeCell ref="Q322:R322"/>
    <mergeCell ref="S322:T322"/>
    <mergeCell ref="AM322:AN322"/>
    <mergeCell ref="AO322:AP322"/>
    <mergeCell ref="AQ322:AR322"/>
    <mergeCell ref="AS322:AT322"/>
    <mergeCell ref="AU322:AV322"/>
    <mergeCell ref="AW322:AX322"/>
    <mergeCell ref="AM320:AN320"/>
    <mergeCell ref="AM321:AN321"/>
    <mergeCell ref="AO321:AP321"/>
    <mergeCell ref="AQ321:AR321"/>
    <mergeCell ref="AS321:AT321"/>
    <mergeCell ref="AI319:AJ319"/>
    <mergeCell ref="AK319:AL319"/>
    <mergeCell ref="AM319:AN319"/>
    <mergeCell ref="AO319:AP319"/>
    <mergeCell ref="AQ319:AR319"/>
    <mergeCell ref="AS319:AT319"/>
    <mergeCell ref="AU319:AV319"/>
    <mergeCell ref="AW319:AX319"/>
    <mergeCell ref="U319:V319"/>
    <mergeCell ref="W319:X319"/>
    <mergeCell ref="Y319:Z319"/>
    <mergeCell ref="AA319:AB319"/>
    <mergeCell ref="AC319:AD319"/>
    <mergeCell ref="AE319:AF319"/>
    <mergeCell ref="AG319:AH319"/>
    <mergeCell ref="G319:H319"/>
    <mergeCell ref="I319:J319"/>
    <mergeCell ref="K319:L319"/>
    <mergeCell ref="M319:N319"/>
    <mergeCell ref="O319:P319"/>
    <mergeCell ref="Q319:R319"/>
    <mergeCell ref="S319:T319"/>
    <mergeCell ref="AI321:AJ321"/>
    <mergeCell ref="AK321:AL321"/>
    <mergeCell ref="U321:V321"/>
    <mergeCell ref="W321:X321"/>
    <mergeCell ref="Y321:Z321"/>
    <mergeCell ref="AA321:AB321"/>
    <mergeCell ref="AC321:AD321"/>
    <mergeCell ref="AE321:AF321"/>
    <mergeCell ref="AG321:AH321"/>
    <mergeCell ref="AI322:AJ322"/>
    <mergeCell ref="AK322:AL322"/>
    <mergeCell ref="U322:V322"/>
    <mergeCell ref="W322:X322"/>
    <mergeCell ref="Y322:Z322"/>
    <mergeCell ref="AA322:AB322"/>
    <mergeCell ref="AC322:AD322"/>
    <mergeCell ref="AE322:AF322"/>
    <mergeCell ref="AG322:AH322"/>
    <mergeCell ref="AI318:AJ318"/>
    <mergeCell ref="AK318:AL318"/>
    <mergeCell ref="AM318:AN318"/>
    <mergeCell ref="AO318:AP318"/>
    <mergeCell ref="AQ318:AR318"/>
    <mergeCell ref="AS318:AT318"/>
    <mergeCell ref="AU318:AV318"/>
    <mergeCell ref="AW318:AX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AI317:AJ317"/>
    <mergeCell ref="AK317:AL317"/>
    <mergeCell ref="AM317:AN317"/>
    <mergeCell ref="AO317:AP317"/>
    <mergeCell ref="AQ317:AR317"/>
    <mergeCell ref="AS317:AT317"/>
    <mergeCell ref="AU317:AV317"/>
    <mergeCell ref="AW317:AX317"/>
    <mergeCell ref="U317:V317"/>
    <mergeCell ref="W317:X317"/>
    <mergeCell ref="Y317:Z317"/>
    <mergeCell ref="AA317:AB317"/>
    <mergeCell ref="AC317:AD317"/>
    <mergeCell ref="AE317:AF317"/>
    <mergeCell ref="AG317:AH317"/>
    <mergeCell ref="G317:H317"/>
    <mergeCell ref="I317:J317"/>
    <mergeCell ref="K317:L317"/>
    <mergeCell ref="M317:N317"/>
    <mergeCell ref="O317:P317"/>
    <mergeCell ref="Q317:R317"/>
    <mergeCell ref="S317:T317"/>
    <mergeCell ref="AM315:AN315"/>
    <mergeCell ref="AM316:AN316"/>
    <mergeCell ref="AO316:AP316"/>
    <mergeCell ref="AQ316:AR316"/>
    <mergeCell ref="AS316:AT316"/>
    <mergeCell ref="AU316:AV316"/>
    <mergeCell ref="AW316:AX316"/>
    <mergeCell ref="AI315:AJ315"/>
    <mergeCell ref="AK315:AL315"/>
    <mergeCell ref="AO315:AP315"/>
    <mergeCell ref="AQ315:AR315"/>
    <mergeCell ref="AS315:AT315"/>
    <mergeCell ref="AU315:AV315"/>
    <mergeCell ref="AW315:AX315"/>
    <mergeCell ref="G316:H316"/>
    <mergeCell ref="I316:J316"/>
    <mergeCell ref="K316:L316"/>
    <mergeCell ref="M316:N316"/>
    <mergeCell ref="O316:P316"/>
    <mergeCell ref="Q316:R316"/>
    <mergeCell ref="S316:T316"/>
    <mergeCell ref="G312:H312"/>
    <mergeCell ref="I312:J312"/>
    <mergeCell ref="K312:L312"/>
    <mergeCell ref="M312:N312"/>
    <mergeCell ref="O312:P312"/>
    <mergeCell ref="Q312:R312"/>
    <mergeCell ref="S312:T312"/>
    <mergeCell ref="AI314:AJ314"/>
    <mergeCell ref="AK314:AL314"/>
    <mergeCell ref="AM314:AN314"/>
    <mergeCell ref="AO314:AP314"/>
    <mergeCell ref="AQ314:AR314"/>
    <mergeCell ref="AS314:AT314"/>
    <mergeCell ref="AU314:AV314"/>
    <mergeCell ref="AW314:AX314"/>
    <mergeCell ref="U314:V314"/>
    <mergeCell ref="W314:X314"/>
    <mergeCell ref="Y314:Z314"/>
    <mergeCell ref="AA314:AB314"/>
    <mergeCell ref="AC314:AD314"/>
    <mergeCell ref="AE314:AF314"/>
    <mergeCell ref="AG314:AH314"/>
    <mergeCell ref="G314:H314"/>
    <mergeCell ref="I314:J314"/>
    <mergeCell ref="K314:L314"/>
    <mergeCell ref="M314:N314"/>
    <mergeCell ref="O314:P314"/>
    <mergeCell ref="Q314:R314"/>
    <mergeCell ref="S314:T314"/>
    <mergeCell ref="AI312:AJ312"/>
    <mergeCell ref="AK312:AL312"/>
    <mergeCell ref="U312:V312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AI316:AJ316"/>
    <mergeCell ref="AK316:AL316"/>
    <mergeCell ref="U316:V316"/>
    <mergeCell ref="W316:X316"/>
    <mergeCell ref="Y316:Z316"/>
    <mergeCell ref="AA316:AB316"/>
    <mergeCell ref="AC316:AD316"/>
    <mergeCell ref="AE316:AF316"/>
    <mergeCell ref="AG316:AH316"/>
    <mergeCell ref="AO311:AP311"/>
    <mergeCell ref="AQ311:AR311"/>
    <mergeCell ref="AS311:AT311"/>
    <mergeCell ref="AU311:AV311"/>
    <mergeCell ref="AW311:AX311"/>
    <mergeCell ref="G313:H313"/>
    <mergeCell ref="I313:J313"/>
    <mergeCell ref="K313:L313"/>
    <mergeCell ref="M313:N313"/>
    <mergeCell ref="O313:P313"/>
    <mergeCell ref="Q313:R313"/>
    <mergeCell ref="S313:T313"/>
    <mergeCell ref="AM313:AN313"/>
    <mergeCell ref="AO313:AP313"/>
    <mergeCell ref="AQ313:AR313"/>
    <mergeCell ref="AS313:AT313"/>
    <mergeCell ref="AU313:AV313"/>
    <mergeCell ref="AW313:AX313"/>
    <mergeCell ref="AM311:AN311"/>
    <mergeCell ref="AM312:AN312"/>
    <mergeCell ref="AO312:AP312"/>
    <mergeCell ref="AQ312:AR312"/>
    <mergeCell ref="AS312:AT312"/>
    <mergeCell ref="AU312:AV312"/>
    <mergeCell ref="AW312:AX312"/>
    <mergeCell ref="G311:H311"/>
    <mergeCell ref="I311:J311"/>
    <mergeCell ref="K311:L311"/>
    <mergeCell ref="M311:N311"/>
    <mergeCell ref="O311:P311"/>
    <mergeCell ref="Q311:R311"/>
    <mergeCell ref="S311:T311"/>
    <mergeCell ref="AM310:AN310"/>
    <mergeCell ref="AO310:AP310"/>
    <mergeCell ref="AQ310:AR310"/>
    <mergeCell ref="AS310:AT310"/>
    <mergeCell ref="AU310:AV310"/>
    <mergeCell ref="AW310:AX310"/>
    <mergeCell ref="U310:V310"/>
    <mergeCell ref="W310:X310"/>
    <mergeCell ref="Y310:Z310"/>
    <mergeCell ref="AA310:AB310"/>
    <mergeCell ref="AC310:AD310"/>
    <mergeCell ref="AE310:AF310"/>
    <mergeCell ref="AG310:AH310"/>
    <mergeCell ref="G310:H310"/>
    <mergeCell ref="I310:J310"/>
    <mergeCell ref="K310:L310"/>
    <mergeCell ref="M310:N310"/>
    <mergeCell ref="O310:P310"/>
    <mergeCell ref="Q310:R310"/>
    <mergeCell ref="S310:T310"/>
    <mergeCell ref="AI249:AJ249"/>
    <mergeCell ref="AK249:AL249"/>
    <mergeCell ref="U249:V249"/>
    <mergeCell ref="W249:X249"/>
    <mergeCell ref="Y249:Z249"/>
    <mergeCell ref="AA249:AB249"/>
    <mergeCell ref="AC249:AD249"/>
    <mergeCell ref="AE249:AF249"/>
    <mergeCell ref="AG249:AH249"/>
    <mergeCell ref="AI313:AJ313"/>
    <mergeCell ref="AK313:AL313"/>
    <mergeCell ref="U313:V313"/>
    <mergeCell ref="W313:X313"/>
    <mergeCell ref="Y313:Z313"/>
    <mergeCell ref="AA313:AB313"/>
    <mergeCell ref="AC313:AD313"/>
    <mergeCell ref="AE313:AF313"/>
    <mergeCell ref="AG313:AH313"/>
    <mergeCell ref="AI310:AJ310"/>
    <mergeCell ref="AK310:AL310"/>
    <mergeCell ref="U311:V311"/>
    <mergeCell ref="W311:X311"/>
    <mergeCell ref="Y311:Z311"/>
    <mergeCell ref="AA311:AB311"/>
    <mergeCell ref="AC311:AD311"/>
    <mergeCell ref="AE311:AF311"/>
    <mergeCell ref="AG311:AH311"/>
    <mergeCell ref="AI311:AJ311"/>
    <mergeCell ref="AK311:AL311"/>
    <mergeCell ref="AE257:AF257"/>
    <mergeCell ref="AG257:AH257"/>
    <mergeCell ref="AI257:AJ257"/>
    <mergeCell ref="AI246:AJ246"/>
    <mergeCell ref="AK246:AL246"/>
    <mergeCell ref="AM246:AN246"/>
    <mergeCell ref="AO246:AP246"/>
    <mergeCell ref="AQ246:AR246"/>
    <mergeCell ref="AS246:AT246"/>
    <mergeCell ref="AU246:AV246"/>
    <mergeCell ref="AW246:AX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AI245:AJ245"/>
    <mergeCell ref="AK245:AL245"/>
    <mergeCell ref="AM245:AN245"/>
    <mergeCell ref="AO245:AP245"/>
    <mergeCell ref="AQ245:AR245"/>
    <mergeCell ref="AS245:AT245"/>
    <mergeCell ref="AU245:AV245"/>
    <mergeCell ref="AW245:AX245"/>
    <mergeCell ref="U245:V245"/>
    <mergeCell ref="W245:X245"/>
    <mergeCell ref="Y245:Z245"/>
    <mergeCell ref="AA245:AB245"/>
    <mergeCell ref="AC245:AD245"/>
    <mergeCell ref="AE245:AF245"/>
    <mergeCell ref="AG245:AH245"/>
    <mergeCell ref="G245:H245"/>
    <mergeCell ref="I245:J245"/>
    <mergeCell ref="K245:L245"/>
    <mergeCell ref="M245:N245"/>
    <mergeCell ref="O245:P245"/>
    <mergeCell ref="Q245:R245"/>
    <mergeCell ref="S245:T245"/>
    <mergeCell ref="AO244:AP244"/>
    <mergeCell ref="AQ244:AR244"/>
    <mergeCell ref="AS244:AT244"/>
    <mergeCell ref="AU244:AV244"/>
    <mergeCell ref="AW244:AX244"/>
    <mergeCell ref="AI243:AJ243"/>
    <mergeCell ref="AK243:AL243"/>
    <mergeCell ref="AO243:AP243"/>
    <mergeCell ref="AQ243:AR243"/>
    <mergeCell ref="AS243:AT243"/>
    <mergeCell ref="AU243:AV243"/>
    <mergeCell ref="AW243:AX243"/>
    <mergeCell ref="G244:H244"/>
    <mergeCell ref="I244:J244"/>
    <mergeCell ref="K244:L244"/>
    <mergeCell ref="M244:N244"/>
    <mergeCell ref="O244:P244"/>
    <mergeCell ref="Q244:R244"/>
    <mergeCell ref="S244:T244"/>
    <mergeCell ref="G239:H239"/>
    <mergeCell ref="I239:J239"/>
    <mergeCell ref="K239:L239"/>
    <mergeCell ref="M239:N239"/>
    <mergeCell ref="O239:P239"/>
    <mergeCell ref="Q239:R239"/>
    <mergeCell ref="S239:T239"/>
    <mergeCell ref="G240:H240"/>
    <mergeCell ref="I240:J240"/>
    <mergeCell ref="K240:L240"/>
    <mergeCell ref="M240:N240"/>
    <mergeCell ref="O240:P240"/>
    <mergeCell ref="Q240:R240"/>
    <mergeCell ref="S240:T240"/>
    <mergeCell ref="AI242:AJ242"/>
    <mergeCell ref="AK242:AL242"/>
    <mergeCell ref="AM242:AN242"/>
    <mergeCell ref="U242:V242"/>
    <mergeCell ref="W242:X242"/>
    <mergeCell ref="Y242:Z242"/>
    <mergeCell ref="AA242:AB242"/>
    <mergeCell ref="AC242:AD242"/>
    <mergeCell ref="AE242:AF242"/>
    <mergeCell ref="AG242:AH242"/>
    <mergeCell ref="G242:H242"/>
    <mergeCell ref="I242:J242"/>
    <mergeCell ref="K242:L242"/>
    <mergeCell ref="M242:N242"/>
    <mergeCell ref="O242:P242"/>
    <mergeCell ref="Q242:R242"/>
    <mergeCell ref="S242:T242"/>
    <mergeCell ref="AU240:AV240"/>
    <mergeCell ref="AW240:AX240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AI244:AJ244"/>
    <mergeCell ref="AK244:AL244"/>
    <mergeCell ref="U244:V244"/>
    <mergeCell ref="W244:X244"/>
    <mergeCell ref="Y244:Z244"/>
    <mergeCell ref="AA244:AB244"/>
    <mergeCell ref="AC244:AD244"/>
    <mergeCell ref="AE244:AF244"/>
    <mergeCell ref="AG244:AH244"/>
    <mergeCell ref="AO242:AP242"/>
    <mergeCell ref="AQ242:AR242"/>
    <mergeCell ref="AS242:AT242"/>
    <mergeCell ref="AU242:AV242"/>
    <mergeCell ref="AW242:AX242"/>
    <mergeCell ref="AM243:AN243"/>
    <mergeCell ref="AM244:AN244"/>
    <mergeCell ref="U239:V239"/>
    <mergeCell ref="W239:X239"/>
    <mergeCell ref="Y239:Z239"/>
    <mergeCell ref="AA239:AB239"/>
    <mergeCell ref="AC239:AD239"/>
    <mergeCell ref="AE239:AF239"/>
    <mergeCell ref="AG239:AH239"/>
    <mergeCell ref="AI239:AJ239"/>
    <mergeCell ref="AK239:AL239"/>
    <mergeCell ref="AO239:AP239"/>
    <mergeCell ref="AQ239:AR239"/>
    <mergeCell ref="AS239:AT239"/>
    <mergeCell ref="AU239:AV239"/>
    <mergeCell ref="AW239:AX239"/>
    <mergeCell ref="G241:H241"/>
    <mergeCell ref="I241:J241"/>
    <mergeCell ref="K241:L241"/>
    <mergeCell ref="M241:N241"/>
    <mergeCell ref="O241:P241"/>
    <mergeCell ref="Q241:R241"/>
    <mergeCell ref="S241:T241"/>
    <mergeCell ref="AM241:AN241"/>
    <mergeCell ref="AO241:AP241"/>
    <mergeCell ref="AQ241:AR241"/>
    <mergeCell ref="AS241:AT241"/>
    <mergeCell ref="AU241:AV241"/>
    <mergeCell ref="AW241:AX241"/>
    <mergeCell ref="AM239:AN239"/>
    <mergeCell ref="AM240:AN240"/>
    <mergeCell ref="AO240:AP240"/>
    <mergeCell ref="AQ240:AR240"/>
    <mergeCell ref="AS240:AT240"/>
    <mergeCell ref="AI238:AJ238"/>
    <mergeCell ref="AK238:AL238"/>
    <mergeCell ref="AM238:AN238"/>
    <mergeCell ref="AO238:AP238"/>
    <mergeCell ref="AQ238:AR238"/>
    <mergeCell ref="AS238:AT238"/>
    <mergeCell ref="AU238:AV238"/>
    <mergeCell ref="AW238:AX238"/>
    <mergeCell ref="U238:V238"/>
    <mergeCell ref="W238:X238"/>
    <mergeCell ref="Y238:Z238"/>
    <mergeCell ref="AA238:AB238"/>
    <mergeCell ref="AC238:AD238"/>
    <mergeCell ref="AE238:AF238"/>
    <mergeCell ref="AG238:AH238"/>
    <mergeCell ref="G238:H238"/>
    <mergeCell ref="I238:J238"/>
    <mergeCell ref="K238:L238"/>
    <mergeCell ref="M238:N238"/>
    <mergeCell ref="O238:P238"/>
    <mergeCell ref="Q238:R238"/>
    <mergeCell ref="S238:T238"/>
    <mergeCell ref="AI240:AJ240"/>
    <mergeCell ref="AK240:AL240"/>
    <mergeCell ref="U240:V240"/>
    <mergeCell ref="W240:X240"/>
    <mergeCell ref="Y240:Z240"/>
    <mergeCell ref="AA240:AB240"/>
    <mergeCell ref="AC240:AD240"/>
    <mergeCell ref="AE240:AF240"/>
    <mergeCell ref="AG240:AH240"/>
    <mergeCell ref="AI241:AJ241"/>
    <mergeCell ref="AK241:AL241"/>
    <mergeCell ref="U241:V241"/>
    <mergeCell ref="W241:X241"/>
    <mergeCell ref="Y241:Z241"/>
    <mergeCell ref="AA241:AB241"/>
    <mergeCell ref="AC241:AD241"/>
    <mergeCell ref="AE241:AF241"/>
    <mergeCell ref="AG241:AH241"/>
    <mergeCell ref="AI237:AJ237"/>
    <mergeCell ref="AK237:AL237"/>
    <mergeCell ref="AM237:AN237"/>
    <mergeCell ref="AO237:AP237"/>
    <mergeCell ref="AQ237:AR237"/>
    <mergeCell ref="AS237:AT237"/>
    <mergeCell ref="AU237:AV237"/>
    <mergeCell ref="AW237:AX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AI236:AJ236"/>
    <mergeCell ref="AK236:AL236"/>
    <mergeCell ref="AM236:AN236"/>
    <mergeCell ref="AO236:AP236"/>
    <mergeCell ref="AQ236:AR236"/>
    <mergeCell ref="AS236:AT236"/>
    <mergeCell ref="AU236:AV236"/>
    <mergeCell ref="AW236:AX236"/>
    <mergeCell ref="U236:V236"/>
    <mergeCell ref="W236:X236"/>
    <mergeCell ref="Y236:Z236"/>
    <mergeCell ref="AA236:AB236"/>
    <mergeCell ref="AC236:AD236"/>
    <mergeCell ref="AE236:AF236"/>
    <mergeCell ref="AG236:AH236"/>
    <mergeCell ref="G236:H236"/>
    <mergeCell ref="I236:J236"/>
    <mergeCell ref="K236:L236"/>
    <mergeCell ref="M236:N236"/>
    <mergeCell ref="O236:P236"/>
    <mergeCell ref="Q236:R236"/>
    <mergeCell ref="S236:T236"/>
    <mergeCell ref="AO235:AP235"/>
    <mergeCell ref="AQ235:AR235"/>
    <mergeCell ref="AS235:AT235"/>
    <mergeCell ref="AU235:AV235"/>
    <mergeCell ref="AW235:AX235"/>
    <mergeCell ref="AI234:AJ234"/>
    <mergeCell ref="AK234:AL234"/>
    <mergeCell ref="AO234:AP234"/>
    <mergeCell ref="AQ234:AR234"/>
    <mergeCell ref="AS234:AT234"/>
    <mergeCell ref="AU234:AV234"/>
    <mergeCell ref="AW234:AX234"/>
    <mergeCell ref="G235:H235"/>
    <mergeCell ref="I235:J235"/>
    <mergeCell ref="K235:L235"/>
    <mergeCell ref="M235:N235"/>
    <mergeCell ref="O235:P235"/>
    <mergeCell ref="Q235:R235"/>
    <mergeCell ref="S235:T235"/>
    <mergeCell ref="G230:H230"/>
    <mergeCell ref="I230:J230"/>
    <mergeCell ref="K230:L230"/>
    <mergeCell ref="M230:N230"/>
    <mergeCell ref="O230:P230"/>
    <mergeCell ref="Q230:R230"/>
    <mergeCell ref="S230:T230"/>
    <mergeCell ref="G231:H231"/>
    <mergeCell ref="I231:J231"/>
    <mergeCell ref="K231:L231"/>
    <mergeCell ref="M231:N231"/>
    <mergeCell ref="O231:P231"/>
    <mergeCell ref="Q231:R231"/>
    <mergeCell ref="S231:T231"/>
    <mergeCell ref="AI233:AJ233"/>
    <mergeCell ref="AK233:AL233"/>
    <mergeCell ref="AM233:AN233"/>
    <mergeCell ref="U233:V233"/>
    <mergeCell ref="W233:X233"/>
    <mergeCell ref="Y233:Z233"/>
    <mergeCell ref="AA233:AB233"/>
    <mergeCell ref="AC233:AD233"/>
    <mergeCell ref="AE233:AF233"/>
    <mergeCell ref="AG233:AH233"/>
    <mergeCell ref="G233:H233"/>
    <mergeCell ref="I233:J233"/>
    <mergeCell ref="K233:L233"/>
    <mergeCell ref="M233:N233"/>
    <mergeCell ref="O233:P233"/>
    <mergeCell ref="Q233:R233"/>
    <mergeCell ref="S233:T233"/>
    <mergeCell ref="AU231:AV231"/>
    <mergeCell ref="AW231:AX231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AI235:AJ235"/>
    <mergeCell ref="AK235:AL235"/>
    <mergeCell ref="U235:V235"/>
    <mergeCell ref="W235:X235"/>
    <mergeCell ref="Y235:Z235"/>
    <mergeCell ref="AA235:AB235"/>
    <mergeCell ref="AC235:AD235"/>
    <mergeCell ref="AE235:AF235"/>
    <mergeCell ref="AG235:AH235"/>
    <mergeCell ref="AO233:AP233"/>
    <mergeCell ref="AQ233:AR233"/>
    <mergeCell ref="AS233:AT233"/>
    <mergeCell ref="AU233:AV233"/>
    <mergeCell ref="AW233:AX233"/>
    <mergeCell ref="AM234:AN234"/>
    <mergeCell ref="AM235:AN235"/>
    <mergeCell ref="U230:V230"/>
    <mergeCell ref="W230:X230"/>
    <mergeCell ref="Y230:Z230"/>
    <mergeCell ref="AA230:AB230"/>
    <mergeCell ref="AC230:AD230"/>
    <mergeCell ref="AE230:AF230"/>
    <mergeCell ref="AG230:AH230"/>
    <mergeCell ref="AI230:AJ230"/>
    <mergeCell ref="AK230:AL230"/>
    <mergeCell ref="AO230:AP230"/>
    <mergeCell ref="AQ230:AR230"/>
    <mergeCell ref="AS230:AT230"/>
    <mergeCell ref="AU230:AV230"/>
    <mergeCell ref="AW230:AX230"/>
    <mergeCell ref="G232:H232"/>
    <mergeCell ref="I232:J232"/>
    <mergeCell ref="K232:L232"/>
    <mergeCell ref="M232:N232"/>
    <mergeCell ref="O232:P232"/>
    <mergeCell ref="Q232:R232"/>
    <mergeCell ref="S232:T232"/>
    <mergeCell ref="AM232:AN232"/>
    <mergeCell ref="AO232:AP232"/>
    <mergeCell ref="AQ232:AR232"/>
    <mergeCell ref="AS232:AT232"/>
    <mergeCell ref="AU232:AV232"/>
    <mergeCell ref="AW232:AX232"/>
    <mergeCell ref="AM230:AN230"/>
    <mergeCell ref="AM231:AN231"/>
    <mergeCell ref="AO231:AP231"/>
    <mergeCell ref="AQ231:AR231"/>
    <mergeCell ref="AS231:AT231"/>
    <mergeCell ref="AI229:AJ229"/>
    <mergeCell ref="AK229:AL229"/>
    <mergeCell ref="AM229:AN229"/>
    <mergeCell ref="AO229:AP229"/>
    <mergeCell ref="AQ229:AR229"/>
    <mergeCell ref="AS229:AT229"/>
    <mergeCell ref="AU229:AV229"/>
    <mergeCell ref="AW229:AX229"/>
    <mergeCell ref="U229:V229"/>
    <mergeCell ref="W229:X229"/>
    <mergeCell ref="Y229:Z229"/>
    <mergeCell ref="AA229:AB229"/>
    <mergeCell ref="AC229:AD229"/>
    <mergeCell ref="AE229:AF229"/>
    <mergeCell ref="AG229:AH229"/>
    <mergeCell ref="G229:H229"/>
    <mergeCell ref="I229:J229"/>
    <mergeCell ref="K229:L229"/>
    <mergeCell ref="M229:N229"/>
    <mergeCell ref="O229:P229"/>
    <mergeCell ref="Q229:R229"/>
    <mergeCell ref="S229:T229"/>
    <mergeCell ref="AI231:AJ231"/>
    <mergeCell ref="AK231:AL231"/>
    <mergeCell ref="U231:V231"/>
    <mergeCell ref="W231:X231"/>
    <mergeCell ref="Y231:Z231"/>
    <mergeCell ref="AA231:AB231"/>
    <mergeCell ref="AC231:AD231"/>
    <mergeCell ref="AE231:AF231"/>
    <mergeCell ref="AG231:AH231"/>
    <mergeCell ref="AI232:AJ232"/>
    <mergeCell ref="AK232:AL232"/>
    <mergeCell ref="U232:V232"/>
    <mergeCell ref="W232:X232"/>
    <mergeCell ref="Y232:Z232"/>
    <mergeCell ref="AA232:AB232"/>
    <mergeCell ref="AC232:AD232"/>
    <mergeCell ref="AE232:AF232"/>
    <mergeCell ref="AG232:AH232"/>
    <mergeCell ref="AI228:AJ228"/>
    <mergeCell ref="AK228:AL228"/>
    <mergeCell ref="AM228:AN228"/>
    <mergeCell ref="AO228:AP228"/>
    <mergeCell ref="AQ228:AR228"/>
    <mergeCell ref="AS228:AT228"/>
    <mergeCell ref="AU228:AV228"/>
    <mergeCell ref="AW228:AX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AI227:AJ227"/>
    <mergeCell ref="AK227:AL227"/>
    <mergeCell ref="AM227:AN227"/>
    <mergeCell ref="AO227:AP227"/>
    <mergeCell ref="AQ227:AR227"/>
    <mergeCell ref="AS227:AT227"/>
    <mergeCell ref="AU227:AV227"/>
    <mergeCell ref="AW227:AX227"/>
    <mergeCell ref="U227:V227"/>
    <mergeCell ref="W227:X227"/>
    <mergeCell ref="Y227:Z227"/>
    <mergeCell ref="AA227:AB227"/>
    <mergeCell ref="AC227:AD227"/>
    <mergeCell ref="AE227:AF227"/>
    <mergeCell ref="AG227:AH227"/>
    <mergeCell ref="G227:H227"/>
    <mergeCell ref="I227:J227"/>
    <mergeCell ref="K227:L227"/>
    <mergeCell ref="M227:N227"/>
    <mergeCell ref="O227:P227"/>
    <mergeCell ref="Q227:R227"/>
    <mergeCell ref="S227:T227"/>
    <mergeCell ref="AO226:AP226"/>
    <mergeCell ref="AQ226:AR226"/>
    <mergeCell ref="AS226:AT226"/>
    <mergeCell ref="AU226:AV226"/>
    <mergeCell ref="AW226:AX226"/>
    <mergeCell ref="AI225:AJ225"/>
    <mergeCell ref="AK225:AL225"/>
    <mergeCell ref="AO225:AP225"/>
    <mergeCell ref="AQ225:AR225"/>
    <mergeCell ref="AS225:AT225"/>
    <mergeCell ref="AU225:AV225"/>
    <mergeCell ref="AW225:AX225"/>
    <mergeCell ref="G226:H226"/>
    <mergeCell ref="I226:J226"/>
    <mergeCell ref="K226:L226"/>
    <mergeCell ref="M226:N226"/>
    <mergeCell ref="O226:P226"/>
    <mergeCell ref="Q226:R226"/>
    <mergeCell ref="S226:T226"/>
    <mergeCell ref="G221:H221"/>
    <mergeCell ref="I221:J221"/>
    <mergeCell ref="K221:L221"/>
    <mergeCell ref="M221:N221"/>
    <mergeCell ref="O221:P221"/>
    <mergeCell ref="Q221:R221"/>
    <mergeCell ref="S221:T221"/>
    <mergeCell ref="G222:H222"/>
    <mergeCell ref="I222:J222"/>
    <mergeCell ref="K222:L222"/>
    <mergeCell ref="M222:N222"/>
    <mergeCell ref="O222:P222"/>
    <mergeCell ref="Q222:R222"/>
    <mergeCell ref="S222:T222"/>
    <mergeCell ref="AI224:AJ224"/>
    <mergeCell ref="AK224:AL224"/>
    <mergeCell ref="AM224:AN224"/>
    <mergeCell ref="U224:V224"/>
    <mergeCell ref="W224:X224"/>
    <mergeCell ref="Y224:Z224"/>
    <mergeCell ref="AA224:AB224"/>
    <mergeCell ref="AC224:AD224"/>
    <mergeCell ref="AE224:AF224"/>
    <mergeCell ref="AG224:AH224"/>
    <mergeCell ref="G224:H224"/>
    <mergeCell ref="I224:J224"/>
    <mergeCell ref="K224:L224"/>
    <mergeCell ref="M224:N224"/>
    <mergeCell ref="O224:P224"/>
    <mergeCell ref="Q224:R224"/>
    <mergeCell ref="S224:T224"/>
    <mergeCell ref="AU222:AV222"/>
    <mergeCell ref="AW222:AX222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AI226:AJ226"/>
    <mergeCell ref="AK226:AL226"/>
    <mergeCell ref="U226:V226"/>
    <mergeCell ref="W226:X226"/>
    <mergeCell ref="Y226:Z226"/>
    <mergeCell ref="AA226:AB226"/>
    <mergeCell ref="AC226:AD226"/>
    <mergeCell ref="AE226:AF226"/>
    <mergeCell ref="AG226:AH226"/>
    <mergeCell ref="AO224:AP224"/>
    <mergeCell ref="AQ224:AR224"/>
    <mergeCell ref="AS224:AT224"/>
    <mergeCell ref="AU224:AV224"/>
    <mergeCell ref="AW224:AX224"/>
    <mergeCell ref="AM225:AN225"/>
    <mergeCell ref="AM226:AN226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K221:AL221"/>
    <mergeCell ref="AO221:AP221"/>
    <mergeCell ref="AQ221:AR221"/>
    <mergeCell ref="AS221:AT221"/>
    <mergeCell ref="AU221:AV221"/>
    <mergeCell ref="AW221:AX221"/>
    <mergeCell ref="G223:H223"/>
    <mergeCell ref="I223:J223"/>
    <mergeCell ref="K223:L223"/>
    <mergeCell ref="M223:N223"/>
    <mergeCell ref="O223:P223"/>
    <mergeCell ref="Q223:R223"/>
    <mergeCell ref="S223:T223"/>
    <mergeCell ref="AM223:AN223"/>
    <mergeCell ref="AO223:AP223"/>
    <mergeCell ref="AQ223:AR223"/>
    <mergeCell ref="AS223:AT223"/>
    <mergeCell ref="AU223:AV223"/>
    <mergeCell ref="AW223:AX223"/>
    <mergeCell ref="AM221:AN221"/>
    <mergeCell ref="AM222:AN222"/>
    <mergeCell ref="AO222:AP222"/>
    <mergeCell ref="AQ222:AR222"/>
    <mergeCell ref="AS222:AT222"/>
    <mergeCell ref="AI220:AJ220"/>
    <mergeCell ref="AK220:AL220"/>
    <mergeCell ref="AM220:AN220"/>
    <mergeCell ref="AO220:AP220"/>
    <mergeCell ref="AQ220:AR220"/>
    <mergeCell ref="AS220:AT220"/>
    <mergeCell ref="AU220:AV220"/>
    <mergeCell ref="AW220:AX220"/>
    <mergeCell ref="U220:V220"/>
    <mergeCell ref="W220:X220"/>
    <mergeCell ref="Y220:Z220"/>
    <mergeCell ref="AA220:AB220"/>
    <mergeCell ref="AC220:AD220"/>
    <mergeCell ref="AE220:AF220"/>
    <mergeCell ref="AG220:AH220"/>
    <mergeCell ref="G220:H220"/>
    <mergeCell ref="I220:J220"/>
    <mergeCell ref="K220:L220"/>
    <mergeCell ref="M220:N220"/>
    <mergeCell ref="O220:P220"/>
    <mergeCell ref="Q220:R220"/>
    <mergeCell ref="S220:T220"/>
    <mergeCell ref="AI222:AJ222"/>
    <mergeCell ref="AK222:AL222"/>
    <mergeCell ref="U222:V222"/>
    <mergeCell ref="W222:X222"/>
    <mergeCell ref="Y222:Z222"/>
    <mergeCell ref="AA222:AB222"/>
    <mergeCell ref="AC222:AD222"/>
    <mergeCell ref="AE222:AF222"/>
    <mergeCell ref="AG222:AH222"/>
    <mergeCell ref="AI223:AJ223"/>
    <mergeCell ref="AK223:AL223"/>
    <mergeCell ref="U223:V223"/>
    <mergeCell ref="W223:X223"/>
    <mergeCell ref="Y223:Z223"/>
    <mergeCell ref="AA223:AB223"/>
    <mergeCell ref="AC223:AD223"/>
    <mergeCell ref="AE223:AF223"/>
    <mergeCell ref="AG223:AH223"/>
    <mergeCell ref="AI219:AJ219"/>
    <mergeCell ref="AK219:AL219"/>
    <mergeCell ref="AM219:AN219"/>
    <mergeCell ref="AO219:AP219"/>
    <mergeCell ref="AQ219:AR219"/>
    <mergeCell ref="AS219:AT219"/>
    <mergeCell ref="AU219:AV219"/>
    <mergeCell ref="AW219:AX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AI218:AJ218"/>
    <mergeCell ref="AK218:AL218"/>
    <mergeCell ref="AM218:AN218"/>
    <mergeCell ref="AO218:AP218"/>
    <mergeCell ref="AQ218:AR218"/>
    <mergeCell ref="AS218:AT218"/>
    <mergeCell ref="AU218:AV218"/>
    <mergeCell ref="AW218:AX218"/>
    <mergeCell ref="U218:V218"/>
    <mergeCell ref="W218:X218"/>
    <mergeCell ref="Y218:Z218"/>
    <mergeCell ref="AA218:AB218"/>
    <mergeCell ref="AC218:AD218"/>
    <mergeCell ref="AE218:AF218"/>
    <mergeCell ref="AG218:AH218"/>
    <mergeCell ref="G218:H218"/>
    <mergeCell ref="I218:J218"/>
    <mergeCell ref="K218:L218"/>
    <mergeCell ref="M218:N218"/>
    <mergeCell ref="O218:P218"/>
    <mergeCell ref="Q218:R218"/>
    <mergeCell ref="S218:T218"/>
    <mergeCell ref="AO217:AP217"/>
    <mergeCell ref="AQ217:AR217"/>
    <mergeCell ref="AS217:AT217"/>
    <mergeCell ref="AU217:AV217"/>
    <mergeCell ref="AW217:AX217"/>
    <mergeCell ref="AI216:AJ216"/>
    <mergeCell ref="AK216:AL216"/>
    <mergeCell ref="AO216:AP216"/>
    <mergeCell ref="AQ216:AR216"/>
    <mergeCell ref="AS216:AT216"/>
    <mergeCell ref="AU216:AV216"/>
    <mergeCell ref="AW216:AX216"/>
    <mergeCell ref="G217:H217"/>
    <mergeCell ref="I217:J217"/>
    <mergeCell ref="K217:L217"/>
    <mergeCell ref="M217:N217"/>
    <mergeCell ref="O217:P217"/>
    <mergeCell ref="Q217:R217"/>
    <mergeCell ref="S217:T217"/>
    <mergeCell ref="G212:H212"/>
    <mergeCell ref="I212:J212"/>
    <mergeCell ref="K212:L212"/>
    <mergeCell ref="M212:N212"/>
    <mergeCell ref="O212:P212"/>
    <mergeCell ref="Q212:R212"/>
    <mergeCell ref="S212:T212"/>
    <mergeCell ref="G213:H213"/>
    <mergeCell ref="I213:J213"/>
    <mergeCell ref="K213:L213"/>
    <mergeCell ref="M213:N213"/>
    <mergeCell ref="O213:P213"/>
    <mergeCell ref="Q213:R213"/>
    <mergeCell ref="S213:T213"/>
    <mergeCell ref="AI215:AJ215"/>
    <mergeCell ref="AK215:AL215"/>
    <mergeCell ref="AM215:AN215"/>
    <mergeCell ref="U215:V215"/>
    <mergeCell ref="W215:X215"/>
    <mergeCell ref="Y215:Z215"/>
    <mergeCell ref="AA215:AB215"/>
    <mergeCell ref="AC215:AD215"/>
    <mergeCell ref="AE215:AF215"/>
    <mergeCell ref="AG215:AH215"/>
    <mergeCell ref="G215:H215"/>
    <mergeCell ref="I215:J215"/>
    <mergeCell ref="K215:L215"/>
    <mergeCell ref="M215:N215"/>
    <mergeCell ref="O215:P215"/>
    <mergeCell ref="Q215:R215"/>
    <mergeCell ref="S215:T215"/>
    <mergeCell ref="AU213:AV213"/>
    <mergeCell ref="AW213:AX213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AI217:AJ217"/>
    <mergeCell ref="AK217:AL217"/>
    <mergeCell ref="U217:V217"/>
    <mergeCell ref="W217:X217"/>
    <mergeCell ref="Y217:Z217"/>
    <mergeCell ref="AA217:AB217"/>
    <mergeCell ref="AC217:AD217"/>
    <mergeCell ref="AE217:AF217"/>
    <mergeCell ref="AG217:AH217"/>
    <mergeCell ref="AO215:AP215"/>
    <mergeCell ref="AQ215:AR215"/>
    <mergeCell ref="AS215:AT215"/>
    <mergeCell ref="AU215:AV215"/>
    <mergeCell ref="AW215:AX215"/>
    <mergeCell ref="AM216:AN216"/>
    <mergeCell ref="AM217:AN217"/>
    <mergeCell ref="U212:V212"/>
    <mergeCell ref="W212:X212"/>
    <mergeCell ref="Y212:Z212"/>
    <mergeCell ref="AA212:AB212"/>
    <mergeCell ref="AC212:AD212"/>
    <mergeCell ref="AE212:AF212"/>
    <mergeCell ref="AG212:AH212"/>
    <mergeCell ref="AI212:AJ212"/>
    <mergeCell ref="AK212:AL212"/>
    <mergeCell ref="AO212:AP212"/>
    <mergeCell ref="AQ212:AR212"/>
    <mergeCell ref="AS212:AT212"/>
    <mergeCell ref="AU212:AV212"/>
    <mergeCell ref="AW212:AX212"/>
    <mergeCell ref="G214:H214"/>
    <mergeCell ref="I214:J214"/>
    <mergeCell ref="K214:L214"/>
    <mergeCell ref="M214:N214"/>
    <mergeCell ref="O214:P214"/>
    <mergeCell ref="Q214:R214"/>
    <mergeCell ref="S214:T214"/>
    <mergeCell ref="AM214:AN214"/>
    <mergeCell ref="AO214:AP214"/>
    <mergeCell ref="AQ214:AR214"/>
    <mergeCell ref="AS214:AT214"/>
    <mergeCell ref="AU214:AV214"/>
    <mergeCell ref="AW214:AX214"/>
    <mergeCell ref="AM212:AN212"/>
    <mergeCell ref="AM213:AN213"/>
    <mergeCell ref="AO213:AP213"/>
    <mergeCell ref="AQ213:AR213"/>
    <mergeCell ref="AS213:AT213"/>
    <mergeCell ref="AI211:AJ211"/>
    <mergeCell ref="AK211:AL211"/>
    <mergeCell ref="AM211:AN211"/>
    <mergeCell ref="AO211:AP211"/>
    <mergeCell ref="AQ211:AR211"/>
    <mergeCell ref="AS211:AT211"/>
    <mergeCell ref="AU211:AV211"/>
    <mergeCell ref="AW211:AX211"/>
    <mergeCell ref="U211:V211"/>
    <mergeCell ref="W211:X211"/>
    <mergeCell ref="Y211:Z211"/>
    <mergeCell ref="AA211:AB211"/>
    <mergeCell ref="AC211:AD211"/>
    <mergeCell ref="AE211:AF211"/>
    <mergeCell ref="AG211:AH211"/>
    <mergeCell ref="G211:H211"/>
    <mergeCell ref="I211:J211"/>
    <mergeCell ref="K211:L211"/>
    <mergeCell ref="M211:N211"/>
    <mergeCell ref="O211:P211"/>
    <mergeCell ref="Q211:R211"/>
    <mergeCell ref="S211:T211"/>
    <mergeCell ref="AI213:AJ213"/>
    <mergeCell ref="AK213:AL213"/>
    <mergeCell ref="U213:V213"/>
    <mergeCell ref="W213:X213"/>
    <mergeCell ref="Y213:Z213"/>
    <mergeCell ref="AA213:AB213"/>
    <mergeCell ref="AC213:AD213"/>
    <mergeCell ref="AE213:AF213"/>
    <mergeCell ref="AG213:AH213"/>
    <mergeCell ref="AI214:AJ214"/>
    <mergeCell ref="AK214:AL214"/>
    <mergeCell ref="U214:V214"/>
    <mergeCell ref="W214:X214"/>
    <mergeCell ref="Y214:Z214"/>
    <mergeCell ref="AA214:AB214"/>
    <mergeCell ref="AC214:AD214"/>
    <mergeCell ref="AE214:AF214"/>
    <mergeCell ref="AG214:AH214"/>
    <mergeCell ref="AI210:AJ210"/>
    <mergeCell ref="AK210:AL210"/>
    <mergeCell ref="AM210:AN210"/>
    <mergeCell ref="AO210:AP210"/>
    <mergeCell ref="AQ210:AR210"/>
    <mergeCell ref="AS210:AT210"/>
    <mergeCell ref="AU210:AV210"/>
    <mergeCell ref="AW210:AX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AI209:AJ209"/>
    <mergeCell ref="AK209:AL209"/>
    <mergeCell ref="AM209:AN209"/>
    <mergeCell ref="AO209:AP209"/>
    <mergeCell ref="AQ209:AR209"/>
    <mergeCell ref="AS209:AT209"/>
    <mergeCell ref="AU209:AV209"/>
    <mergeCell ref="AW209:AX209"/>
    <mergeCell ref="U209:V209"/>
    <mergeCell ref="W209:X209"/>
    <mergeCell ref="Y209:Z209"/>
    <mergeCell ref="AA209:AB209"/>
    <mergeCell ref="AC209:AD209"/>
    <mergeCell ref="AE209:AF209"/>
    <mergeCell ref="AG209:AH209"/>
    <mergeCell ref="G209:H209"/>
    <mergeCell ref="I209:J209"/>
    <mergeCell ref="K209:L209"/>
    <mergeCell ref="M209:N209"/>
    <mergeCell ref="O209:P209"/>
    <mergeCell ref="Q209:R209"/>
    <mergeCell ref="S209:T209"/>
    <mergeCell ref="AO208:AP208"/>
    <mergeCell ref="AQ208:AR208"/>
    <mergeCell ref="AS208:AT208"/>
    <mergeCell ref="AU208:AV208"/>
    <mergeCell ref="AW208:AX208"/>
    <mergeCell ref="AI207:AJ207"/>
    <mergeCell ref="AK207:AL207"/>
    <mergeCell ref="AO207:AP207"/>
    <mergeCell ref="AQ207:AR207"/>
    <mergeCell ref="AS207:AT207"/>
    <mergeCell ref="AU207:AV207"/>
    <mergeCell ref="AW207:AX207"/>
    <mergeCell ref="G208:H208"/>
    <mergeCell ref="I208:J208"/>
    <mergeCell ref="K208:L208"/>
    <mergeCell ref="M208:N208"/>
    <mergeCell ref="O208:P208"/>
    <mergeCell ref="Q208:R208"/>
    <mergeCell ref="S208:T208"/>
    <mergeCell ref="G203:H203"/>
    <mergeCell ref="I203:J203"/>
    <mergeCell ref="K203:L203"/>
    <mergeCell ref="M203:N203"/>
    <mergeCell ref="O203:P203"/>
    <mergeCell ref="Q203:R203"/>
    <mergeCell ref="S203:T203"/>
    <mergeCell ref="G204:H204"/>
    <mergeCell ref="I204:J204"/>
    <mergeCell ref="K204:L204"/>
    <mergeCell ref="M204:N204"/>
    <mergeCell ref="O204:P204"/>
    <mergeCell ref="Q204:R204"/>
    <mergeCell ref="S204:T204"/>
    <mergeCell ref="AI206:AJ206"/>
    <mergeCell ref="AK206:AL206"/>
    <mergeCell ref="AM206:AN206"/>
    <mergeCell ref="U206:V206"/>
    <mergeCell ref="W206:X206"/>
    <mergeCell ref="Y206:Z206"/>
    <mergeCell ref="AA206:AB206"/>
    <mergeCell ref="AC206:AD206"/>
    <mergeCell ref="AE206:AF206"/>
    <mergeCell ref="AG206:AH206"/>
    <mergeCell ref="G206:H206"/>
    <mergeCell ref="I206:J206"/>
    <mergeCell ref="K206:L206"/>
    <mergeCell ref="M206:N206"/>
    <mergeCell ref="O206:P206"/>
    <mergeCell ref="Q206:R206"/>
    <mergeCell ref="S206:T206"/>
    <mergeCell ref="AU204:AV204"/>
    <mergeCell ref="AW204:AX204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AI208:AJ208"/>
    <mergeCell ref="AK208:AL208"/>
    <mergeCell ref="U208:V208"/>
    <mergeCell ref="W208:X208"/>
    <mergeCell ref="Y208:Z208"/>
    <mergeCell ref="AA208:AB208"/>
    <mergeCell ref="AC208:AD208"/>
    <mergeCell ref="AE208:AF208"/>
    <mergeCell ref="AG208:AH208"/>
    <mergeCell ref="AO206:AP206"/>
    <mergeCell ref="AQ206:AR206"/>
    <mergeCell ref="AS206:AT206"/>
    <mergeCell ref="AU206:AV206"/>
    <mergeCell ref="AW206:AX206"/>
    <mergeCell ref="AM207:AN207"/>
    <mergeCell ref="AM208:AN208"/>
    <mergeCell ref="U203:V203"/>
    <mergeCell ref="W203:X203"/>
    <mergeCell ref="Y203:Z203"/>
    <mergeCell ref="AA203:AB203"/>
    <mergeCell ref="AC203:AD203"/>
    <mergeCell ref="AE203:AF203"/>
    <mergeCell ref="AG203:AH203"/>
    <mergeCell ref="AI203:AJ203"/>
    <mergeCell ref="AK203:AL203"/>
    <mergeCell ref="AO203:AP203"/>
    <mergeCell ref="AQ203:AR203"/>
    <mergeCell ref="AS203:AT203"/>
    <mergeCell ref="AU203:AV203"/>
    <mergeCell ref="AW203:AX203"/>
    <mergeCell ref="G205:H205"/>
    <mergeCell ref="I205:J205"/>
    <mergeCell ref="K205:L205"/>
    <mergeCell ref="M205:N205"/>
    <mergeCell ref="O205:P205"/>
    <mergeCell ref="Q205:R205"/>
    <mergeCell ref="S205:T205"/>
    <mergeCell ref="AM205:AN205"/>
    <mergeCell ref="AO205:AP205"/>
    <mergeCell ref="AQ205:AR205"/>
    <mergeCell ref="AS205:AT205"/>
    <mergeCell ref="AU205:AV205"/>
    <mergeCell ref="AW205:AX205"/>
    <mergeCell ref="AM203:AN203"/>
    <mergeCell ref="AM204:AN204"/>
    <mergeCell ref="AO204:AP204"/>
    <mergeCell ref="AQ204:AR204"/>
    <mergeCell ref="AS204:AT204"/>
    <mergeCell ref="AI202:AJ202"/>
    <mergeCell ref="AK202:AL202"/>
    <mergeCell ref="AM202:AN202"/>
    <mergeCell ref="AO202:AP202"/>
    <mergeCell ref="AQ202:AR202"/>
    <mergeCell ref="AS202:AT202"/>
    <mergeCell ref="AU202:AV202"/>
    <mergeCell ref="AW202:AX202"/>
    <mergeCell ref="U202:V202"/>
    <mergeCell ref="W202:X202"/>
    <mergeCell ref="Y202:Z202"/>
    <mergeCell ref="AA202:AB202"/>
    <mergeCell ref="AC202:AD202"/>
    <mergeCell ref="AE202:AF202"/>
    <mergeCell ref="AG202:AH202"/>
    <mergeCell ref="G202:H202"/>
    <mergeCell ref="I202:J202"/>
    <mergeCell ref="K202:L202"/>
    <mergeCell ref="M202:N202"/>
    <mergeCell ref="O202:P202"/>
    <mergeCell ref="Q202:R202"/>
    <mergeCell ref="S202:T202"/>
    <mergeCell ref="AI204:AJ204"/>
    <mergeCell ref="AK204:AL204"/>
    <mergeCell ref="U204:V204"/>
    <mergeCell ref="W204:X204"/>
    <mergeCell ref="Y204:Z204"/>
    <mergeCell ref="AA204:AB204"/>
    <mergeCell ref="AC204:AD204"/>
    <mergeCell ref="AE204:AF204"/>
    <mergeCell ref="AG204:AH204"/>
    <mergeCell ref="AI205:AJ205"/>
    <mergeCell ref="AK205:AL205"/>
    <mergeCell ref="U205:V205"/>
    <mergeCell ref="W205:X205"/>
    <mergeCell ref="Y205:Z205"/>
    <mergeCell ref="AA205:AB205"/>
    <mergeCell ref="AC205:AD205"/>
    <mergeCell ref="AE205:AF205"/>
    <mergeCell ref="AG205:AH205"/>
    <mergeCell ref="AI201:AJ201"/>
    <mergeCell ref="AK201:AL201"/>
    <mergeCell ref="AM201:AN201"/>
    <mergeCell ref="AO201:AP201"/>
    <mergeCell ref="AQ201:AR201"/>
    <mergeCell ref="AS201:AT201"/>
    <mergeCell ref="AU201:AV201"/>
    <mergeCell ref="AW201:AX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AI200:AJ200"/>
    <mergeCell ref="AK200:AL200"/>
    <mergeCell ref="AM200:AN200"/>
    <mergeCell ref="AO200:AP200"/>
    <mergeCell ref="AQ200:AR200"/>
    <mergeCell ref="AS200:AT200"/>
    <mergeCell ref="AU200:AV200"/>
    <mergeCell ref="AW200:AX200"/>
    <mergeCell ref="U200:V200"/>
    <mergeCell ref="W200:X200"/>
    <mergeCell ref="Y200:Z200"/>
    <mergeCell ref="AA200:AB200"/>
    <mergeCell ref="AC200:AD200"/>
    <mergeCell ref="AE200:AF200"/>
    <mergeCell ref="AG200:AH200"/>
    <mergeCell ref="G200:H200"/>
    <mergeCell ref="I200:J200"/>
    <mergeCell ref="K200:L200"/>
    <mergeCell ref="M200:N200"/>
    <mergeCell ref="O200:P200"/>
    <mergeCell ref="Q200:R200"/>
    <mergeCell ref="S200:T200"/>
    <mergeCell ref="AO199:AP199"/>
    <mergeCell ref="AQ199:AR199"/>
    <mergeCell ref="AS199:AT199"/>
    <mergeCell ref="AU199:AV199"/>
    <mergeCell ref="AW199:AX199"/>
    <mergeCell ref="AI198:AJ198"/>
    <mergeCell ref="AK198:AL198"/>
    <mergeCell ref="AO198:AP198"/>
    <mergeCell ref="AQ198:AR198"/>
    <mergeCell ref="AS198:AT198"/>
    <mergeCell ref="AU198:AV198"/>
    <mergeCell ref="AW198:AX198"/>
    <mergeCell ref="G199:H199"/>
    <mergeCell ref="I199:J199"/>
    <mergeCell ref="K199:L199"/>
    <mergeCell ref="M199:N199"/>
    <mergeCell ref="O199:P199"/>
    <mergeCell ref="Q199:R199"/>
    <mergeCell ref="S199:T199"/>
    <mergeCell ref="G194:H194"/>
    <mergeCell ref="I194:J194"/>
    <mergeCell ref="K194:L194"/>
    <mergeCell ref="M194:N194"/>
    <mergeCell ref="O194:P194"/>
    <mergeCell ref="Q194:R194"/>
    <mergeCell ref="S194:T194"/>
    <mergeCell ref="G195:H195"/>
    <mergeCell ref="I195:J195"/>
    <mergeCell ref="K195:L195"/>
    <mergeCell ref="M195:N195"/>
    <mergeCell ref="O195:P195"/>
    <mergeCell ref="Q195:R195"/>
    <mergeCell ref="S195:T195"/>
    <mergeCell ref="AI197:AJ197"/>
    <mergeCell ref="AK197:AL197"/>
    <mergeCell ref="AM197:AN197"/>
    <mergeCell ref="U197:V197"/>
    <mergeCell ref="W197:X197"/>
    <mergeCell ref="Y197:Z197"/>
    <mergeCell ref="AA197:AB197"/>
    <mergeCell ref="AC197:AD197"/>
    <mergeCell ref="AE197:AF197"/>
    <mergeCell ref="AG197:AH197"/>
    <mergeCell ref="G197:H197"/>
    <mergeCell ref="I197:J197"/>
    <mergeCell ref="K197:L197"/>
    <mergeCell ref="M197:N197"/>
    <mergeCell ref="O197:P197"/>
    <mergeCell ref="Q197:R197"/>
    <mergeCell ref="S197:T197"/>
    <mergeCell ref="AU195:AV195"/>
    <mergeCell ref="AW195:AX195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AI199:AJ199"/>
    <mergeCell ref="AK199:AL199"/>
    <mergeCell ref="U199:V199"/>
    <mergeCell ref="W199:X199"/>
    <mergeCell ref="Y199:Z199"/>
    <mergeCell ref="AA199:AB199"/>
    <mergeCell ref="AC199:AD199"/>
    <mergeCell ref="AE199:AF199"/>
    <mergeCell ref="AG199:AH199"/>
    <mergeCell ref="AO197:AP197"/>
    <mergeCell ref="AQ197:AR197"/>
    <mergeCell ref="AS197:AT197"/>
    <mergeCell ref="AU197:AV197"/>
    <mergeCell ref="AW197:AX197"/>
    <mergeCell ref="AM198:AN198"/>
    <mergeCell ref="AM199:AN199"/>
    <mergeCell ref="U194:V194"/>
    <mergeCell ref="W194:X194"/>
    <mergeCell ref="Y194:Z194"/>
    <mergeCell ref="AA194:AB194"/>
    <mergeCell ref="AC194:AD194"/>
    <mergeCell ref="AE194:AF194"/>
    <mergeCell ref="AG194:AH194"/>
    <mergeCell ref="AI194:AJ194"/>
    <mergeCell ref="AK194:AL194"/>
    <mergeCell ref="AO194:AP194"/>
    <mergeCell ref="AQ194:AR194"/>
    <mergeCell ref="AS194:AT194"/>
    <mergeCell ref="AU194:AV194"/>
    <mergeCell ref="AW194:AX194"/>
    <mergeCell ref="G196:H196"/>
    <mergeCell ref="I196:J196"/>
    <mergeCell ref="K196:L196"/>
    <mergeCell ref="M196:N196"/>
    <mergeCell ref="O196:P196"/>
    <mergeCell ref="Q196:R196"/>
    <mergeCell ref="S196:T196"/>
    <mergeCell ref="AM196:AN196"/>
    <mergeCell ref="AO196:AP196"/>
    <mergeCell ref="AQ196:AR196"/>
    <mergeCell ref="AS196:AT196"/>
    <mergeCell ref="AU196:AV196"/>
    <mergeCell ref="AW196:AX196"/>
    <mergeCell ref="AM194:AN194"/>
    <mergeCell ref="AM195:AN195"/>
    <mergeCell ref="AO195:AP195"/>
    <mergeCell ref="AQ195:AR195"/>
    <mergeCell ref="AS195:AT195"/>
    <mergeCell ref="AI193:AJ193"/>
    <mergeCell ref="AK193:AL193"/>
    <mergeCell ref="AM193:AN193"/>
    <mergeCell ref="AO193:AP193"/>
    <mergeCell ref="AQ193:AR193"/>
    <mergeCell ref="AS193:AT193"/>
    <mergeCell ref="AU193:AV193"/>
    <mergeCell ref="AW193:AX193"/>
    <mergeCell ref="U193:V193"/>
    <mergeCell ref="W193:X193"/>
    <mergeCell ref="Y193:Z193"/>
    <mergeCell ref="AA193:AB193"/>
    <mergeCell ref="AC193:AD193"/>
    <mergeCell ref="AE193:AF193"/>
    <mergeCell ref="AG193:AH193"/>
    <mergeCell ref="G193:H193"/>
    <mergeCell ref="I193:J193"/>
    <mergeCell ref="K193:L193"/>
    <mergeCell ref="M193:N193"/>
    <mergeCell ref="O193:P193"/>
    <mergeCell ref="Q193:R193"/>
    <mergeCell ref="S193:T193"/>
    <mergeCell ref="AI195:AJ195"/>
    <mergeCell ref="AK195:AL195"/>
    <mergeCell ref="U195:V195"/>
    <mergeCell ref="W195:X195"/>
    <mergeCell ref="Y195:Z195"/>
    <mergeCell ref="AA195:AB195"/>
    <mergeCell ref="AC195:AD195"/>
    <mergeCell ref="AE195:AF195"/>
    <mergeCell ref="AG195:AH195"/>
    <mergeCell ref="AI196:AJ196"/>
    <mergeCell ref="AK196:AL196"/>
    <mergeCell ref="U196:V196"/>
    <mergeCell ref="W196:X196"/>
    <mergeCell ref="Y196:Z196"/>
    <mergeCell ref="AA196:AB196"/>
    <mergeCell ref="AC196:AD196"/>
    <mergeCell ref="AE196:AF196"/>
    <mergeCell ref="AG196:AH196"/>
    <mergeCell ref="AI192:AJ192"/>
    <mergeCell ref="AK192:AL192"/>
    <mergeCell ref="AM192:AN192"/>
    <mergeCell ref="AO192:AP192"/>
    <mergeCell ref="AQ192:AR192"/>
    <mergeCell ref="AS192:AT192"/>
    <mergeCell ref="AU192:AV192"/>
    <mergeCell ref="AW192:AX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U191:V191"/>
    <mergeCell ref="W191:X191"/>
    <mergeCell ref="Y191:Z191"/>
    <mergeCell ref="AA191:AB191"/>
    <mergeCell ref="AC191:AD191"/>
    <mergeCell ref="AE191:AF191"/>
    <mergeCell ref="AG191:AH191"/>
    <mergeCell ref="G191:H191"/>
    <mergeCell ref="I191:J191"/>
    <mergeCell ref="K191:L191"/>
    <mergeCell ref="M191:N191"/>
    <mergeCell ref="O191:P191"/>
    <mergeCell ref="Q191:R191"/>
    <mergeCell ref="S191:T191"/>
    <mergeCell ref="AO190:AP190"/>
    <mergeCell ref="AQ190:AR190"/>
    <mergeCell ref="AS190:AT190"/>
    <mergeCell ref="AU190:AV190"/>
    <mergeCell ref="AW190:AX190"/>
    <mergeCell ref="AI189:AJ189"/>
    <mergeCell ref="AK189:AL189"/>
    <mergeCell ref="AO189:AP189"/>
    <mergeCell ref="AQ189:AR189"/>
    <mergeCell ref="AS189:AT189"/>
    <mergeCell ref="AU189:AV189"/>
    <mergeCell ref="AW189:AX189"/>
    <mergeCell ref="G190:H190"/>
    <mergeCell ref="I190:J190"/>
    <mergeCell ref="K190:L190"/>
    <mergeCell ref="M190:N190"/>
    <mergeCell ref="O190:P190"/>
    <mergeCell ref="Q190:R190"/>
    <mergeCell ref="S190:T190"/>
    <mergeCell ref="G185:H185"/>
    <mergeCell ref="I185:J185"/>
    <mergeCell ref="K185:L185"/>
    <mergeCell ref="M185:N185"/>
    <mergeCell ref="O185:P185"/>
    <mergeCell ref="Q185:R185"/>
    <mergeCell ref="S185:T185"/>
    <mergeCell ref="G186:H186"/>
    <mergeCell ref="I186:J186"/>
    <mergeCell ref="K186:L186"/>
    <mergeCell ref="M186:N186"/>
    <mergeCell ref="O186:P186"/>
    <mergeCell ref="Q186:R186"/>
    <mergeCell ref="S186:T186"/>
    <mergeCell ref="AI188:AJ188"/>
    <mergeCell ref="AK188:AL188"/>
    <mergeCell ref="AM188:AN188"/>
    <mergeCell ref="U188:V188"/>
    <mergeCell ref="W188:X188"/>
    <mergeCell ref="Y188:Z188"/>
    <mergeCell ref="AA188:AB188"/>
    <mergeCell ref="AC188:AD188"/>
    <mergeCell ref="AE188:AF188"/>
    <mergeCell ref="AG188:AH188"/>
    <mergeCell ref="G188:H188"/>
    <mergeCell ref="I188:J188"/>
    <mergeCell ref="K188:L188"/>
    <mergeCell ref="M188:N188"/>
    <mergeCell ref="O188:P188"/>
    <mergeCell ref="Q188:R188"/>
    <mergeCell ref="S188:T188"/>
    <mergeCell ref="AU186:AV186"/>
    <mergeCell ref="AW186:AX186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AI190:AJ190"/>
    <mergeCell ref="AK190:AL190"/>
    <mergeCell ref="U190:V190"/>
    <mergeCell ref="W190:X190"/>
    <mergeCell ref="Y190:Z190"/>
    <mergeCell ref="AA190:AB190"/>
    <mergeCell ref="AC190:AD190"/>
    <mergeCell ref="AE190:AF190"/>
    <mergeCell ref="AG190:AH190"/>
    <mergeCell ref="AO188:AP188"/>
    <mergeCell ref="AQ188:AR188"/>
    <mergeCell ref="AS188:AT188"/>
    <mergeCell ref="AU188:AV188"/>
    <mergeCell ref="AW188:AX188"/>
    <mergeCell ref="AM189:AN189"/>
    <mergeCell ref="AM190:AN190"/>
    <mergeCell ref="U185:V185"/>
    <mergeCell ref="W185:X185"/>
    <mergeCell ref="Y185:Z185"/>
    <mergeCell ref="AA185:AB185"/>
    <mergeCell ref="AC185:AD185"/>
    <mergeCell ref="AE185:AF185"/>
    <mergeCell ref="AG185:AH185"/>
    <mergeCell ref="AI185:AJ185"/>
    <mergeCell ref="AK185:AL185"/>
    <mergeCell ref="AO185:AP185"/>
    <mergeCell ref="AQ185:AR185"/>
    <mergeCell ref="AS185:AT185"/>
    <mergeCell ref="AU185:AV185"/>
    <mergeCell ref="AW185:AX185"/>
    <mergeCell ref="G187:H187"/>
    <mergeCell ref="I187:J187"/>
    <mergeCell ref="K187:L187"/>
    <mergeCell ref="M187:N187"/>
    <mergeCell ref="O187:P187"/>
    <mergeCell ref="Q187:R187"/>
    <mergeCell ref="S187:T187"/>
    <mergeCell ref="AM187:AN187"/>
    <mergeCell ref="AO187:AP187"/>
    <mergeCell ref="AQ187:AR187"/>
    <mergeCell ref="AS187:AT187"/>
    <mergeCell ref="AU187:AV187"/>
    <mergeCell ref="AW187:AX187"/>
    <mergeCell ref="AM185:AN185"/>
    <mergeCell ref="AM186:AN186"/>
    <mergeCell ref="AO186:AP186"/>
    <mergeCell ref="AQ186:AR186"/>
    <mergeCell ref="AS186:AT186"/>
    <mergeCell ref="AI184:AJ184"/>
    <mergeCell ref="AK184:AL184"/>
    <mergeCell ref="AM184:AN184"/>
    <mergeCell ref="AO184:AP184"/>
    <mergeCell ref="AQ184:AR184"/>
    <mergeCell ref="AS184:AT184"/>
    <mergeCell ref="AU184:AV184"/>
    <mergeCell ref="AW184:AX184"/>
    <mergeCell ref="U184:V184"/>
    <mergeCell ref="W184:X184"/>
    <mergeCell ref="Y184:Z184"/>
    <mergeCell ref="AA184:AB184"/>
    <mergeCell ref="AC184:AD184"/>
    <mergeCell ref="AE184:AF184"/>
    <mergeCell ref="AG184:AH184"/>
    <mergeCell ref="G184:H184"/>
    <mergeCell ref="I184:J184"/>
    <mergeCell ref="K184:L184"/>
    <mergeCell ref="M184:N184"/>
    <mergeCell ref="O184:P184"/>
    <mergeCell ref="Q184:R184"/>
    <mergeCell ref="S184:T184"/>
    <mergeCell ref="AI186:AJ186"/>
    <mergeCell ref="AK186:AL186"/>
    <mergeCell ref="U186:V186"/>
    <mergeCell ref="W186:X186"/>
    <mergeCell ref="Y186:Z186"/>
    <mergeCell ref="AA186:AB186"/>
    <mergeCell ref="AC186:AD186"/>
    <mergeCell ref="AE186:AF186"/>
    <mergeCell ref="AG186:AH186"/>
    <mergeCell ref="AI187:AJ187"/>
    <mergeCell ref="AK187:AL187"/>
    <mergeCell ref="U187:V187"/>
    <mergeCell ref="W187:X187"/>
    <mergeCell ref="Y187:Z187"/>
    <mergeCell ref="AA187:AB187"/>
    <mergeCell ref="AC187:AD187"/>
    <mergeCell ref="AE187:AF187"/>
    <mergeCell ref="AG187:AH187"/>
    <mergeCell ref="AI183:AJ183"/>
    <mergeCell ref="AK183:AL183"/>
    <mergeCell ref="AM183:AN183"/>
    <mergeCell ref="AO183:AP183"/>
    <mergeCell ref="AQ183:AR183"/>
    <mergeCell ref="AS183:AT183"/>
    <mergeCell ref="AU183:AV183"/>
    <mergeCell ref="AW183:AX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AI182:AJ182"/>
    <mergeCell ref="AK182:AL182"/>
    <mergeCell ref="AM182:AN182"/>
    <mergeCell ref="AO182:AP182"/>
    <mergeCell ref="AQ182:AR182"/>
    <mergeCell ref="AS182:AT182"/>
    <mergeCell ref="AU182:AV182"/>
    <mergeCell ref="AW182:AX182"/>
    <mergeCell ref="U182:V182"/>
    <mergeCell ref="W182:X182"/>
    <mergeCell ref="Y182:Z182"/>
    <mergeCell ref="AA182:AB182"/>
    <mergeCell ref="AC182:AD182"/>
    <mergeCell ref="AE182:AF182"/>
    <mergeCell ref="AG182:AH182"/>
    <mergeCell ref="G182:H182"/>
    <mergeCell ref="I182:J182"/>
    <mergeCell ref="K182:L182"/>
    <mergeCell ref="M182:N182"/>
    <mergeCell ref="O182:P182"/>
    <mergeCell ref="Q182:R182"/>
    <mergeCell ref="S182:T182"/>
    <mergeCell ref="AO181:AP181"/>
    <mergeCell ref="AQ181:AR181"/>
    <mergeCell ref="AS181:AT181"/>
    <mergeCell ref="AU181:AV181"/>
    <mergeCell ref="AW181:AX181"/>
    <mergeCell ref="AI180:AJ180"/>
    <mergeCell ref="AK180:AL180"/>
    <mergeCell ref="AO180:AP180"/>
    <mergeCell ref="AQ180:AR180"/>
    <mergeCell ref="AS180:AT180"/>
    <mergeCell ref="AU180:AV180"/>
    <mergeCell ref="AW180:AX180"/>
    <mergeCell ref="G181:H181"/>
    <mergeCell ref="I181:J181"/>
    <mergeCell ref="K181:L181"/>
    <mergeCell ref="M181:N181"/>
    <mergeCell ref="O181:P181"/>
    <mergeCell ref="Q181:R181"/>
    <mergeCell ref="S181:T181"/>
    <mergeCell ref="G176:H176"/>
    <mergeCell ref="I176:J176"/>
    <mergeCell ref="K176:L176"/>
    <mergeCell ref="M176:N176"/>
    <mergeCell ref="O176:P176"/>
    <mergeCell ref="Q176:R176"/>
    <mergeCell ref="S176:T176"/>
    <mergeCell ref="G177:H177"/>
    <mergeCell ref="I177:J177"/>
    <mergeCell ref="K177:L177"/>
    <mergeCell ref="M177:N177"/>
    <mergeCell ref="O177:P177"/>
    <mergeCell ref="Q177:R177"/>
    <mergeCell ref="S177:T177"/>
    <mergeCell ref="AI179:AJ179"/>
    <mergeCell ref="AK179:AL179"/>
    <mergeCell ref="AM179:AN179"/>
    <mergeCell ref="U179:V179"/>
    <mergeCell ref="W179:X179"/>
    <mergeCell ref="Y179:Z179"/>
    <mergeCell ref="AA179:AB179"/>
    <mergeCell ref="AC179:AD179"/>
    <mergeCell ref="AE179:AF179"/>
    <mergeCell ref="AG179:AH179"/>
    <mergeCell ref="G179:H179"/>
    <mergeCell ref="I179:J179"/>
    <mergeCell ref="K179:L179"/>
    <mergeCell ref="M179:N179"/>
    <mergeCell ref="O179:P179"/>
    <mergeCell ref="Q179:R179"/>
    <mergeCell ref="S179:T179"/>
    <mergeCell ref="AU177:AV177"/>
    <mergeCell ref="AW177:AX177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AI181:AJ181"/>
    <mergeCell ref="AK181:AL181"/>
    <mergeCell ref="U181:V181"/>
    <mergeCell ref="W181:X181"/>
    <mergeCell ref="Y181:Z181"/>
    <mergeCell ref="AA181:AB181"/>
    <mergeCell ref="AC181:AD181"/>
    <mergeCell ref="AE181:AF181"/>
    <mergeCell ref="AG181:AH181"/>
    <mergeCell ref="AO179:AP179"/>
    <mergeCell ref="AQ179:AR179"/>
    <mergeCell ref="AS179:AT179"/>
    <mergeCell ref="AU179:AV179"/>
    <mergeCell ref="AW179:AX179"/>
    <mergeCell ref="AM180:AN180"/>
    <mergeCell ref="AM181:AN181"/>
    <mergeCell ref="U176:V176"/>
    <mergeCell ref="W176:X176"/>
    <mergeCell ref="Y176:Z176"/>
    <mergeCell ref="AA176:AB176"/>
    <mergeCell ref="AC176:AD176"/>
    <mergeCell ref="AE176:AF176"/>
    <mergeCell ref="AG176:AH176"/>
    <mergeCell ref="AI176:AJ176"/>
    <mergeCell ref="AK176:AL176"/>
    <mergeCell ref="AO176:AP176"/>
    <mergeCell ref="AQ176:AR176"/>
    <mergeCell ref="AS176:AT176"/>
    <mergeCell ref="AU176:AV176"/>
    <mergeCell ref="AW176:AX176"/>
    <mergeCell ref="G178:H178"/>
    <mergeCell ref="I178:J178"/>
    <mergeCell ref="K178:L178"/>
    <mergeCell ref="M178:N178"/>
    <mergeCell ref="O178:P178"/>
    <mergeCell ref="Q178:R178"/>
    <mergeCell ref="S178:T178"/>
    <mergeCell ref="AM178:AN178"/>
    <mergeCell ref="AO178:AP178"/>
    <mergeCell ref="AQ178:AR178"/>
    <mergeCell ref="AS178:AT178"/>
    <mergeCell ref="AU178:AV178"/>
    <mergeCell ref="AW178:AX178"/>
    <mergeCell ref="AM176:AN176"/>
    <mergeCell ref="AM177:AN177"/>
    <mergeCell ref="AO177:AP177"/>
    <mergeCell ref="AQ177:AR177"/>
    <mergeCell ref="AS177:AT177"/>
    <mergeCell ref="AI175:AJ175"/>
    <mergeCell ref="AK175:AL175"/>
    <mergeCell ref="AM175:AN175"/>
    <mergeCell ref="AO175:AP175"/>
    <mergeCell ref="AQ175:AR175"/>
    <mergeCell ref="AS175:AT175"/>
    <mergeCell ref="AU175:AV175"/>
    <mergeCell ref="AW175:AX175"/>
    <mergeCell ref="U175:V175"/>
    <mergeCell ref="W175:X175"/>
    <mergeCell ref="Y175:Z175"/>
    <mergeCell ref="AA175:AB175"/>
    <mergeCell ref="AC175:AD175"/>
    <mergeCell ref="AE175:AF175"/>
    <mergeCell ref="AG175:AH175"/>
    <mergeCell ref="G175:H175"/>
    <mergeCell ref="I175:J175"/>
    <mergeCell ref="K175:L175"/>
    <mergeCell ref="M175:N175"/>
    <mergeCell ref="O175:P175"/>
    <mergeCell ref="Q175:R175"/>
    <mergeCell ref="S175:T175"/>
    <mergeCell ref="AI177:AJ177"/>
    <mergeCell ref="AK177:AL177"/>
    <mergeCell ref="U177:V177"/>
    <mergeCell ref="W177:X177"/>
    <mergeCell ref="Y177:Z177"/>
    <mergeCell ref="AA177:AB177"/>
    <mergeCell ref="AC177:AD177"/>
    <mergeCell ref="AE177:AF177"/>
    <mergeCell ref="AG177:AH177"/>
    <mergeCell ref="AI178:AJ178"/>
    <mergeCell ref="AK178:AL178"/>
    <mergeCell ref="U178:V178"/>
    <mergeCell ref="W178:X178"/>
    <mergeCell ref="Y178:Z178"/>
    <mergeCell ref="AA178:AB178"/>
    <mergeCell ref="AC178:AD178"/>
    <mergeCell ref="AE178:AF178"/>
    <mergeCell ref="AG178:AH178"/>
    <mergeCell ref="AI174:AJ174"/>
    <mergeCell ref="AK174:AL174"/>
    <mergeCell ref="AM174:AN174"/>
    <mergeCell ref="AO174:AP174"/>
    <mergeCell ref="AQ174:AR174"/>
    <mergeCell ref="AS174:AT174"/>
    <mergeCell ref="AU174:AV174"/>
    <mergeCell ref="AW174:AX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AI173:AJ173"/>
    <mergeCell ref="AK173:AL173"/>
    <mergeCell ref="AM173:AN173"/>
    <mergeCell ref="AO173:AP173"/>
    <mergeCell ref="AQ173:AR173"/>
    <mergeCell ref="AS173:AT173"/>
    <mergeCell ref="AU173:AV173"/>
    <mergeCell ref="AW173:AX173"/>
    <mergeCell ref="U173:V173"/>
    <mergeCell ref="W173:X173"/>
    <mergeCell ref="Y173:Z173"/>
    <mergeCell ref="AA173:AB173"/>
    <mergeCell ref="AC173:AD173"/>
    <mergeCell ref="AE173:AF173"/>
    <mergeCell ref="AG173:AH173"/>
    <mergeCell ref="G173:H173"/>
    <mergeCell ref="I173:J173"/>
    <mergeCell ref="K173:L173"/>
    <mergeCell ref="M173:N173"/>
    <mergeCell ref="O173:P173"/>
    <mergeCell ref="Q173:R173"/>
    <mergeCell ref="S173:T173"/>
    <mergeCell ref="AO172:AP172"/>
    <mergeCell ref="AQ172:AR172"/>
    <mergeCell ref="AS172:AT172"/>
    <mergeCell ref="AU172:AV172"/>
    <mergeCell ref="AW172:AX172"/>
    <mergeCell ref="AI171:AJ171"/>
    <mergeCell ref="AK171:AL171"/>
    <mergeCell ref="AO171:AP171"/>
    <mergeCell ref="AQ171:AR171"/>
    <mergeCell ref="AS171:AT171"/>
    <mergeCell ref="AU171:AV171"/>
    <mergeCell ref="AW171:AX171"/>
    <mergeCell ref="G172:H172"/>
    <mergeCell ref="I172:J172"/>
    <mergeCell ref="K172:L172"/>
    <mergeCell ref="M172:N172"/>
    <mergeCell ref="O172:P172"/>
    <mergeCell ref="Q172:R172"/>
    <mergeCell ref="S172:T172"/>
    <mergeCell ref="G167:H167"/>
    <mergeCell ref="I167:J167"/>
    <mergeCell ref="K167:L167"/>
    <mergeCell ref="M167:N167"/>
    <mergeCell ref="O167:P167"/>
    <mergeCell ref="Q167:R167"/>
    <mergeCell ref="S167:T167"/>
    <mergeCell ref="G168:H168"/>
    <mergeCell ref="I168:J168"/>
    <mergeCell ref="K168:L168"/>
    <mergeCell ref="M168:N168"/>
    <mergeCell ref="O168:P168"/>
    <mergeCell ref="Q168:R168"/>
    <mergeCell ref="S168:T168"/>
    <mergeCell ref="AI170:AJ170"/>
    <mergeCell ref="AK170:AL170"/>
    <mergeCell ref="AM170:AN170"/>
    <mergeCell ref="U170:V170"/>
    <mergeCell ref="W170:X170"/>
    <mergeCell ref="Y170:Z170"/>
    <mergeCell ref="AA170:AB170"/>
    <mergeCell ref="AC170:AD170"/>
    <mergeCell ref="AE170:AF170"/>
    <mergeCell ref="AG170:AH170"/>
    <mergeCell ref="G170:H170"/>
    <mergeCell ref="I170:J170"/>
    <mergeCell ref="K170:L170"/>
    <mergeCell ref="M170:N170"/>
    <mergeCell ref="O170:P170"/>
    <mergeCell ref="Q170:R170"/>
    <mergeCell ref="S170:T170"/>
    <mergeCell ref="AU168:AV168"/>
    <mergeCell ref="AW168:AX168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AI172:AJ172"/>
    <mergeCell ref="AK172:AL172"/>
    <mergeCell ref="U172:V172"/>
    <mergeCell ref="W172:X172"/>
    <mergeCell ref="Y172:Z172"/>
    <mergeCell ref="AA172:AB172"/>
    <mergeCell ref="AC172:AD172"/>
    <mergeCell ref="AE172:AF172"/>
    <mergeCell ref="AG172:AH172"/>
    <mergeCell ref="AO170:AP170"/>
    <mergeCell ref="AQ170:AR170"/>
    <mergeCell ref="AS170:AT170"/>
    <mergeCell ref="AU170:AV170"/>
    <mergeCell ref="AW170:AX170"/>
    <mergeCell ref="AM171:AN171"/>
    <mergeCell ref="AM172:AN172"/>
    <mergeCell ref="U167:V167"/>
    <mergeCell ref="W167:X167"/>
    <mergeCell ref="Y167:Z167"/>
    <mergeCell ref="AA167:AB167"/>
    <mergeCell ref="AC167:AD167"/>
    <mergeCell ref="AE167:AF167"/>
    <mergeCell ref="AG167:AH167"/>
    <mergeCell ref="AI167:AJ167"/>
    <mergeCell ref="AK167:AL167"/>
    <mergeCell ref="AO167:AP167"/>
    <mergeCell ref="AQ167:AR167"/>
    <mergeCell ref="AS167:AT167"/>
    <mergeCell ref="AU167:AV167"/>
    <mergeCell ref="AW167:AX167"/>
    <mergeCell ref="G169:H169"/>
    <mergeCell ref="I169:J169"/>
    <mergeCell ref="K169:L169"/>
    <mergeCell ref="M169:N169"/>
    <mergeCell ref="O169:P169"/>
    <mergeCell ref="Q169:R169"/>
    <mergeCell ref="S169:T169"/>
    <mergeCell ref="AM169:AN169"/>
    <mergeCell ref="AO169:AP169"/>
    <mergeCell ref="AQ169:AR169"/>
    <mergeCell ref="AS169:AT169"/>
    <mergeCell ref="AU169:AV169"/>
    <mergeCell ref="AW169:AX169"/>
    <mergeCell ref="AM167:AN167"/>
    <mergeCell ref="AM168:AN168"/>
    <mergeCell ref="AO168:AP168"/>
    <mergeCell ref="AQ168:AR168"/>
    <mergeCell ref="AS168:AT168"/>
    <mergeCell ref="AI166:AJ166"/>
    <mergeCell ref="AK166:AL166"/>
    <mergeCell ref="AM166:AN166"/>
    <mergeCell ref="AO166:AP166"/>
    <mergeCell ref="AQ166:AR166"/>
    <mergeCell ref="AS166:AT166"/>
    <mergeCell ref="AU166:AV166"/>
    <mergeCell ref="AW166:AX166"/>
    <mergeCell ref="U166:V166"/>
    <mergeCell ref="W166:X166"/>
    <mergeCell ref="Y166:Z166"/>
    <mergeCell ref="AA166:AB166"/>
    <mergeCell ref="AC166:AD166"/>
    <mergeCell ref="AE166:AF166"/>
    <mergeCell ref="AG166:AH166"/>
    <mergeCell ref="G166:H166"/>
    <mergeCell ref="I166:J166"/>
    <mergeCell ref="K166:L166"/>
    <mergeCell ref="M166:N166"/>
    <mergeCell ref="O166:P166"/>
    <mergeCell ref="Q166:R166"/>
    <mergeCell ref="S166:T166"/>
    <mergeCell ref="AI168:AJ168"/>
    <mergeCell ref="AK168:AL168"/>
    <mergeCell ref="U168:V168"/>
    <mergeCell ref="W168:X168"/>
    <mergeCell ref="Y168:Z168"/>
    <mergeCell ref="AA168:AB168"/>
    <mergeCell ref="AC168:AD168"/>
    <mergeCell ref="AE168:AF168"/>
    <mergeCell ref="AG168:AH168"/>
    <mergeCell ref="AI169:AJ169"/>
    <mergeCell ref="AK169:AL169"/>
    <mergeCell ref="U169:V169"/>
    <mergeCell ref="W169:X169"/>
    <mergeCell ref="Y169:Z169"/>
    <mergeCell ref="AA169:AB169"/>
    <mergeCell ref="AC169:AD169"/>
    <mergeCell ref="AE169:AF169"/>
    <mergeCell ref="AG169:AH169"/>
    <mergeCell ref="AI165:AJ165"/>
    <mergeCell ref="AK165:AL165"/>
    <mergeCell ref="AM165:AN165"/>
    <mergeCell ref="AO165:AP165"/>
    <mergeCell ref="AQ165:AR165"/>
    <mergeCell ref="AS165:AT165"/>
    <mergeCell ref="AU165:AV165"/>
    <mergeCell ref="AW165:AX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AI164:AJ164"/>
    <mergeCell ref="AK164:AL164"/>
    <mergeCell ref="AM164:AN164"/>
    <mergeCell ref="AO164:AP164"/>
    <mergeCell ref="AQ164:AR164"/>
    <mergeCell ref="AS164:AT164"/>
    <mergeCell ref="AU164:AV164"/>
    <mergeCell ref="AW164:AX164"/>
    <mergeCell ref="U164:V164"/>
    <mergeCell ref="W164:X164"/>
    <mergeCell ref="Y164:Z164"/>
    <mergeCell ref="AA164:AB164"/>
    <mergeCell ref="AC164:AD164"/>
    <mergeCell ref="AE164:AF164"/>
    <mergeCell ref="AG164:AH164"/>
    <mergeCell ref="G164:H164"/>
    <mergeCell ref="I164:J164"/>
    <mergeCell ref="K164:L164"/>
    <mergeCell ref="M164:N164"/>
    <mergeCell ref="O164:P164"/>
    <mergeCell ref="Q164:R164"/>
    <mergeCell ref="S164:T164"/>
    <mergeCell ref="AO163:AP163"/>
    <mergeCell ref="AQ163:AR163"/>
    <mergeCell ref="AS163:AT163"/>
    <mergeCell ref="AU163:AV163"/>
    <mergeCell ref="AW163:AX163"/>
    <mergeCell ref="AI162:AJ162"/>
    <mergeCell ref="AK162:AL162"/>
    <mergeCell ref="AO162:AP162"/>
    <mergeCell ref="AQ162:AR162"/>
    <mergeCell ref="AS162:AT162"/>
    <mergeCell ref="AU162:AV162"/>
    <mergeCell ref="AW162:AX162"/>
    <mergeCell ref="G163:H163"/>
    <mergeCell ref="I163:J163"/>
    <mergeCell ref="K163:L163"/>
    <mergeCell ref="M163:N163"/>
    <mergeCell ref="O163:P163"/>
    <mergeCell ref="Q163:R163"/>
    <mergeCell ref="S163:T163"/>
    <mergeCell ref="G158:H158"/>
    <mergeCell ref="I158:J158"/>
    <mergeCell ref="K158:L158"/>
    <mergeCell ref="M158:N158"/>
    <mergeCell ref="O158:P158"/>
    <mergeCell ref="Q158:R158"/>
    <mergeCell ref="S158:T158"/>
    <mergeCell ref="G159:H159"/>
    <mergeCell ref="I159:J159"/>
    <mergeCell ref="K159:L159"/>
    <mergeCell ref="M159:N159"/>
    <mergeCell ref="O159:P159"/>
    <mergeCell ref="Q159:R159"/>
    <mergeCell ref="S159:T159"/>
    <mergeCell ref="AI161:AJ161"/>
    <mergeCell ref="AK161:AL161"/>
    <mergeCell ref="AM161:AN161"/>
    <mergeCell ref="U161:V161"/>
    <mergeCell ref="W161:X161"/>
    <mergeCell ref="Y161:Z161"/>
    <mergeCell ref="AA161:AB161"/>
    <mergeCell ref="AC161:AD161"/>
    <mergeCell ref="AE161:AF161"/>
    <mergeCell ref="AG161:AH161"/>
    <mergeCell ref="G161:H161"/>
    <mergeCell ref="I161:J161"/>
    <mergeCell ref="K161:L161"/>
    <mergeCell ref="M161:N161"/>
    <mergeCell ref="O161:P161"/>
    <mergeCell ref="Q161:R161"/>
    <mergeCell ref="S161:T161"/>
    <mergeCell ref="AU159:AV159"/>
    <mergeCell ref="AW159:AX159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AI163:AJ163"/>
    <mergeCell ref="AK163:AL163"/>
    <mergeCell ref="U163:V163"/>
    <mergeCell ref="W163:X163"/>
    <mergeCell ref="Y163:Z163"/>
    <mergeCell ref="AA163:AB163"/>
    <mergeCell ref="AC163:AD163"/>
    <mergeCell ref="AE163:AF163"/>
    <mergeCell ref="AG163:AH163"/>
    <mergeCell ref="AO161:AP161"/>
    <mergeCell ref="AQ161:AR161"/>
    <mergeCell ref="AS161:AT161"/>
    <mergeCell ref="AU161:AV161"/>
    <mergeCell ref="AW161:AX161"/>
    <mergeCell ref="AM162:AN162"/>
    <mergeCell ref="AM163:AN163"/>
    <mergeCell ref="U158:V158"/>
    <mergeCell ref="W158:X158"/>
    <mergeCell ref="Y158:Z158"/>
    <mergeCell ref="AA158:AB158"/>
    <mergeCell ref="AC158:AD158"/>
    <mergeCell ref="AE158:AF158"/>
    <mergeCell ref="AG158:AH158"/>
    <mergeCell ref="AI158:AJ158"/>
    <mergeCell ref="AK158:AL158"/>
    <mergeCell ref="AO158:AP158"/>
    <mergeCell ref="AQ158:AR158"/>
    <mergeCell ref="AS158:AT158"/>
    <mergeCell ref="AU158:AV158"/>
    <mergeCell ref="AW158:AX158"/>
    <mergeCell ref="G160:H160"/>
    <mergeCell ref="I160:J160"/>
    <mergeCell ref="K160:L160"/>
    <mergeCell ref="M160:N160"/>
    <mergeCell ref="O160:P160"/>
    <mergeCell ref="Q160:R160"/>
    <mergeCell ref="S160:T160"/>
    <mergeCell ref="AM160:AN160"/>
    <mergeCell ref="AO160:AP160"/>
    <mergeCell ref="AQ160:AR160"/>
    <mergeCell ref="AS160:AT160"/>
    <mergeCell ref="AU160:AV160"/>
    <mergeCell ref="AW160:AX160"/>
    <mergeCell ref="AM158:AN158"/>
    <mergeCell ref="AM159:AN159"/>
    <mergeCell ref="AO159:AP159"/>
    <mergeCell ref="AQ159:AR159"/>
    <mergeCell ref="AS159:AT159"/>
    <mergeCell ref="AI157:AJ157"/>
    <mergeCell ref="AK157:AL157"/>
    <mergeCell ref="AM157:AN157"/>
    <mergeCell ref="AO157:AP157"/>
    <mergeCell ref="AQ157:AR157"/>
    <mergeCell ref="AS157:AT157"/>
    <mergeCell ref="AU157:AV157"/>
    <mergeCell ref="AW157:AX157"/>
    <mergeCell ref="U157:V157"/>
    <mergeCell ref="W157:X157"/>
    <mergeCell ref="Y157:Z157"/>
    <mergeCell ref="AA157:AB157"/>
    <mergeCell ref="AC157:AD157"/>
    <mergeCell ref="AE157:AF157"/>
    <mergeCell ref="AG157:AH157"/>
    <mergeCell ref="G157:H157"/>
    <mergeCell ref="I157:J157"/>
    <mergeCell ref="K157:L157"/>
    <mergeCell ref="M157:N157"/>
    <mergeCell ref="O157:P157"/>
    <mergeCell ref="Q157:R157"/>
    <mergeCell ref="S157:T157"/>
    <mergeCell ref="AI159:AJ159"/>
    <mergeCell ref="AK159:AL159"/>
    <mergeCell ref="U159:V159"/>
    <mergeCell ref="W159:X159"/>
    <mergeCell ref="Y159:Z159"/>
    <mergeCell ref="AA159:AB159"/>
    <mergeCell ref="AC159:AD159"/>
    <mergeCell ref="AE159:AF159"/>
    <mergeCell ref="AG159:AH159"/>
    <mergeCell ref="AI160:AJ160"/>
    <mergeCell ref="AK160:AL160"/>
    <mergeCell ref="U160:V160"/>
    <mergeCell ref="W160:X160"/>
    <mergeCell ref="Y160:Z160"/>
    <mergeCell ref="AA160:AB160"/>
    <mergeCell ref="AC160:AD160"/>
    <mergeCell ref="AE160:AF160"/>
    <mergeCell ref="AG160:AH160"/>
    <mergeCell ref="AI156:AJ156"/>
    <mergeCell ref="AK156:AL156"/>
    <mergeCell ref="AM156:AN156"/>
    <mergeCell ref="AO156:AP156"/>
    <mergeCell ref="AQ156:AR156"/>
    <mergeCell ref="AS156:AT156"/>
    <mergeCell ref="AU156:AV156"/>
    <mergeCell ref="AW156:AX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AI155:AJ155"/>
    <mergeCell ref="AK155:AL155"/>
    <mergeCell ref="AM155:AN155"/>
    <mergeCell ref="AO155:AP155"/>
    <mergeCell ref="AQ155:AR155"/>
    <mergeCell ref="AS155:AT155"/>
    <mergeCell ref="AU155:AV155"/>
    <mergeCell ref="AW155:AX155"/>
    <mergeCell ref="U155:V155"/>
    <mergeCell ref="W155:X155"/>
    <mergeCell ref="Y155:Z155"/>
    <mergeCell ref="AA155:AB155"/>
    <mergeCell ref="AC155:AD155"/>
    <mergeCell ref="AE155:AF155"/>
    <mergeCell ref="AG155:AH155"/>
    <mergeCell ref="G155:H155"/>
    <mergeCell ref="I155:J155"/>
    <mergeCell ref="K155:L155"/>
    <mergeCell ref="M155:N155"/>
    <mergeCell ref="O155:P155"/>
    <mergeCell ref="Q155:R155"/>
    <mergeCell ref="S155:T155"/>
    <mergeCell ref="AO154:AP154"/>
    <mergeCell ref="AQ154:AR154"/>
    <mergeCell ref="AS154:AT154"/>
    <mergeCell ref="AU154:AV154"/>
    <mergeCell ref="AW154:AX154"/>
    <mergeCell ref="AI153:AJ153"/>
    <mergeCell ref="AK153:AL153"/>
    <mergeCell ref="AO153:AP153"/>
    <mergeCell ref="AQ153:AR153"/>
    <mergeCell ref="AS153:AT153"/>
    <mergeCell ref="AU153:AV153"/>
    <mergeCell ref="AW153:AX153"/>
    <mergeCell ref="G154:H154"/>
    <mergeCell ref="I154:J154"/>
    <mergeCell ref="K154:L154"/>
    <mergeCell ref="M154:N154"/>
    <mergeCell ref="O154:P154"/>
    <mergeCell ref="Q154:R154"/>
    <mergeCell ref="S154:T154"/>
    <mergeCell ref="G149:H149"/>
    <mergeCell ref="I149:J149"/>
    <mergeCell ref="K149:L149"/>
    <mergeCell ref="M149:N149"/>
    <mergeCell ref="O149:P149"/>
    <mergeCell ref="Q149:R149"/>
    <mergeCell ref="S149:T149"/>
    <mergeCell ref="G150:H150"/>
    <mergeCell ref="I150:J150"/>
    <mergeCell ref="K150:L150"/>
    <mergeCell ref="M150:N150"/>
    <mergeCell ref="O150:P150"/>
    <mergeCell ref="Q150:R150"/>
    <mergeCell ref="S150:T150"/>
    <mergeCell ref="AI152:AJ152"/>
    <mergeCell ref="AK152:AL152"/>
    <mergeCell ref="AM152:AN152"/>
    <mergeCell ref="U152:V152"/>
    <mergeCell ref="W152:X152"/>
    <mergeCell ref="Y152:Z152"/>
    <mergeCell ref="AA152:AB152"/>
    <mergeCell ref="AC152:AD152"/>
    <mergeCell ref="AE152:AF152"/>
    <mergeCell ref="AG152:AH152"/>
    <mergeCell ref="G152:H152"/>
    <mergeCell ref="I152:J152"/>
    <mergeCell ref="K152:L152"/>
    <mergeCell ref="M152:N152"/>
    <mergeCell ref="O152:P152"/>
    <mergeCell ref="Q152:R152"/>
    <mergeCell ref="S152:T152"/>
    <mergeCell ref="AU150:AV150"/>
    <mergeCell ref="AW150:AX150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AI154:AJ154"/>
    <mergeCell ref="AK154:AL154"/>
    <mergeCell ref="U154:V154"/>
    <mergeCell ref="W154:X154"/>
    <mergeCell ref="Y154:Z154"/>
    <mergeCell ref="AA154:AB154"/>
    <mergeCell ref="AC154:AD154"/>
    <mergeCell ref="AE154:AF154"/>
    <mergeCell ref="AG154:AH154"/>
    <mergeCell ref="AO152:AP152"/>
    <mergeCell ref="AQ152:AR152"/>
    <mergeCell ref="AS152:AT152"/>
    <mergeCell ref="AU152:AV152"/>
    <mergeCell ref="AW152:AX152"/>
    <mergeCell ref="AM153:AN153"/>
    <mergeCell ref="AM154:AN154"/>
    <mergeCell ref="U149:V149"/>
    <mergeCell ref="W149:X149"/>
    <mergeCell ref="Y149:Z149"/>
    <mergeCell ref="AA149:AB149"/>
    <mergeCell ref="AC149:AD149"/>
    <mergeCell ref="AE149:AF149"/>
    <mergeCell ref="AG149:AH149"/>
    <mergeCell ref="AI149:AJ149"/>
    <mergeCell ref="AK149:AL149"/>
    <mergeCell ref="AO149:AP149"/>
    <mergeCell ref="AQ149:AR149"/>
    <mergeCell ref="AS149:AT149"/>
    <mergeCell ref="AU149:AV149"/>
    <mergeCell ref="AW149:AX149"/>
    <mergeCell ref="G151:H151"/>
    <mergeCell ref="I151:J151"/>
    <mergeCell ref="K151:L151"/>
    <mergeCell ref="M151:N151"/>
    <mergeCell ref="O151:P151"/>
    <mergeCell ref="Q151:R151"/>
    <mergeCell ref="S151:T151"/>
    <mergeCell ref="AM151:AN151"/>
    <mergeCell ref="AO151:AP151"/>
    <mergeCell ref="AQ151:AR151"/>
    <mergeCell ref="AS151:AT151"/>
    <mergeCell ref="AU151:AV151"/>
    <mergeCell ref="AW151:AX151"/>
    <mergeCell ref="AM149:AN149"/>
    <mergeCell ref="AM150:AN150"/>
    <mergeCell ref="AO150:AP150"/>
    <mergeCell ref="AQ150:AR150"/>
    <mergeCell ref="AS150:AT150"/>
    <mergeCell ref="AI148:AJ148"/>
    <mergeCell ref="AK148:AL148"/>
    <mergeCell ref="AM148:AN148"/>
    <mergeCell ref="AO148:AP148"/>
    <mergeCell ref="AQ148:AR148"/>
    <mergeCell ref="AS148:AT148"/>
    <mergeCell ref="AU148:AV148"/>
    <mergeCell ref="AW148:AX148"/>
    <mergeCell ref="U148:V148"/>
    <mergeCell ref="W148:X148"/>
    <mergeCell ref="Y148:Z148"/>
    <mergeCell ref="AA148:AB148"/>
    <mergeCell ref="AC148:AD148"/>
    <mergeCell ref="AE148:AF148"/>
    <mergeCell ref="AG148:AH148"/>
    <mergeCell ref="G148:H148"/>
    <mergeCell ref="I148:J148"/>
    <mergeCell ref="K148:L148"/>
    <mergeCell ref="M148:N148"/>
    <mergeCell ref="O148:P148"/>
    <mergeCell ref="Q148:R148"/>
    <mergeCell ref="S148:T148"/>
    <mergeCell ref="AI150:AJ150"/>
    <mergeCell ref="AK150:AL150"/>
    <mergeCell ref="U150:V150"/>
    <mergeCell ref="W150:X150"/>
    <mergeCell ref="Y150:Z150"/>
    <mergeCell ref="AA150:AB150"/>
    <mergeCell ref="AC150:AD150"/>
    <mergeCell ref="AE150:AF150"/>
    <mergeCell ref="AG150:AH150"/>
    <mergeCell ref="AI151:AJ151"/>
    <mergeCell ref="AK151:AL151"/>
    <mergeCell ref="U151:V151"/>
    <mergeCell ref="W151:X151"/>
    <mergeCell ref="Y151:Z151"/>
    <mergeCell ref="AA151:AB151"/>
    <mergeCell ref="AC151:AD151"/>
    <mergeCell ref="AE151:AF151"/>
    <mergeCell ref="AG151:AH151"/>
    <mergeCell ref="AI147:AJ147"/>
    <mergeCell ref="AK147:AL147"/>
    <mergeCell ref="AM147:AN147"/>
    <mergeCell ref="AO147:AP147"/>
    <mergeCell ref="AQ147:AR147"/>
    <mergeCell ref="AS147:AT147"/>
    <mergeCell ref="AU147:AV147"/>
    <mergeCell ref="AW147:AX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AI146:AJ146"/>
    <mergeCell ref="AK146:AL146"/>
    <mergeCell ref="AM146:AN146"/>
    <mergeCell ref="AO146:AP146"/>
    <mergeCell ref="AQ146:AR146"/>
    <mergeCell ref="AS146:AT146"/>
    <mergeCell ref="AU146:AV146"/>
    <mergeCell ref="AW146:AX146"/>
    <mergeCell ref="U146:V146"/>
    <mergeCell ref="W146:X146"/>
    <mergeCell ref="Y146:Z146"/>
    <mergeCell ref="AA146:AB146"/>
    <mergeCell ref="AC146:AD146"/>
    <mergeCell ref="AE146:AF146"/>
    <mergeCell ref="AG146:AH146"/>
    <mergeCell ref="G146:H146"/>
    <mergeCell ref="I146:J146"/>
    <mergeCell ref="K146:L146"/>
    <mergeCell ref="M146:N146"/>
    <mergeCell ref="O146:P146"/>
    <mergeCell ref="Q146:R146"/>
    <mergeCell ref="S146:T146"/>
    <mergeCell ref="AO145:AP145"/>
    <mergeCell ref="AQ145:AR145"/>
    <mergeCell ref="AS145:AT145"/>
    <mergeCell ref="AU145:AV145"/>
    <mergeCell ref="AW145:AX145"/>
    <mergeCell ref="AI144:AJ144"/>
    <mergeCell ref="AK144:AL144"/>
    <mergeCell ref="AO144:AP144"/>
    <mergeCell ref="AQ144:AR144"/>
    <mergeCell ref="AS144:AT144"/>
    <mergeCell ref="AU144:AV144"/>
    <mergeCell ref="AW144:AX144"/>
    <mergeCell ref="G145:H145"/>
    <mergeCell ref="I145:J145"/>
    <mergeCell ref="K145:L145"/>
    <mergeCell ref="M145:N145"/>
    <mergeCell ref="O145:P145"/>
    <mergeCell ref="Q145:R145"/>
    <mergeCell ref="S145:T145"/>
    <mergeCell ref="G140:H140"/>
    <mergeCell ref="I140:J140"/>
    <mergeCell ref="K140:L140"/>
    <mergeCell ref="M140:N140"/>
    <mergeCell ref="O140:P140"/>
    <mergeCell ref="Q140:R140"/>
    <mergeCell ref="S140:T140"/>
    <mergeCell ref="G141:H141"/>
    <mergeCell ref="I141:J141"/>
    <mergeCell ref="K141:L141"/>
    <mergeCell ref="M141:N141"/>
    <mergeCell ref="O141:P141"/>
    <mergeCell ref="Q141:R141"/>
    <mergeCell ref="S141:T141"/>
    <mergeCell ref="AI143:AJ143"/>
    <mergeCell ref="AK143:AL143"/>
    <mergeCell ref="AM143:AN143"/>
    <mergeCell ref="U143:V143"/>
    <mergeCell ref="W143:X143"/>
    <mergeCell ref="Y143:Z143"/>
    <mergeCell ref="AA143:AB143"/>
    <mergeCell ref="AC143:AD143"/>
    <mergeCell ref="AE143:AF143"/>
    <mergeCell ref="AG143:AH143"/>
    <mergeCell ref="G143:H143"/>
    <mergeCell ref="I143:J143"/>
    <mergeCell ref="K143:L143"/>
    <mergeCell ref="M143:N143"/>
    <mergeCell ref="O143:P143"/>
    <mergeCell ref="Q143:R143"/>
    <mergeCell ref="S143:T143"/>
    <mergeCell ref="AU141:AV141"/>
    <mergeCell ref="AW141:AX141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AI145:AJ145"/>
    <mergeCell ref="AK145:AL145"/>
    <mergeCell ref="U145:V145"/>
    <mergeCell ref="W145:X145"/>
    <mergeCell ref="Y145:Z145"/>
    <mergeCell ref="AA145:AB145"/>
    <mergeCell ref="AC145:AD145"/>
    <mergeCell ref="AE145:AF145"/>
    <mergeCell ref="AG145:AH145"/>
    <mergeCell ref="AO143:AP143"/>
    <mergeCell ref="AQ143:AR143"/>
    <mergeCell ref="AS143:AT143"/>
    <mergeCell ref="AU143:AV143"/>
    <mergeCell ref="AW143:AX143"/>
    <mergeCell ref="AM144:AN144"/>
    <mergeCell ref="AM145:AN145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K140:AL140"/>
    <mergeCell ref="AO140:AP140"/>
    <mergeCell ref="AQ140:AR140"/>
    <mergeCell ref="AS140:AT140"/>
    <mergeCell ref="AU140:AV140"/>
    <mergeCell ref="AW140:AX140"/>
    <mergeCell ref="G142:H142"/>
    <mergeCell ref="I142:J142"/>
    <mergeCell ref="K142:L142"/>
    <mergeCell ref="M142:N142"/>
    <mergeCell ref="O142:P142"/>
    <mergeCell ref="Q142:R142"/>
    <mergeCell ref="S142:T142"/>
    <mergeCell ref="AM142:AN142"/>
    <mergeCell ref="AO142:AP142"/>
    <mergeCell ref="AQ142:AR142"/>
    <mergeCell ref="AS142:AT142"/>
    <mergeCell ref="AU142:AV142"/>
    <mergeCell ref="AW142:AX142"/>
    <mergeCell ref="AM140:AN140"/>
    <mergeCell ref="AM141:AN141"/>
    <mergeCell ref="AO141:AP141"/>
    <mergeCell ref="AQ141:AR141"/>
    <mergeCell ref="AS141:AT141"/>
    <mergeCell ref="AI139:AJ139"/>
    <mergeCell ref="AK139:AL139"/>
    <mergeCell ref="AM139:AN139"/>
    <mergeCell ref="AO139:AP139"/>
    <mergeCell ref="AQ139:AR139"/>
    <mergeCell ref="AS139:AT139"/>
    <mergeCell ref="AU139:AV139"/>
    <mergeCell ref="AW139:AX139"/>
    <mergeCell ref="U139:V139"/>
    <mergeCell ref="W139:X139"/>
    <mergeCell ref="Y139:Z139"/>
    <mergeCell ref="AA139:AB139"/>
    <mergeCell ref="AC139:AD139"/>
    <mergeCell ref="AE139:AF139"/>
    <mergeCell ref="AG139:AH139"/>
    <mergeCell ref="G139:H139"/>
    <mergeCell ref="I139:J139"/>
    <mergeCell ref="K139:L139"/>
    <mergeCell ref="M139:N139"/>
    <mergeCell ref="O139:P139"/>
    <mergeCell ref="Q139:R139"/>
    <mergeCell ref="S139:T139"/>
    <mergeCell ref="AI141:AJ141"/>
    <mergeCell ref="AK141:AL141"/>
    <mergeCell ref="U141:V141"/>
    <mergeCell ref="W141:X141"/>
    <mergeCell ref="Y141:Z141"/>
    <mergeCell ref="AA141:AB141"/>
    <mergeCell ref="AC141:AD141"/>
    <mergeCell ref="AE141:AF141"/>
    <mergeCell ref="AG141:AH141"/>
    <mergeCell ref="AI142:AJ142"/>
    <mergeCell ref="AK142:AL142"/>
    <mergeCell ref="U142:V142"/>
    <mergeCell ref="W142:X142"/>
    <mergeCell ref="Y142:Z142"/>
    <mergeCell ref="AA142:AB142"/>
    <mergeCell ref="AC142:AD142"/>
    <mergeCell ref="AE142:AF142"/>
    <mergeCell ref="AG142:AH142"/>
    <mergeCell ref="AI138:AJ138"/>
    <mergeCell ref="AK138:AL138"/>
    <mergeCell ref="AM138:AN138"/>
    <mergeCell ref="AO138:AP138"/>
    <mergeCell ref="AQ138:AR138"/>
    <mergeCell ref="AS138:AT138"/>
    <mergeCell ref="AU138:AV138"/>
    <mergeCell ref="AW138:AX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AI137:AJ137"/>
    <mergeCell ref="AK137:AL137"/>
    <mergeCell ref="AM137:AN137"/>
    <mergeCell ref="AO137:AP137"/>
    <mergeCell ref="AQ137:AR137"/>
    <mergeCell ref="AS137:AT137"/>
    <mergeCell ref="AU137:AV137"/>
    <mergeCell ref="AW137:AX137"/>
    <mergeCell ref="U137:V137"/>
    <mergeCell ref="W137:X137"/>
    <mergeCell ref="Y137:Z137"/>
    <mergeCell ref="AA137:AB137"/>
    <mergeCell ref="AC137:AD137"/>
    <mergeCell ref="AE137:AF137"/>
    <mergeCell ref="AG137:AH137"/>
    <mergeCell ref="G137:H137"/>
    <mergeCell ref="I137:J137"/>
    <mergeCell ref="K137:L137"/>
    <mergeCell ref="M137:N137"/>
    <mergeCell ref="O137:P137"/>
    <mergeCell ref="Q137:R137"/>
    <mergeCell ref="S137:T137"/>
    <mergeCell ref="AO136:AP136"/>
    <mergeCell ref="AQ136:AR136"/>
    <mergeCell ref="AS136:AT136"/>
    <mergeCell ref="AU136:AV136"/>
    <mergeCell ref="AW136:AX136"/>
    <mergeCell ref="AI135:AJ135"/>
    <mergeCell ref="AK135:AL135"/>
    <mergeCell ref="AO135:AP135"/>
    <mergeCell ref="AQ135:AR135"/>
    <mergeCell ref="AS135:AT135"/>
    <mergeCell ref="AU135:AV135"/>
    <mergeCell ref="AW135:AX135"/>
    <mergeCell ref="G136:H136"/>
    <mergeCell ref="I136:J136"/>
    <mergeCell ref="K136:L136"/>
    <mergeCell ref="M136:N136"/>
    <mergeCell ref="O136:P136"/>
    <mergeCell ref="Q136:R136"/>
    <mergeCell ref="S136:T136"/>
    <mergeCell ref="G131:H131"/>
    <mergeCell ref="I131:J131"/>
    <mergeCell ref="K131:L131"/>
    <mergeCell ref="M131:N131"/>
    <mergeCell ref="O131:P131"/>
    <mergeCell ref="Q131:R131"/>
    <mergeCell ref="S131:T131"/>
    <mergeCell ref="G132:H132"/>
    <mergeCell ref="I132:J132"/>
    <mergeCell ref="K132:L132"/>
    <mergeCell ref="M132:N132"/>
    <mergeCell ref="O132:P132"/>
    <mergeCell ref="Q132:R132"/>
    <mergeCell ref="S132:T132"/>
    <mergeCell ref="AI134:AJ134"/>
    <mergeCell ref="AK134:AL134"/>
    <mergeCell ref="AM134:AN134"/>
    <mergeCell ref="U134:V134"/>
    <mergeCell ref="W134:X134"/>
    <mergeCell ref="Y134:Z134"/>
    <mergeCell ref="AA134:AB134"/>
    <mergeCell ref="AC134:AD134"/>
    <mergeCell ref="AE134:AF134"/>
    <mergeCell ref="AG134:AH134"/>
    <mergeCell ref="G134:H134"/>
    <mergeCell ref="I134:J134"/>
    <mergeCell ref="K134:L134"/>
    <mergeCell ref="M134:N134"/>
    <mergeCell ref="O134:P134"/>
    <mergeCell ref="Q134:R134"/>
    <mergeCell ref="S134:T134"/>
    <mergeCell ref="AU132:AV132"/>
    <mergeCell ref="AW132:AX132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AI136:AJ136"/>
    <mergeCell ref="AK136:AL136"/>
    <mergeCell ref="U136:V136"/>
    <mergeCell ref="W136:X136"/>
    <mergeCell ref="Y136:Z136"/>
    <mergeCell ref="AA136:AB136"/>
    <mergeCell ref="AC136:AD136"/>
    <mergeCell ref="AE136:AF136"/>
    <mergeCell ref="AG136:AH136"/>
    <mergeCell ref="AO134:AP134"/>
    <mergeCell ref="AQ134:AR134"/>
    <mergeCell ref="AS134:AT134"/>
    <mergeCell ref="AU134:AV134"/>
    <mergeCell ref="AW134:AX134"/>
    <mergeCell ref="AM135:AN135"/>
    <mergeCell ref="AM136:AN136"/>
    <mergeCell ref="U131:V131"/>
    <mergeCell ref="W131:X131"/>
    <mergeCell ref="Y131:Z131"/>
    <mergeCell ref="AA131:AB131"/>
    <mergeCell ref="AC131:AD131"/>
    <mergeCell ref="AE131:AF131"/>
    <mergeCell ref="AG131:AH131"/>
    <mergeCell ref="AI131:AJ131"/>
    <mergeCell ref="AK131:AL131"/>
    <mergeCell ref="AO131:AP131"/>
    <mergeCell ref="AQ131:AR131"/>
    <mergeCell ref="AS131:AT131"/>
    <mergeCell ref="AU131:AV131"/>
    <mergeCell ref="AW131:AX131"/>
    <mergeCell ref="G133:H133"/>
    <mergeCell ref="I133:J133"/>
    <mergeCell ref="K133:L133"/>
    <mergeCell ref="M133:N133"/>
    <mergeCell ref="O133:P133"/>
    <mergeCell ref="Q133:R133"/>
    <mergeCell ref="S133:T133"/>
    <mergeCell ref="AM133:AN133"/>
    <mergeCell ref="AO133:AP133"/>
    <mergeCell ref="AQ133:AR133"/>
    <mergeCell ref="AS133:AT133"/>
    <mergeCell ref="AU133:AV133"/>
    <mergeCell ref="AW133:AX133"/>
    <mergeCell ref="AM131:AN131"/>
    <mergeCell ref="AM132:AN132"/>
    <mergeCell ref="AO132:AP132"/>
    <mergeCell ref="AQ132:AR132"/>
    <mergeCell ref="AS132:AT132"/>
    <mergeCell ref="AI130:AJ130"/>
    <mergeCell ref="AK130:AL130"/>
    <mergeCell ref="AM130:AN130"/>
    <mergeCell ref="AO130:AP130"/>
    <mergeCell ref="AQ130:AR130"/>
    <mergeCell ref="AS130:AT130"/>
    <mergeCell ref="AU130:AV130"/>
    <mergeCell ref="AW130:AX130"/>
    <mergeCell ref="U130:V130"/>
    <mergeCell ref="W130:X130"/>
    <mergeCell ref="Y130:Z130"/>
    <mergeCell ref="AA130:AB130"/>
    <mergeCell ref="AC130:AD130"/>
    <mergeCell ref="AE130:AF130"/>
    <mergeCell ref="AG130:AH130"/>
    <mergeCell ref="G130:H130"/>
    <mergeCell ref="I130:J130"/>
    <mergeCell ref="K130:L130"/>
    <mergeCell ref="M130:N130"/>
    <mergeCell ref="O130:P130"/>
    <mergeCell ref="Q130:R130"/>
    <mergeCell ref="S130:T130"/>
    <mergeCell ref="AI132:AJ132"/>
    <mergeCell ref="AK132:AL132"/>
    <mergeCell ref="U132:V132"/>
    <mergeCell ref="W132:X132"/>
    <mergeCell ref="Y132:Z132"/>
    <mergeCell ref="AA132:AB132"/>
    <mergeCell ref="AC132:AD132"/>
    <mergeCell ref="AE132:AF132"/>
    <mergeCell ref="AG132:AH132"/>
    <mergeCell ref="AI133:AJ133"/>
    <mergeCell ref="AK133:AL133"/>
    <mergeCell ref="U133:V133"/>
    <mergeCell ref="W133:X133"/>
    <mergeCell ref="Y133:Z133"/>
    <mergeCell ref="AA133:AB133"/>
    <mergeCell ref="AC133:AD133"/>
    <mergeCell ref="AE133:AF133"/>
    <mergeCell ref="AG133:AH133"/>
    <mergeCell ref="AI129:AJ129"/>
    <mergeCell ref="AK129:AL129"/>
    <mergeCell ref="AM129:AN129"/>
    <mergeCell ref="AO129:AP129"/>
    <mergeCell ref="AQ129:AR129"/>
    <mergeCell ref="AS129:AT129"/>
    <mergeCell ref="AU129:AV129"/>
    <mergeCell ref="AW129:AX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AI128:AJ128"/>
    <mergeCell ref="AK128:AL128"/>
    <mergeCell ref="AM128:AN128"/>
    <mergeCell ref="AO128:AP128"/>
    <mergeCell ref="AQ128:AR128"/>
    <mergeCell ref="AS128:AT128"/>
    <mergeCell ref="AU128:AV128"/>
    <mergeCell ref="AW128:AX128"/>
    <mergeCell ref="U128:V128"/>
    <mergeCell ref="W128:X128"/>
    <mergeCell ref="Y128:Z128"/>
    <mergeCell ref="AA128:AB128"/>
    <mergeCell ref="AC128:AD128"/>
    <mergeCell ref="AE128:AF128"/>
    <mergeCell ref="AG128:AH128"/>
    <mergeCell ref="G128:H128"/>
    <mergeCell ref="I128:J128"/>
    <mergeCell ref="K128:L128"/>
    <mergeCell ref="M128:N128"/>
    <mergeCell ref="O128:P128"/>
    <mergeCell ref="Q128:R128"/>
    <mergeCell ref="S128:T128"/>
    <mergeCell ref="AO127:AP127"/>
    <mergeCell ref="AQ127:AR127"/>
    <mergeCell ref="AS127:AT127"/>
    <mergeCell ref="AU127:AV127"/>
    <mergeCell ref="AW127:AX127"/>
    <mergeCell ref="AI126:AJ126"/>
    <mergeCell ref="AK126:AL126"/>
    <mergeCell ref="AO126:AP126"/>
    <mergeCell ref="AQ126:AR126"/>
    <mergeCell ref="AS126:AT126"/>
    <mergeCell ref="AU126:AV126"/>
    <mergeCell ref="AW126:AX126"/>
    <mergeCell ref="G127:H127"/>
    <mergeCell ref="I127:J127"/>
    <mergeCell ref="K127:L127"/>
    <mergeCell ref="M127:N127"/>
    <mergeCell ref="O127:P127"/>
    <mergeCell ref="Q127:R127"/>
    <mergeCell ref="S127:T127"/>
    <mergeCell ref="G122:H122"/>
    <mergeCell ref="I122:J122"/>
    <mergeCell ref="K122:L122"/>
    <mergeCell ref="M122:N122"/>
    <mergeCell ref="O122:P122"/>
    <mergeCell ref="Q122:R122"/>
    <mergeCell ref="S122:T122"/>
    <mergeCell ref="G123:H123"/>
    <mergeCell ref="I123:J123"/>
    <mergeCell ref="K123:L123"/>
    <mergeCell ref="M123:N123"/>
    <mergeCell ref="O123:P123"/>
    <mergeCell ref="Q123:R123"/>
    <mergeCell ref="S123:T123"/>
    <mergeCell ref="AI125:AJ125"/>
    <mergeCell ref="AK125:AL125"/>
    <mergeCell ref="AM125:AN125"/>
    <mergeCell ref="U125:V125"/>
    <mergeCell ref="W125:X125"/>
    <mergeCell ref="Y125:Z125"/>
    <mergeCell ref="AA125:AB125"/>
    <mergeCell ref="AC125:AD125"/>
    <mergeCell ref="AE125:AF125"/>
    <mergeCell ref="AG125:AH125"/>
    <mergeCell ref="G125:H125"/>
    <mergeCell ref="I125:J125"/>
    <mergeCell ref="K125:L125"/>
    <mergeCell ref="M125:N125"/>
    <mergeCell ref="O125:P125"/>
    <mergeCell ref="Q125:R125"/>
    <mergeCell ref="S125:T125"/>
    <mergeCell ref="AU123:AV123"/>
    <mergeCell ref="AW123:AX123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AI127:AJ127"/>
    <mergeCell ref="AK127:AL127"/>
    <mergeCell ref="U127:V127"/>
    <mergeCell ref="W127:X127"/>
    <mergeCell ref="Y127:Z127"/>
    <mergeCell ref="AA127:AB127"/>
    <mergeCell ref="AC127:AD127"/>
    <mergeCell ref="AE127:AF127"/>
    <mergeCell ref="AG127:AH127"/>
    <mergeCell ref="AO125:AP125"/>
    <mergeCell ref="AQ125:AR125"/>
    <mergeCell ref="AS125:AT125"/>
    <mergeCell ref="AU125:AV125"/>
    <mergeCell ref="AW125:AX125"/>
    <mergeCell ref="AM126:AN126"/>
    <mergeCell ref="AM127:AN127"/>
    <mergeCell ref="U122:V122"/>
    <mergeCell ref="W122:X122"/>
    <mergeCell ref="Y122:Z122"/>
    <mergeCell ref="AA122:AB122"/>
    <mergeCell ref="AC122:AD122"/>
    <mergeCell ref="AE122:AF122"/>
    <mergeCell ref="AG122:AH122"/>
    <mergeCell ref="AI122:AJ122"/>
    <mergeCell ref="AK122:AL122"/>
    <mergeCell ref="AO122:AP122"/>
    <mergeCell ref="AQ122:AR122"/>
    <mergeCell ref="AS122:AT122"/>
    <mergeCell ref="AU122:AV122"/>
    <mergeCell ref="AW122:AX122"/>
    <mergeCell ref="G124:H124"/>
    <mergeCell ref="I124:J124"/>
    <mergeCell ref="K124:L124"/>
    <mergeCell ref="M124:N124"/>
    <mergeCell ref="O124:P124"/>
    <mergeCell ref="Q124:R124"/>
    <mergeCell ref="S124:T124"/>
    <mergeCell ref="AM124:AN124"/>
    <mergeCell ref="AO124:AP124"/>
    <mergeCell ref="AQ124:AR124"/>
    <mergeCell ref="AS124:AT124"/>
    <mergeCell ref="AU124:AV124"/>
    <mergeCell ref="AW124:AX124"/>
    <mergeCell ref="AM122:AN122"/>
    <mergeCell ref="AM123:AN123"/>
    <mergeCell ref="AO123:AP123"/>
    <mergeCell ref="AQ123:AR123"/>
    <mergeCell ref="AS123:AT123"/>
    <mergeCell ref="AI121:AJ121"/>
    <mergeCell ref="AK121:AL121"/>
    <mergeCell ref="AM121:AN121"/>
    <mergeCell ref="AO121:AP121"/>
    <mergeCell ref="AQ121:AR121"/>
    <mergeCell ref="AS121:AT121"/>
    <mergeCell ref="AU121:AV121"/>
    <mergeCell ref="AW121:AX121"/>
    <mergeCell ref="U121:V121"/>
    <mergeCell ref="W121:X121"/>
    <mergeCell ref="Y121:Z121"/>
    <mergeCell ref="AA121:AB121"/>
    <mergeCell ref="AC121:AD121"/>
    <mergeCell ref="AE121:AF121"/>
    <mergeCell ref="AG121:AH121"/>
    <mergeCell ref="G121:H121"/>
    <mergeCell ref="I121:J121"/>
    <mergeCell ref="K121:L121"/>
    <mergeCell ref="M121:N121"/>
    <mergeCell ref="O121:P121"/>
    <mergeCell ref="Q121:R121"/>
    <mergeCell ref="S121:T121"/>
    <mergeCell ref="AI123:AJ123"/>
    <mergeCell ref="AK123:AL123"/>
    <mergeCell ref="U123:V123"/>
    <mergeCell ref="W123:X123"/>
    <mergeCell ref="Y123:Z123"/>
    <mergeCell ref="AA123:AB123"/>
    <mergeCell ref="AC123:AD123"/>
    <mergeCell ref="AE123:AF123"/>
    <mergeCell ref="AG123:AH123"/>
    <mergeCell ref="AI124:AJ124"/>
    <mergeCell ref="AK124:AL124"/>
    <mergeCell ref="U124:V124"/>
    <mergeCell ref="W124:X124"/>
    <mergeCell ref="Y124:Z124"/>
    <mergeCell ref="AA124:AB124"/>
    <mergeCell ref="AC124:AD124"/>
    <mergeCell ref="AE124:AF124"/>
    <mergeCell ref="AG124:AH124"/>
    <mergeCell ref="AI120:AJ120"/>
    <mergeCell ref="AK120:AL120"/>
    <mergeCell ref="AM120:AN120"/>
    <mergeCell ref="AO120:AP120"/>
    <mergeCell ref="AQ120:AR120"/>
    <mergeCell ref="AS120:AT120"/>
    <mergeCell ref="AU120:AV120"/>
    <mergeCell ref="AW120:AX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AI119:AJ119"/>
    <mergeCell ref="AK119:AL119"/>
    <mergeCell ref="AM119:AN119"/>
    <mergeCell ref="AO119:AP119"/>
    <mergeCell ref="AQ119:AR119"/>
    <mergeCell ref="AS119:AT119"/>
    <mergeCell ref="AU119:AV119"/>
    <mergeCell ref="AW119:AX119"/>
    <mergeCell ref="U119:V119"/>
    <mergeCell ref="W119:X119"/>
    <mergeCell ref="Y119:Z119"/>
    <mergeCell ref="AA119:AB119"/>
    <mergeCell ref="AC119:AD119"/>
    <mergeCell ref="AE119:AF119"/>
    <mergeCell ref="AG119:AH119"/>
    <mergeCell ref="G119:H119"/>
    <mergeCell ref="I119:J119"/>
    <mergeCell ref="K119:L119"/>
    <mergeCell ref="M119:N119"/>
    <mergeCell ref="O119:P119"/>
    <mergeCell ref="Q119:R119"/>
    <mergeCell ref="S119:T119"/>
    <mergeCell ref="AO118:AP118"/>
    <mergeCell ref="AQ118:AR118"/>
    <mergeCell ref="AS118:AT118"/>
    <mergeCell ref="AU118:AV118"/>
    <mergeCell ref="AW118:AX118"/>
    <mergeCell ref="AI117:AJ117"/>
    <mergeCell ref="AK117:AL117"/>
    <mergeCell ref="AO117:AP117"/>
    <mergeCell ref="AQ117:AR117"/>
    <mergeCell ref="AS117:AT117"/>
    <mergeCell ref="AU117:AV117"/>
    <mergeCell ref="AW117:AX117"/>
    <mergeCell ref="G118:H118"/>
    <mergeCell ref="I118:J118"/>
    <mergeCell ref="K118:L118"/>
    <mergeCell ref="M118:N118"/>
    <mergeCell ref="O118:P118"/>
    <mergeCell ref="Q118:R118"/>
    <mergeCell ref="S118:T118"/>
    <mergeCell ref="G113:H113"/>
    <mergeCell ref="I113:J113"/>
    <mergeCell ref="K113:L113"/>
    <mergeCell ref="M113:N113"/>
    <mergeCell ref="O113:P113"/>
    <mergeCell ref="Q113:R113"/>
    <mergeCell ref="S113:T113"/>
    <mergeCell ref="G114:H114"/>
    <mergeCell ref="I114:J114"/>
    <mergeCell ref="K114:L114"/>
    <mergeCell ref="M114:N114"/>
    <mergeCell ref="O114:P114"/>
    <mergeCell ref="Q114:R114"/>
    <mergeCell ref="S114:T114"/>
    <mergeCell ref="AI116:AJ116"/>
    <mergeCell ref="AK116:AL116"/>
    <mergeCell ref="AM116:AN116"/>
    <mergeCell ref="U116:V116"/>
    <mergeCell ref="W116:X116"/>
    <mergeCell ref="Y116:Z116"/>
    <mergeCell ref="AA116:AB116"/>
    <mergeCell ref="AC116:AD116"/>
    <mergeCell ref="AE116:AF116"/>
    <mergeCell ref="AG116:AH116"/>
    <mergeCell ref="G116:H116"/>
    <mergeCell ref="I116:J116"/>
    <mergeCell ref="K116:L116"/>
    <mergeCell ref="M116:N116"/>
    <mergeCell ref="O116:P116"/>
    <mergeCell ref="Q116:R116"/>
    <mergeCell ref="S116:T116"/>
    <mergeCell ref="AU114:AV114"/>
    <mergeCell ref="AW114:AX114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AI118:AJ118"/>
    <mergeCell ref="AK118:AL118"/>
    <mergeCell ref="U118:V118"/>
    <mergeCell ref="W118:X118"/>
    <mergeCell ref="Y118:Z118"/>
    <mergeCell ref="AA118:AB118"/>
    <mergeCell ref="AC118:AD118"/>
    <mergeCell ref="AE118:AF118"/>
    <mergeCell ref="AG118:AH118"/>
    <mergeCell ref="AO116:AP116"/>
    <mergeCell ref="AQ116:AR116"/>
    <mergeCell ref="AS116:AT116"/>
    <mergeCell ref="AU116:AV116"/>
    <mergeCell ref="AW116:AX116"/>
    <mergeCell ref="AM117:AN117"/>
    <mergeCell ref="AM118:AN118"/>
    <mergeCell ref="U113:V113"/>
    <mergeCell ref="W113:X113"/>
    <mergeCell ref="Y113:Z113"/>
    <mergeCell ref="AA113:AB113"/>
    <mergeCell ref="AC113:AD113"/>
    <mergeCell ref="AE113:AF113"/>
    <mergeCell ref="AG113:AH113"/>
    <mergeCell ref="AI113:AJ113"/>
    <mergeCell ref="AK113:AL113"/>
    <mergeCell ref="AO113:AP113"/>
    <mergeCell ref="AQ113:AR113"/>
    <mergeCell ref="AS113:AT113"/>
    <mergeCell ref="AU113:AV113"/>
    <mergeCell ref="AW113:AX113"/>
    <mergeCell ref="G115:H115"/>
    <mergeCell ref="I115:J115"/>
    <mergeCell ref="K115:L115"/>
    <mergeCell ref="M115:N115"/>
    <mergeCell ref="O115:P115"/>
    <mergeCell ref="Q115:R115"/>
    <mergeCell ref="S115:T115"/>
    <mergeCell ref="AM115:AN115"/>
    <mergeCell ref="AO115:AP115"/>
    <mergeCell ref="AQ115:AR115"/>
    <mergeCell ref="AS115:AT115"/>
    <mergeCell ref="AU115:AV115"/>
    <mergeCell ref="AW115:AX115"/>
    <mergeCell ref="AM113:AN113"/>
    <mergeCell ref="AM114:AN114"/>
    <mergeCell ref="AO114:AP114"/>
    <mergeCell ref="AQ114:AR114"/>
    <mergeCell ref="AS114:AT114"/>
    <mergeCell ref="AI112:AJ112"/>
    <mergeCell ref="AK112:AL112"/>
    <mergeCell ref="AM112:AN112"/>
    <mergeCell ref="AO112:AP112"/>
    <mergeCell ref="AQ112:AR112"/>
    <mergeCell ref="AS112:AT112"/>
    <mergeCell ref="AU112:AV112"/>
    <mergeCell ref="AW112:AX112"/>
    <mergeCell ref="U112:V112"/>
    <mergeCell ref="W112:X112"/>
    <mergeCell ref="Y112:Z112"/>
    <mergeCell ref="AA112:AB112"/>
    <mergeCell ref="AC112:AD112"/>
    <mergeCell ref="AE112:AF112"/>
    <mergeCell ref="AG112:AH112"/>
    <mergeCell ref="G112:H112"/>
    <mergeCell ref="I112:J112"/>
    <mergeCell ref="K112:L112"/>
    <mergeCell ref="M112:N112"/>
    <mergeCell ref="O112:P112"/>
    <mergeCell ref="Q112:R112"/>
    <mergeCell ref="S112:T112"/>
    <mergeCell ref="AI114:AJ114"/>
    <mergeCell ref="AK114:AL114"/>
    <mergeCell ref="U114:V114"/>
    <mergeCell ref="W114:X114"/>
    <mergeCell ref="Y114:Z114"/>
    <mergeCell ref="AA114:AB114"/>
    <mergeCell ref="AC114:AD114"/>
    <mergeCell ref="AE114:AF114"/>
    <mergeCell ref="AG114:AH114"/>
    <mergeCell ref="AI115:AJ115"/>
    <mergeCell ref="AK115:AL115"/>
    <mergeCell ref="U115:V115"/>
    <mergeCell ref="W115:X115"/>
    <mergeCell ref="Y115:Z115"/>
    <mergeCell ref="AA115:AB115"/>
    <mergeCell ref="AC115:AD115"/>
    <mergeCell ref="AE115:AF115"/>
    <mergeCell ref="AG115:AH115"/>
    <mergeCell ref="AI111:AJ111"/>
    <mergeCell ref="AK111:AL111"/>
    <mergeCell ref="AM111:AN111"/>
    <mergeCell ref="AO111:AP111"/>
    <mergeCell ref="AQ111:AR111"/>
    <mergeCell ref="AS111:AT111"/>
    <mergeCell ref="AU111:AV111"/>
    <mergeCell ref="AW111:AX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AI110:AJ110"/>
    <mergeCell ref="AK110:AL110"/>
    <mergeCell ref="AM110:AN110"/>
    <mergeCell ref="AO110:AP110"/>
    <mergeCell ref="AQ110:AR110"/>
    <mergeCell ref="AS110:AT110"/>
    <mergeCell ref="AU110:AV110"/>
    <mergeCell ref="AW110:AX110"/>
    <mergeCell ref="U110:V110"/>
    <mergeCell ref="W110:X110"/>
    <mergeCell ref="Y110:Z110"/>
    <mergeCell ref="AA110:AB110"/>
    <mergeCell ref="AC110:AD110"/>
    <mergeCell ref="AE110:AF110"/>
    <mergeCell ref="AG110:AH110"/>
    <mergeCell ref="G110:H110"/>
    <mergeCell ref="I110:J110"/>
    <mergeCell ref="K110:L110"/>
    <mergeCell ref="M110:N110"/>
    <mergeCell ref="O110:P110"/>
    <mergeCell ref="Q110:R110"/>
    <mergeCell ref="S110:T110"/>
    <mergeCell ref="AO109:AP109"/>
    <mergeCell ref="AQ109:AR109"/>
    <mergeCell ref="AS109:AT109"/>
    <mergeCell ref="AU109:AV109"/>
    <mergeCell ref="AW109:AX109"/>
    <mergeCell ref="AI108:AJ108"/>
    <mergeCell ref="AK108:AL108"/>
    <mergeCell ref="AO108:AP108"/>
    <mergeCell ref="AQ108:AR108"/>
    <mergeCell ref="AS108:AT108"/>
    <mergeCell ref="AU108:AV108"/>
    <mergeCell ref="AW108:AX108"/>
    <mergeCell ref="G109:H109"/>
    <mergeCell ref="I109:J109"/>
    <mergeCell ref="K109:L109"/>
    <mergeCell ref="M109:N109"/>
    <mergeCell ref="O109:P109"/>
    <mergeCell ref="Q109:R109"/>
    <mergeCell ref="S109:T109"/>
    <mergeCell ref="G104:H104"/>
    <mergeCell ref="I104:J104"/>
    <mergeCell ref="K104:L104"/>
    <mergeCell ref="M104:N104"/>
    <mergeCell ref="O104:P104"/>
    <mergeCell ref="Q104:R104"/>
    <mergeCell ref="S104:T104"/>
    <mergeCell ref="G105:H105"/>
    <mergeCell ref="I105:J105"/>
    <mergeCell ref="K105:L105"/>
    <mergeCell ref="M105:N105"/>
    <mergeCell ref="O105:P105"/>
    <mergeCell ref="Q105:R105"/>
    <mergeCell ref="S105:T105"/>
    <mergeCell ref="AI107:AJ107"/>
    <mergeCell ref="AK107:AL107"/>
    <mergeCell ref="AM107:AN107"/>
    <mergeCell ref="U107:V107"/>
    <mergeCell ref="W107:X107"/>
    <mergeCell ref="Y107:Z107"/>
    <mergeCell ref="AA107:AB107"/>
    <mergeCell ref="AC107:AD107"/>
    <mergeCell ref="AE107:AF107"/>
    <mergeCell ref="AG107:AH107"/>
    <mergeCell ref="G107:H107"/>
    <mergeCell ref="I107:J107"/>
    <mergeCell ref="K107:L107"/>
    <mergeCell ref="M107:N107"/>
    <mergeCell ref="O107:P107"/>
    <mergeCell ref="Q107:R107"/>
    <mergeCell ref="S107:T107"/>
    <mergeCell ref="AU105:AV105"/>
    <mergeCell ref="AW105:AX105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AI109:AJ109"/>
    <mergeCell ref="AK109:AL109"/>
    <mergeCell ref="U109:V109"/>
    <mergeCell ref="W109:X109"/>
    <mergeCell ref="Y109:Z109"/>
    <mergeCell ref="AA109:AB109"/>
    <mergeCell ref="AC109:AD109"/>
    <mergeCell ref="AE109:AF109"/>
    <mergeCell ref="AG109:AH109"/>
    <mergeCell ref="AO107:AP107"/>
    <mergeCell ref="AQ107:AR107"/>
    <mergeCell ref="AS107:AT107"/>
    <mergeCell ref="AU107:AV107"/>
    <mergeCell ref="AW107:AX107"/>
    <mergeCell ref="AM108:AN108"/>
    <mergeCell ref="AM109:AN109"/>
    <mergeCell ref="U104:V104"/>
    <mergeCell ref="W104:X104"/>
    <mergeCell ref="Y104:Z104"/>
    <mergeCell ref="AA104:AB104"/>
    <mergeCell ref="AC104:AD104"/>
    <mergeCell ref="AE104:AF104"/>
    <mergeCell ref="AG104:AH104"/>
    <mergeCell ref="AI104:AJ104"/>
    <mergeCell ref="AK104:AL104"/>
    <mergeCell ref="AO104:AP104"/>
    <mergeCell ref="AQ104:AR104"/>
    <mergeCell ref="AS104:AT104"/>
    <mergeCell ref="AU104:AV104"/>
    <mergeCell ref="AW104:AX104"/>
    <mergeCell ref="G106:H106"/>
    <mergeCell ref="I106:J106"/>
    <mergeCell ref="K106:L106"/>
    <mergeCell ref="M106:N106"/>
    <mergeCell ref="O106:P106"/>
    <mergeCell ref="Q106:R106"/>
    <mergeCell ref="S106:T106"/>
    <mergeCell ref="AM106:AN106"/>
    <mergeCell ref="AO106:AP106"/>
    <mergeCell ref="AQ106:AR106"/>
    <mergeCell ref="AS106:AT106"/>
    <mergeCell ref="AU106:AV106"/>
    <mergeCell ref="AW106:AX106"/>
    <mergeCell ref="AM104:AN104"/>
    <mergeCell ref="AM105:AN105"/>
    <mergeCell ref="AO105:AP105"/>
    <mergeCell ref="AQ105:AR105"/>
    <mergeCell ref="AS105:AT105"/>
    <mergeCell ref="AI103:AJ103"/>
    <mergeCell ref="AK103:AL103"/>
    <mergeCell ref="AM103:AN103"/>
    <mergeCell ref="AO103:AP103"/>
    <mergeCell ref="AQ103:AR103"/>
    <mergeCell ref="AS103:AT103"/>
    <mergeCell ref="AU103:AV103"/>
    <mergeCell ref="AW103:AX103"/>
    <mergeCell ref="U103:V103"/>
    <mergeCell ref="W103:X103"/>
    <mergeCell ref="Y103:Z103"/>
    <mergeCell ref="AA103:AB103"/>
    <mergeCell ref="AC103:AD103"/>
    <mergeCell ref="AE103:AF103"/>
    <mergeCell ref="AG103:AH103"/>
    <mergeCell ref="G103:H103"/>
    <mergeCell ref="I103:J103"/>
    <mergeCell ref="K103:L103"/>
    <mergeCell ref="M103:N103"/>
    <mergeCell ref="O103:P103"/>
    <mergeCell ref="Q103:R103"/>
    <mergeCell ref="S103:T103"/>
    <mergeCell ref="AI105:AJ105"/>
    <mergeCell ref="AK105:AL105"/>
    <mergeCell ref="U105:V105"/>
    <mergeCell ref="W105:X105"/>
    <mergeCell ref="Y105:Z105"/>
    <mergeCell ref="AA105:AB105"/>
    <mergeCell ref="AC105:AD105"/>
    <mergeCell ref="AE105:AF105"/>
    <mergeCell ref="AG105:AH105"/>
    <mergeCell ref="AI106:AJ106"/>
    <mergeCell ref="AK106:AL106"/>
    <mergeCell ref="U106:V106"/>
    <mergeCell ref="W106:X106"/>
    <mergeCell ref="Y106:Z106"/>
    <mergeCell ref="AA106:AB106"/>
    <mergeCell ref="AC106:AD106"/>
    <mergeCell ref="AE106:AF106"/>
    <mergeCell ref="AG106:AH106"/>
    <mergeCell ref="AI102:AJ102"/>
    <mergeCell ref="AK102:AL102"/>
    <mergeCell ref="AM102:AN102"/>
    <mergeCell ref="AO102:AP102"/>
    <mergeCell ref="AQ102:AR102"/>
    <mergeCell ref="AS102:AT102"/>
    <mergeCell ref="AU102:AV102"/>
    <mergeCell ref="AW102:AX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AI101:AJ101"/>
    <mergeCell ref="AK101:AL101"/>
    <mergeCell ref="AM101:AN101"/>
    <mergeCell ref="AO101:AP101"/>
    <mergeCell ref="AQ101:AR101"/>
    <mergeCell ref="AS101:AT101"/>
    <mergeCell ref="AU101:AV101"/>
    <mergeCell ref="AW101:AX101"/>
    <mergeCell ref="U101:V101"/>
    <mergeCell ref="W101:X101"/>
    <mergeCell ref="Y101:Z101"/>
    <mergeCell ref="AA101:AB101"/>
    <mergeCell ref="AC101:AD101"/>
    <mergeCell ref="AE101:AF101"/>
    <mergeCell ref="AG101:AH101"/>
    <mergeCell ref="G101:H101"/>
    <mergeCell ref="I101:J101"/>
    <mergeCell ref="K101:L101"/>
    <mergeCell ref="M101:N101"/>
    <mergeCell ref="O101:P101"/>
    <mergeCell ref="Q101:R101"/>
    <mergeCell ref="S101:T101"/>
    <mergeCell ref="AO100:AP100"/>
    <mergeCell ref="AQ100:AR100"/>
    <mergeCell ref="AS100:AT100"/>
    <mergeCell ref="AU100:AV100"/>
    <mergeCell ref="AW100:AX100"/>
    <mergeCell ref="AI99:AJ99"/>
    <mergeCell ref="AK99:AL99"/>
    <mergeCell ref="AO99:AP99"/>
    <mergeCell ref="AQ99:AR99"/>
    <mergeCell ref="AS99:AT99"/>
    <mergeCell ref="AU99:AV99"/>
    <mergeCell ref="AW99:AX99"/>
    <mergeCell ref="G100:H100"/>
    <mergeCell ref="I100:J100"/>
    <mergeCell ref="K100:L100"/>
    <mergeCell ref="M100:N100"/>
    <mergeCell ref="O100:P100"/>
    <mergeCell ref="Q100:R100"/>
    <mergeCell ref="S100:T100"/>
    <mergeCell ref="G95:H95"/>
    <mergeCell ref="I95:J95"/>
    <mergeCell ref="K95:L95"/>
    <mergeCell ref="M95:N95"/>
    <mergeCell ref="O95:P95"/>
    <mergeCell ref="Q95:R95"/>
    <mergeCell ref="S95:T95"/>
    <mergeCell ref="G96:H96"/>
    <mergeCell ref="I96:J96"/>
    <mergeCell ref="K96:L96"/>
    <mergeCell ref="M96:N96"/>
    <mergeCell ref="O96:P96"/>
    <mergeCell ref="Q96:R96"/>
    <mergeCell ref="S96:T96"/>
    <mergeCell ref="AI98:AJ98"/>
    <mergeCell ref="AK98:AL98"/>
    <mergeCell ref="AM98:AN98"/>
    <mergeCell ref="U98:V98"/>
    <mergeCell ref="W98:X98"/>
    <mergeCell ref="Y98:Z98"/>
    <mergeCell ref="AA98:AB98"/>
    <mergeCell ref="AC98:AD98"/>
    <mergeCell ref="AE98:AF98"/>
    <mergeCell ref="AG98:AH98"/>
    <mergeCell ref="G98:H98"/>
    <mergeCell ref="I98:J98"/>
    <mergeCell ref="K98:L98"/>
    <mergeCell ref="M98:N98"/>
    <mergeCell ref="O98:P98"/>
    <mergeCell ref="Q98:R98"/>
    <mergeCell ref="S98:T98"/>
    <mergeCell ref="AU96:AV96"/>
    <mergeCell ref="AW96:AX96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AI100:AJ100"/>
    <mergeCell ref="AK100:AL100"/>
    <mergeCell ref="U100:V100"/>
    <mergeCell ref="W100:X100"/>
    <mergeCell ref="Y100:Z100"/>
    <mergeCell ref="AA100:AB100"/>
    <mergeCell ref="AC100:AD100"/>
    <mergeCell ref="AE100:AF100"/>
    <mergeCell ref="AG100:AH100"/>
    <mergeCell ref="AO98:AP98"/>
    <mergeCell ref="AQ98:AR98"/>
    <mergeCell ref="AS98:AT98"/>
    <mergeCell ref="AU98:AV98"/>
    <mergeCell ref="AW98:AX98"/>
    <mergeCell ref="AM99:AN99"/>
    <mergeCell ref="AM100:AN100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AK95:AL95"/>
    <mergeCell ref="AO95:AP95"/>
    <mergeCell ref="AQ95:AR95"/>
    <mergeCell ref="AS95:AT95"/>
    <mergeCell ref="AU95:AV95"/>
    <mergeCell ref="AW95:AX95"/>
    <mergeCell ref="G97:H97"/>
    <mergeCell ref="I97:J97"/>
    <mergeCell ref="K97:L97"/>
    <mergeCell ref="M97:N97"/>
    <mergeCell ref="O97:P97"/>
    <mergeCell ref="Q97:R97"/>
    <mergeCell ref="S97:T97"/>
    <mergeCell ref="AM97:AN97"/>
    <mergeCell ref="AO97:AP97"/>
    <mergeCell ref="AQ97:AR97"/>
    <mergeCell ref="AS97:AT97"/>
    <mergeCell ref="AU97:AV97"/>
    <mergeCell ref="AW97:AX97"/>
    <mergeCell ref="AM95:AN95"/>
    <mergeCell ref="AM96:AN96"/>
    <mergeCell ref="AO96:AP96"/>
    <mergeCell ref="AQ96:AR96"/>
    <mergeCell ref="AS96:AT96"/>
    <mergeCell ref="AI94:AJ94"/>
    <mergeCell ref="AK94:AL94"/>
    <mergeCell ref="AM94:AN94"/>
    <mergeCell ref="AO94:AP94"/>
    <mergeCell ref="AQ94:AR94"/>
    <mergeCell ref="AS94:AT94"/>
    <mergeCell ref="AU94:AV94"/>
    <mergeCell ref="AW94:AX94"/>
    <mergeCell ref="U94:V94"/>
    <mergeCell ref="W94:X94"/>
    <mergeCell ref="Y94:Z94"/>
    <mergeCell ref="AA94:AB94"/>
    <mergeCell ref="AC94:AD94"/>
    <mergeCell ref="AE94:AF94"/>
    <mergeCell ref="AG94:AH94"/>
    <mergeCell ref="G94:H94"/>
    <mergeCell ref="I94:J94"/>
    <mergeCell ref="K94:L94"/>
    <mergeCell ref="M94:N94"/>
    <mergeCell ref="O94:P94"/>
    <mergeCell ref="Q94:R94"/>
    <mergeCell ref="S94:T94"/>
    <mergeCell ref="AI96:AJ96"/>
    <mergeCell ref="AK96:AL96"/>
    <mergeCell ref="U96:V96"/>
    <mergeCell ref="W96:X96"/>
    <mergeCell ref="Y96:Z96"/>
    <mergeCell ref="AA96:AB96"/>
    <mergeCell ref="AC96:AD96"/>
    <mergeCell ref="AE96:AF96"/>
    <mergeCell ref="AG96:AH96"/>
    <mergeCell ref="AI97:AJ97"/>
    <mergeCell ref="AK97:AL97"/>
    <mergeCell ref="U97:V97"/>
    <mergeCell ref="W97:X97"/>
    <mergeCell ref="Y97:Z97"/>
    <mergeCell ref="AA97:AB97"/>
    <mergeCell ref="AC97:AD97"/>
    <mergeCell ref="AE97:AF97"/>
    <mergeCell ref="AG97:AH97"/>
    <mergeCell ref="AI93:AJ93"/>
    <mergeCell ref="AK93:AL93"/>
    <mergeCell ref="AM93:AN93"/>
    <mergeCell ref="AO93:AP93"/>
    <mergeCell ref="AQ93:AR93"/>
    <mergeCell ref="AS93:AT93"/>
    <mergeCell ref="AU93:AV93"/>
    <mergeCell ref="AW93:AX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AI92:AJ92"/>
    <mergeCell ref="AK92:AL92"/>
    <mergeCell ref="AM92:AN92"/>
    <mergeCell ref="AO92:AP92"/>
    <mergeCell ref="AQ92:AR92"/>
    <mergeCell ref="AS92:AT92"/>
    <mergeCell ref="AU92:AV92"/>
    <mergeCell ref="AW92:AX92"/>
    <mergeCell ref="U92:V92"/>
    <mergeCell ref="W92:X92"/>
    <mergeCell ref="Y92:Z92"/>
    <mergeCell ref="AA92:AB92"/>
    <mergeCell ref="AC92:AD92"/>
    <mergeCell ref="AE92:AF92"/>
    <mergeCell ref="AG92:AH92"/>
    <mergeCell ref="G92:H92"/>
    <mergeCell ref="I92:J92"/>
    <mergeCell ref="K92:L92"/>
    <mergeCell ref="M92:N92"/>
    <mergeCell ref="O92:P92"/>
    <mergeCell ref="Q92:R92"/>
    <mergeCell ref="S92:T92"/>
    <mergeCell ref="AO91:AP91"/>
    <mergeCell ref="AQ91:AR91"/>
    <mergeCell ref="AS91:AT91"/>
    <mergeCell ref="AU91:AV91"/>
    <mergeCell ref="AW91:AX91"/>
    <mergeCell ref="AI90:AJ90"/>
    <mergeCell ref="AK90:AL90"/>
    <mergeCell ref="AO90:AP90"/>
    <mergeCell ref="AQ90:AR90"/>
    <mergeCell ref="AS90:AT90"/>
    <mergeCell ref="AU90:AV90"/>
    <mergeCell ref="AW90:AX90"/>
    <mergeCell ref="G91:H91"/>
    <mergeCell ref="I91:J91"/>
    <mergeCell ref="K91:L91"/>
    <mergeCell ref="M91:N91"/>
    <mergeCell ref="O91:P91"/>
    <mergeCell ref="Q91:R91"/>
    <mergeCell ref="S91:T91"/>
    <mergeCell ref="G86:H86"/>
    <mergeCell ref="I86:J86"/>
    <mergeCell ref="K86:L86"/>
    <mergeCell ref="M86:N86"/>
    <mergeCell ref="O86:P86"/>
    <mergeCell ref="Q86:R86"/>
    <mergeCell ref="S86:T86"/>
    <mergeCell ref="G87:H87"/>
    <mergeCell ref="I87:J87"/>
    <mergeCell ref="K87:L87"/>
    <mergeCell ref="M87:N87"/>
    <mergeCell ref="O87:P87"/>
    <mergeCell ref="Q87:R87"/>
    <mergeCell ref="S87:T87"/>
    <mergeCell ref="AI89:AJ89"/>
    <mergeCell ref="AK89:AL89"/>
    <mergeCell ref="AM89:AN89"/>
    <mergeCell ref="U89:V89"/>
    <mergeCell ref="W89:X89"/>
    <mergeCell ref="Y89:Z89"/>
    <mergeCell ref="AA89:AB89"/>
    <mergeCell ref="AC89:AD89"/>
    <mergeCell ref="AE89:AF89"/>
    <mergeCell ref="AG89:AH89"/>
    <mergeCell ref="G89:H89"/>
    <mergeCell ref="I89:J89"/>
    <mergeCell ref="K89:L89"/>
    <mergeCell ref="M89:N89"/>
    <mergeCell ref="O89:P89"/>
    <mergeCell ref="Q89:R89"/>
    <mergeCell ref="S89:T89"/>
    <mergeCell ref="AU87:AV87"/>
    <mergeCell ref="AW87:AX87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AI91:AJ91"/>
    <mergeCell ref="AK91:AL91"/>
    <mergeCell ref="U91:V91"/>
    <mergeCell ref="W91:X91"/>
    <mergeCell ref="Y91:Z91"/>
    <mergeCell ref="AA91:AB91"/>
    <mergeCell ref="AC91:AD91"/>
    <mergeCell ref="AE91:AF91"/>
    <mergeCell ref="AG91:AH91"/>
    <mergeCell ref="AO89:AP89"/>
    <mergeCell ref="AQ89:AR89"/>
    <mergeCell ref="AS89:AT89"/>
    <mergeCell ref="AU89:AV89"/>
    <mergeCell ref="AW89:AX89"/>
    <mergeCell ref="AM90:AN90"/>
    <mergeCell ref="AM91:AN91"/>
    <mergeCell ref="U86:V86"/>
    <mergeCell ref="W86:X86"/>
    <mergeCell ref="Y86:Z86"/>
    <mergeCell ref="AA86:AB86"/>
    <mergeCell ref="AC86:AD86"/>
    <mergeCell ref="AE86:AF86"/>
    <mergeCell ref="AG86:AH86"/>
    <mergeCell ref="AI86:AJ86"/>
    <mergeCell ref="AK86:AL86"/>
    <mergeCell ref="AO86:AP86"/>
    <mergeCell ref="AQ86:AR86"/>
    <mergeCell ref="AS86:AT86"/>
    <mergeCell ref="AU86:AV86"/>
    <mergeCell ref="AW86:AX86"/>
    <mergeCell ref="G88:H88"/>
    <mergeCell ref="I88:J88"/>
    <mergeCell ref="K88:L88"/>
    <mergeCell ref="M88:N88"/>
    <mergeCell ref="O88:P88"/>
    <mergeCell ref="Q88:R88"/>
    <mergeCell ref="S88:T88"/>
    <mergeCell ref="AM88:AN88"/>
    <mergeCell ref="AO88:AP88"/>
    <mergeCell ref="AQ88:AR88"/>
    <mergeCell ref="AS88:AT88"/>
    <mergeCell ref="AU88:AV88"/>
    <mergeCell ref="AW88:AX88"/>
    <mergeCell ref="AM86:AN86"/>
    <mergeCell ref="AM87:AN87"/>
    <mergeCell ref="AO87:AP87"/>
    <mergeCell ref="AQ87:AR87"/>
    <mergeCell ref="AS87:AT87"/>
    <mergeCell ref="AI85:AJ85"/>
    <mergeCell ref="AK85:AL85"/>
    <mergeCell ref="AM85:AN85"/>
    <mergeCell ref="AO85:AP85"/>
    <mergeCell ref="AQ85:AR85"/>
    <mergeCell ref="AS85:AT85"/>
    <mergeCell ref="AU85:AV85"/>
    <mergeCell ref="AW85:AX85"/>
    <mergeCell ref="U85:V85"/>
    <mergeCell ref="W85:X85"/>
    <mergeCell ref="Y85:Z85"/>
    <mergeCell ref="AA85:AB85"/>
    <mergeCell ref="AC85:AD85"/>
    <mergeCell ref="AE85:AF85"/>
    <mergeCell ref="AG85:AH85"/>
    <mergeCell ref="G85:H85"/>
    <mergeCell ref="I85:J85"/>
    <mergeCell ref="K85:L85"/>
    <mergeCell ref="M85:N85"/>
    <mergeCell ref="O85:P85"/>
    <mergeCell ref="Q85:R85"/>
    <mergeCell ref="S85:T85"/>
    <mergeCell ref="AI87:AJ87"/>
    <mergeCell ref="AK87:AL87"/>
    <mergeCell ref="U87:V87"/>
    <mergeCell ref="W87:X87"/>
    <mergeCell ref="Y87:Z87"/>
    <mergeCell ref="AA87:AB87"/>
    <mergeCell ref="AC87:AD87"/>
    <mergeCell ref="AE87:AF87"/>
    <mergeCell ref="AG87:AH87"/>
    <mergeCell ref="AI88:AJ88"/>
    <mergeCell ref="AK88:AL88"/>
    <mergeCell ref="U88:V88"/>
    <mergeCell ref="W88:X88"/>
    <mergeCell ref="Y88:Z88"/>
    <mergeCell ref="AA88:AB88"/>
    <mergeCell ref="AC88:AD88"/>
    <mergeCell ref="AE88:AF88"/>
    <mergeCell ref="AG88:AH88"/>
    <mergeCell ref="AI84:AJ84"/>
    <mergeCell ref="AK84:AL84"/>
    <mergeCell ref="AM84:AN84"/>
    <mergeCell ref="AO84:AP84"/>
    <mergeCell ref="AQ84:AR84"/>
    <mergeCell ref="AS84:AT84"/>
    <mergeCell ref="AU84:AV84"/>
    <mergeCell ref="AW84:AX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AI83:AJ83"/>
    <mergeCell ref="AK83:AL83"/>
    <mergeCell ref="AM83:AN83"/>
    <mergeCell ref="AO83:AP83"/>
    <mergeCell ref="AQ83:AR83"/>
    <mergeCell ref="AS83:AT83"/>
    <mergeCell ref="AU83:AV83"/>
    <mergeCell ref="AW83:AX83"/>
    <mergeCell ref="U83:V83"/>
    <mergeCell ref="W83:X83"/>
    <mergeCell ref="Y83:Z83"/>
    <mergeCell ref="AA83:AB83"/>
    <mergeCell ref="AC83:AD83"/>
    <mergeCell ref="AE83:AF83"/>
    <mergeCell ref="AG83:AH83"/>
    <mergeCell ref="G83:H83"/>
    <mergeCell ref="I83:J83"/>
    <mergeCell ref="K83:L83"/>
    <mergeCell ref="M83:N83"/>
    <mergeCell ref="O83:P83"/>
    <mergeCell ref="Q83:R83"/>
    <mergeCell ref="S83:T83"/>
    <mergeCell ref="AO82:AP82"/>
    <mergeCell ref="AQ82:AR82"/>
    <mergeCell ref="AS82:AT82"/>
    <mergeCell ref="AU82:AV82"/>
    <mergeCell ref="AW82:AX82"/>
    <mergeCell ref="AI81:AJ81"/>
    <mergeCell ref="AK81:AL81"/>
    <mergeCell ref="AO81:AP81"/>
    <mergeCell ref="AQ81:AR81"/>
    <mergeCell ref="AS81:AT81"/>
    <mergeCell ref="AU81:AV81"/>
    <mergeCell ref="AW81:AX81"/>
    <mergeCell ref="G82:H82"/>
    <mergeCell ref="I82:J82"/>
    <mergeCell ref="K82:L82"/>
    <mergeCell ref="M82:N82"/>
    <mergeCell ref="O82:P82"/>
    <mergeCell ref="Q82:R82"/>
    <mergeCell ref="S82:T82"/>
    <mergeCell ref="G77:H77"/>
    <mergeCell ref="I77:J77"/>
    <mergeCell ref="K77:L77"/>
    <mergeCell ref="M77:N77"/>
    <mergeCell ref="O77:P77"/>
    <mergeCell ref="Q77:R77"/>
    <mergeCell ref="S77:T77"/>
    <mergeCell ref="G78:H78"/>
    <mergeCell ref="I78:J78"/>
    <mergeCell ref="K78:L78"/>
    <mergeCell ref="M78:N78"/>
    <mergeCell ref="O78:P78"/>
    <mergeCell ref="Q78:R78"/>
    <mergeCell ref="S78:T78"/>
    <mergeCell ref="AI80:AJ80"/>
    <mergeCell ref="AK80:AL80"/>
    <mergeCell ref="AM80:AN80"/>
    <mergeCell ref="U80:V80"/>
    <mergeCell ref="W80:X80"/>
    <mergeCell ref="Y80:Z80"/>
    <mergeCell ref="AA80:AB80"/>
    <mergeCell ref="AC80:AD80"/>
    <mergeCell ref="AE80:AF80"/>
    <mergeCell ref="AG80:AH80"/>
    <mergeCell ref="G80:H80"/>
    <mergeCell ref="I80:J80"/>
    <mergeCell ref="K80:L80"/>
    <mergeCell ref="M80:N80"/>
    <mergeCell ref="O80:P80"/>
    <mergeCell ref="Q80:R80"/>
    <mergeCell ref="S80:T80"/>
    <mergeCell ref="AU78:AV78"/>
    <mergeCell ref="AW78:AX78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AI82:AJ82"/>
    <mergeCell ref="AK82:AL82"/>
    <mergeCell ref="U82:V82"/>
    <mergeCell ref="W82:X82"/>
    <mergeCell ref="Y82:Z82"/>
    <mergeCell ref="AA82:AB82"/>
    <mergeCell ref="AC82:AD82"/>
    <mergeCell ref="AE82:AF82"/>
    <mergeCell ref="AG82:AH82"/>
    <mergeCell ref="AO80:AP80"/>
    <mergeCell ref="AQ80:AR80"/>
    <mergeCell ref="AS80:AT80"/>
    <mergeCell ref="AU80:AV80"/>
    <mergeCell ref="AW80:AX80"/>
    <mergeCell ref="AM81:AN81"/>
    <mergeCell ref="AM82:AN82"/>
    <mergeCell ref="U77:V77"/>
    <mergeCell ref="W77:X77"/>
    <mergeCell ref="Y77:Z77"/>
    <mergeCell ref="AA77:AB77"/>
    <mergeCell ref="AC77:AD77"/>
    <mergeCell ref="AE77:AF77"/>
    <mergeCell ref="AG77:AH77"/>
    <mergeCell ref="AI77:AJ77"/>
    <mergeCell ref="AK77:AL77"/>
    <mergeCell ref="AO77:AP77"/>
    <mergeCell ref="AQ77:AR77"/>
    <mergeCell ref="AS77:AT77"/>
    <mergeCell ref="AU77:AV77"/>
    <mergeCell ref="AW77:AX77"/>
    <mergeCell ref="G79:H79"/>
    <mergeCell ref="I79:J79"/>
    <mergeCell ref="K79:L79"/>
    <mergeCell ref="M79:N79"/>
    <mergeCell ref="O79:P79"/>
    <mergeCell ref="Q79:R79"/>
    <mergeCell ref="S79:T79"/>
    <mergeCell ref="AM79:AN79"/>
    <mergeCell ref="AO79:AP79"/>
    <mergeCell ref="AQ79:AR79"/>
    <mergeCell ref="AS79:AT79"/>
    <mergeCell ref="AU79:AV79"/>
    <mergeCell ref="AW79:AX79"/>
    <mergeCell ref="AM77:AN77"/>
    <mergeCell ref="AM78:AN78"/>
    <mergeCell ref="AO78:AP78"/>
    <mergeCell ref="AQ78:AR78"/>
    <mergeCell ref="AS78:AT78"/>
    <mergeCell ref="AI76:AJ76"/>
    <mergeCell ref="AK76:AL76"/>
    <mergeCell ref="AM76:AN76"/>
    <mergeCell ref="AO76:AP76"/>
    <mergeCell ref="AQ76:AR76"/>
    <mergeCell ref="AS76:AT76"/>
    <mergeCell ref="AU76:AV76"/>
    <mergeCell ref="AW76:AX76"/>
    <mergeCell ref="U76:V76"/>
    <mergeCell ref="W76:X76"/>
    <mergeCell ref="Y76:Z76"/>
    <mergeCell ref="AA76:AB76"/>
    <mergeCell ref="AC76:AD76"/>
    <mergeCell ref="AE76:AF76"/>
    <mergeCell ref="AG76:AH76"/>
    <mergeCell ref="G76:H76"/>
    <mergeCell ref="I76:J76"/>
    <mergeCell ref="K76:L76"/>
    <mergeCell ref="M76:N76"/>
    <mergeCell ref="O76:P76"/>
    <mergeCell ref="Q76:R76"/>
    <mergeCell ref="S76:T76"/>
    <mergeCell ref="AI78:AJ78"/>
    <mergeCell ref="AK78:AL78"/>
    <mergeCell ref="U78:V78"/>
    <mergeCell ref="W78:X78"/>
    <mergeCell ref="Y78:Z78"/>
    <mergeCell ref="AA78:AB78"/>
    <mergeCell ref="AC78:AD78"/>
    <mergeCell ref="AE78:AF78"/>
    <mergeCell ref="AG78:AH78"/>
    <mergeCell ref="AI79:AJ79"/>
    <mergeCell ref="AK79:AL79"/>
    <mergeCell ref="U79:V79"/>
    <mergeCell ref="W79:X79"/>
    <mergeCell ref="Y79:Z79"/>
    <mergeCell ref="AA79:AB79"/>
    <mergeCell ref="AC79:AD79"/>
    <mergeCell ref="AE79:AF79"/>
    <mergeCell ref="AG79:AH79"/>
    <mergeCell ref="AI75:AJ75"/>
    <mergeCell ref="AK75:AL75"/>
    <mergeCell ref="AM75:AN75"/>
    <mergeCell ref="AO75:AP75"/>
    <mergeCell ref="AQ75:AR75"/>
    <mergeCell ref="AS75:AT75"/>
    <mergeCell ref="AU75:AV75"/>
    <mergeCell ref="AW75:AX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AI74:AJ74"/>
    <mergeCell ref="AK74:AL74"/>
    <mergeCell ref="AM74:AN74"/>
    <mergeCell ref="AO74:AP74"/>
    <mergeCell ref="AQ74:AR74"/>
    <mergeCell ref="AS74:AT74"/>
    <mergeCell ref="AU74:AV74"/>
    <mergeCell ref="AW74:AX74"/>
    <mergeCell ref="U74:V74"/>
    <mergeCell ref="W74:X74"/>
    <mergeCell ref="Y74:Z74"/>
    <mergeCell ref="AA74:AB74"/>
    <mergeCell ref="AC74:AD74"/>
    <mergeCell ref="AE74:AF74"/>
    <mergeCell ref="AG74:AH74"/>
    <mergeCell ref="G74:H74"/>
    <mergeCell ref="I74:J74"/>
    <mergeCell ref="K74:L74"/>
    <mergeCell ref="M74:N74"/>
    <mergeCell ref="O74:P74"/>
    <mergeCell ref="Q74:R74"/>
    <mergeCell ref="S74:T74"/>
    <mergeCell ref="AO73:AP73"/>
    <mergeCell ref="AQ73:AR73"/>
    <mergeCell ref="AS73:AT73"/>
    <mergeCell ref="AU73:AV73"/>
    <mergeCell ref="AW73:AX73"/>
    <mergeCell ref="AI72:AJ72"/>
    <mergeCell ref="AK72:AL72"/>
    <mergeCell ref="AO72:AP72"/>
    <mergeCell ref="AQ72:AR72"/>
    <mergeCell ref="AS72:AT72"/>
    <mergeCell ref="AU72:AV72"/>
    <mergeCell ref="AW72:AX72"/>
    <mergeCell ref="G73:H73"/>
    <mergeCell ref="I73:J73"/>
    <mergeCell ref="K73:L73"/>
    <mergeCell ref="M73:N73"/>
    <mergeCell ref="O73:P73"/>
    <mergeCell ref="Q73:R73"/>
    <mergeCell ref="S73:T73"/>
    <mergeCell ref="G68:H68"/>
    <mergeCell ref="I68:J68"/>
    <mergeCell ref="K68:L68"/>
    <mergeCell ref="M68:N68"/>
    <mergeCell ref="O68:P68"/>
    <mergeCell ref="Q68:R68"/>
    <mergeCell ref="S68:T68"/>
    <mergeCell ref="G69:H69"/>
    <mergeCell ref="I69:J69"/>
    <mergeCell ref="K69:L69"/>
    <mergeCell ref="M69:N69"/>
    <mergeCell ref="O69:P69"/>
    <mergeCell ref="Q69:R69"/>
    <mergeCell ref="S69:T69"/>
    <mergeCell ref="AI71:AJ71"/>
    <mergeCell ref="AK71:AL71"/>
    <mergeCell ref="AM71:AN71"/>
    <mergeCell ref="U71:V71"/>
    <mergeCell ref="W71:X71"/>
    <mergeCell ref="Y71:Z71"/>
    <mergeCell ref="AA71:AB71"/>
    <mergeCell ref="AC71:AD71"/>
    <mergeCell ref="AE71:AF71"/>
    <mergeCell ref="AG71:AH71"/>
    <mergeCell ref="G71:H71"/>
    <mergeCell ref="I71:J71"/>
    <mergeCell ref="K71:L71"/>
    <mergeCell ref="M71:N71"/>
    <mergeCell ref="O71:P71"/>
    <mergeCell ref="Q71:R71"/>
    <mergeCell ref="S71:T71"/>
    <mergeCell ref="AU69:AV69"/>
    <mergeCell ref="AW69:AX69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AI73:AJ73"/>
    <mergeCell ref="AK73:AL73"/>
    <mergeCell ref="U73:V73"/>
    <mergeCell ref="W73:X73"/>
    <mergeCell ref="Y73:Z73"/>
    <mergeCell ref="AA73:AB73"/>
    <mergeCell ref="AC73:AD73"/>
    <mergeCell ref="AE73:AF73"/>
    <mergeCell ref="AG73:AH73"/>
    <mergeCell ref="AO71:AP71"/>
    <mergeCell ref="AQ71:AR71"/>
    <mergeCell ref="AS71:AT71"/>
    <mergeCell ref="AU71:AV71"/>
    <mergeCell ref="AW71:AX71"/>
    <mergeCell ref="AM72:AN72"/>
    <mergeCell ref="AM73:AN73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K68:AL68"/>
    <mergeCell ref="AO68:AP68"/>
    <mergeCell ref="AQ68:AR68"/>
    <mergeCell ref="AS68:AT68"/>
    <mergeCell ref="AU68:AV68"/>
    <mergeCell ref="AW68:AX68"/>
    <mergeCell ref="G70:H70"/>
    <mergeCell ref="I70:J70"/>
    <mergeCell ref="K70:L70"/>
    <mergeCell ref="M70:N70"/>
    <mergeCell ref="O70:P70"/>
    <mergeCell ref="Q70:R70"/>
    <mergeCell ref="S70:T70"/>
    <mergeCell ref="AM70:AN70"/>
    <mergeCell ref="AO70:AP70"/>
    <mergeCell ref="AQ70:AR70"/>
    <mergeCell ref="AS70:AT70"/>
    <mergeCell ref="AU70:AV70"/>
    <mergeCell ref="AW70:AX70"/>
    <mergeCell ref="AM68:AN68"/>
    <mergeCell ref="AM69:AN69"/>
    <mergeCell ref="AO69:AP69"/>
    <mergeCell ref="AQ69:AR69"/>
    <mergeCell ref="AS69:AT69"/>
    <mergeCell ref="AI67:AJ67"/>
    <mergeCell ref="AK67:AL67"/>
    <mergeCell ref="AM67:AN67"/>
    <mergeCell ref="AO67:AP67"/>
    <mergeCell ref="AQ67:AR67"/>
    <mergeCell ref="AS67:AT67"/>
    <mergeCell ref="AU67:AV67"/>
    <mergeCell ref="AW67:AX67"/>
    <mergeCell ref="U67:V67"/>
    <mergeCell ref="W67:X67"/>
    <mergeCell ref="Y67:Z67"/>
    <mergeCell ref="AA67:AB67"/>
    <mergeCell ref="AC67:AD67"/>
    <mergeCell ref="AE67:AF67"/>
    <mergeCell ref="AG67:AH67"/>
    <mergeCell ref="G67:H67"/>
    <mergeCell ref="I67:J67"/>
    <mergeCell ref="K67:L67"/>
    <mergeCell ref="M67:N67"/>
    <mergeCell ref="O67:P67"/>
    <mergeCell ref="Q67:R67"/>
    <mergeCell ref="S67:T67"/>
    <mergeCell ref="AI69:AJ69"/>
    <mergeCell ref="AK69:AL69"/>
    <mergeCell ref="U69:V69"/>
    <mergeCell ref="W69:X69"/>
    <mergeCell ref="Y69:Z69"/>
    <mergeCell ref="AA69:AB69"/>
    <mergeCell ref="AC69:AD69"/>
    <mergeCell ref="AE69:AF69"/>
    <mergeCell ref="AG69:AH69"/>
    <mergeCell ref="AI70:AJ70"/>
    <mergeCell ref="AK70:AL70"/>
    <mergeCell ref="U70:V70"/>
    <mergeCell ref="W70:X70"/>
    <mergeCell ref="Y70:Z70"/>
    <mergeCell ref="AA70:AB70"/>
    <mergeCell ref="AC70:AD70"/>
    <mergeCell ref="AE70:AF70"/>
    <mergeCell ref="AG70:AH70"/>
    <mergeCell ref="AI66:AJ66"/>
    <mergeCell ref="AK66:AL66"/>
    <mergeCell ref="AM66:AN66"/>
    <mergeCell ref="AO66:AP66"/>
    <mergeCell ref="AQ66:AR66"/>
    <mergeCell ref="AS66:AT66"/>
    <mergeCell ref="AU66:AV66"/>
    <mergeCell ref="AW66:AX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AI65:AJ65"/>
    <mergeCell ref="AK65:AL65"/>
    <mergeCell ref="AM65:AN65"/>
    <mergeCell ref="AO65:AP65"/>
    <mergeCell ref="AQ65:AR65"/>
    <mergeCell ref="AS65:AT65"/>
    <mergeCell ref="AU65:AV65"/>
    <mergeCell ref="AW65:AX65"/>
    <mergeCell ref="U65:V65"/>
    <mergeCell ref="W65:X65"/>
    <mergeCell ref="Y65:Z65"/>
    <mergeCell ref="AA65:AB65"/>
    <mergeCell ref="AC65:AD65"/>
    <mergeCell ref="AE65:AF65"/>
    <mergeCell ref="AG65:AH65"/>
    <mergeCell ref="G65:H65"/>
    <mergeCell ref="I65:J65"/>
    <mergeCell ref="K65:L65"/>
    <mergeCell ref="M65:N65"/>
    <mergeCell ref="O65:P65"/>
    <mergeCell ref="Q65:R65"/>
    <mergeCell ref="S65:T65"/>
    <mergeCell ref="AO64:AP64"/>
    <mergeCell ref="AQ64:AR64"/>
    <mergeCell ref="AS64:AT64"/>
    <mergeCell ref="AU64:AV64"/>
    <mergeCell ref="AW64:AX64"/>
    <mergeCell ref="AI63:AJ63"/>
    <mergeCell ref="AK63:AL63"/>
    <mergeCell ref="AO63:AP63"/>
    <mergeCell ref="AQ63:AR63"/>
    <mergeCell ref="AS63:AT63"/>
    <mergeCell ref="AU63:AV63"/>
    <mergeCell ref="AW63:AX63"/>
    <mergeCell ref="G64:H64"/>
    <mergeCell ref="I64:J64"/>
    <mergeCell ref="K64:L64"/>
    <mergeCell ref="M64:N64"/>
    <mergeCell ref="O64:P64"/>
    <mergeCell ref="Q64:R64"/>
    <mergeCell ref="S64:T64"/>
    <mergeCell ref="G59:H59"/>
    <mergeCell ref="I59:J59"/>
    <mergeCell ref="K59:L59"/>
    <mergeCell ref="M59:N59"/>
    <mergeCell ref="O59:P59"/>
    <mergeCell ref="Q59:R59"/>
    <mergeCell ref="S59:T59"/>
    <mergeCell ref="G60:H60"/>
    <mergeCell ref="I60:J60"/>
    <mergeCell ref="K60:L60"/>
    <mergeCell ref="M60:N60"/>
    <mergeCell ref="O60:P60"/>
    <mergeCell ref="Q60:R60"/>
    <mergeCell ref="S60:T60"/>
    <mergeCell ref="AI62:AJ62"/>
    <mergeCell ref="AK62:AL62"/>
    <mergeCell ref="AM62:AN62"/>
    <mergeCell ref="U62:V62"/>
    <mergeCell ref="W62:X62"/>
    <mergeCell ref="Y62:Z62"/>
    <mergeCell ref="AA62:AB62"/>
    <mergeCell ref="AC62:AD62"/>
    <mergeCell ref="AE62:AF62"/>
    <mergeCell ref="AG62:AH62"/>
    <mergeCell ref="G62:H62"/>
    <mergeCell ref="I62:J62"/>
    <mergeCell ref="K62:L62"/>
    <mergeCell ref="M62:N62"/>
    <mergeCell ref="O62:P62"/>
    <mergeCell ref="Q62:R62"/>
    <mergeCell ref="S62:T62"/>
    <mergeCell ref="AU60:AV60"/>
    <mergeCell ref="AW60:AX60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AI64:AJ64"/>
    <mergeCell ref="AK64:AL64"/>
    <mergeCell ref="U64:V64"/>
    <mergeCell ref="W64:X64"/>
    <mergeCell ref="Y64:Z64"/>
    <mergeCell ref="AA64:AB64"/>
    <mergeCell ref="AC64:AD64"/>
    <mergeCell ref="AE64:AF64"/>
    <mergeCell ref="AG64:AH64"/>
    <mergeCell ref="AO62:AP62"/>
    <mergeCell ref="AQ62:AR62"/>
    <mergeCell ref="AS62:AT62"/>
    <mergeCell ref="AU62:AV62"/>
    <mergeCell ref="AW62:AX62"/>
    <mergeCell ref="AM63:AN63"/>
    <mergeCell ref="AM64:AN64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K59:AL59"/>
    <mergeCell ref="AO59:AP59"/>
    <mergeCell ref="AQ59:AR59"/>
    <mergeCell ref="AS59:AT59"/>
    <mergeCell ref="AU59:AV59"/>
    <mergeCell ref="AW59:AX59"/>
    <mergeCell ref="G61:H61"/>
    <mergeCell ref="I61:J61"/>
    <mergeCell ref="K61:L61"/>
    <mergeCell ref="M61:N61"/>
    <mergeCell ref="O61:P61"/>
    <mergeCell ref="Q61:R61"/>
    <mergeCell ref="S61:T61"/>
    <mergeCell ref="AM61:AN61"/>
    <mergeCell ref="AO61:AP61"/>
    <mergeCell ref="AQ61:AR61"/>
    <mergeCell ref="AS61:AT61"/>
    <mergeCell ref="AU61:AV61"/>
    <mergeCell ref="AW61:AX61"/>
    <mergeCell ref="AM59:AN59"/>
    <mergeCell ref="AM60:AN60"/>
    <mergeCell ref="AO60:AP60"/>
    <mergeCell ref="AQ60:AR60"/>
    <mergeCell ref="AS60:AT60"/>
    <mergeCell ref="AI58:AJ58"/>
    <mergeCell ref="AK58:AL58"/>
    <mergeCell ref="AM58:AN58"/>
    <mergeCell ref="AO58:AP58"/>
    <mergeCell ref="AQ58:AR58"/>
    <mergeCell ref="AS58:AT58"/>
    <mergeCell ref="AU58:AV58"/>
    <mergeCell ref="AW58:AX58"/>
    <mergeCell ref="U58:V58"/>
    <mergeCell ref="W58:X58"/>
    <mergeCell ref="Y58:Z58"/>
    <mergeCell ref="AA58:AB58"/>
    <mergeCell ref="AC58:AD58"/>
    <mergeCell ref="AE58:AF58"/>
    <mergeCell ref="AG58:AH58"/>
    <mergeCell ref="G58:H58"/>
    <mergeCell ref="I58:J58"/>
    <mergeCell ref="K58:L58"/>
    <mergeCell ref="M58:N58"/>
    <mergeCell ref="O58:P58"/>
    <mergeCell ref="Q58:R58"/>
    <mergeCell ref="S58:T58"/>
    <mergeCell ref="AI60:AJ60"/>
    <mergeCell ref="AK60:AL60"/>
    <mergeCell ref="U60:V60"/>
    <mergeCell ref="W60:X60"/>
    <mergeCell ref="Y60:Z60"/>
    <mergeCell ref="AA60:AB60"/>
    <mergeCell ref="AC60:AD60"/>
    <mergeCell ref="AE60:AF60"/>
    <mergeCell ref="AG60:AH60"/>
    <mergeCell ref="AI61:AJ61"/>
    <mergeCell ref="AK61:AL61"/>
    <mergeCell ref="U61:V61"/>
    <mergeCell ref="W61:X61"/>
    <mergeCell ref="Y61:Z61"/>
    <mergeCell ref="AA61:AB61"/>
    <mergeCell ref="AC61:AD61"/>
    <mergeCell ref="AE61:AF61"/>
    <mergeCell ref="AG61:AH61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AI56:AJ56"/>
    <mergeCell ref="AK56:AL56"/>
    <mergeCell ref="AM56:AN56"/>
    <mergeCell ref="AO56:AP56"/>
    <mergeCell ref="AQ56:AR56"/>
    <mergeCell ref="AS56:AT56"/>
    <mergeCell ref="AU56:AV56"/>
    <mergeCell ref="AW56:AX56"/>
    <mergeCell ref="U56:V56"/>
    <mergeCell ref="W56:X56"/>
    <mergeCell ref="Y56:Z56"/>
    <mergeCell ref="AA56:AB56"/>
    <mergeCell ref="AC56:AD56"/>
    <mergeCell ref="AE56:AF56"/>
    <mergeCell ref="AG56:AH56"/>
    <mergeCell ref="G56:H56"/>
    <mergeCell ref="I56:J56"/>
    <mergeCell ref="K56:L56"/>
    <mergeCell ref="M56:N56"/>
    <mergeCell ref="O56:P56"/>
    <mergeCell ref="Q56:R56"/>
    <mergeCell ref="S56:T56"/>
    <mergeCell ref="AO55:AP55"/>
    <mergeCell ref="AQ55:AR55"/>
    <mergeCell ref="AS55:AT55"/>
    <mergeCell ref="AU55:AV55"/>
    <mergeCell ref="AW55:AX55"/>
    <mergeCell ref="AI54:AJ54"/>
    <mergeCell ref="AK54:AL54"/>
    <mergeCell ref="AO54:AP54"/>
    <mergeCell ref="AQ54:AR54"/>
    <mergeCell ref="AS54:AT54"/>
    <mergeCell ref="AU54:AV54"/>
    <mergeCell ref="AW54:AX54"/>
    <mergeCell ref="G55:H55"/>
    <mergeCell ref="I55:J55"/>
    <mergeCell ref="K55:L55"/>
    <mergeCell ref="M55:N55"/>
    <mergeCell ref="O55:P55"/>
    <mergeCell ref="Q55:R55"/>
    <mergeCell ref="S55:T55"/>
    <mergeCell ref="G50:H50"/>
    <mergeCell ref="I50:J50"/>
    <mergeCell ref="K50:L50"/>
    <mergeCell ref="M50:N50"/>
    <mergeCell ref="O50:P50"/>
    <mergeCell ref="Q50:R50"/>
    <mergeCell ref="S50:T50"/>
    <mergeCell ref="G51:H51"/>
    <mergeCell ref="I51:J51"/>
    <mergeCell ref="K51:L51"/>
    <mergeCell ref="M51:N51"/>
    <mergeCell ref="O51:P51"/>
    <mergeCell ref="Q51:R51"/>
    <mergeCell ref="S51:T51"/>
    <mergeCell ref="AI53:AJ53"/>
    <mergeCell ref="AK53:AL53"/>
    <mergeCell ref="AM53:AN53"/>
    <mergeCell ref="U53:V53"/>
    <mergeCell ref="W53:X53"/>
    <mergeCell ref="Y53:Z53"/>
    <mergeCell ref="AA53:AB53"/>
    <mergeCell ref="AC53:AD53"/>
    <mergeCell ref="AE53:AF53"/>
    <mergeCell ref="AG53:AH53"/>
    <mergeCell ref="G53:H53"/>
    <mergeCell ref="I53:J53"/>
    <mergeCell ref="K53:L53"/>
    <mergeCell ref="M53:N53"/>
    <mergeCell ref="O53:P53"/>
    <mergeCell ref="Q53:R53"/>
    <mergeCell ref="S53:T53"/>
    <mergeCell ref="AU51:AV51"/>
    <mergeCell ref="AW51:AX51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AI55:AJ55"/>
    <mergeCell ref="AK55:AL55"/>
    <mergeCell ref="U55:V55"/>
    <mergeCell ref="W55:X55"/>
    <mergeCell ref="Y55:Z55"/>
    <mergeCell ref="AA55:AB55"/>
    <mergeCell ref="AC55:AD55"/>
    <mergeCell ref="AE55:AF55"/>
    <mergeCell ref="AG55:AH55"/>
    <mergeCell ref="AO53:AP53"/>
    <mergeCell ref="AQ53:AR53"/>
    <mergeCell ref="AS53:AT53"/>
    <mergeCell ref="AU53:AV53"/>
    <mergeCell ref="AW53:AX53"/>
    <mergeCell ref="AM54:AN54"/>
    <mergeCell ref="AM55:AN55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O50:AP50"/>
    <mergeCell ref="AQ50:AR50"/>
    <mergeCell ref="AS50:AT50"/>
    <mergeCell ref="AU50:AV50"/>
    <mergeCell ref="AW50:AX50"/>
    <mergeCell ref="G52:H52"/>
    <mergeCell ref="I52:J52"/>
    <mergeCell ref="K52:L52"/>
    <mergeCell ref="M52:N52"/>
    <mergeCell ref="O52:P52"/>
    <mergeCell ref="Q52:R52"/>
    <mergeCell ref="S52:T52"/>
    <mergeCell ref="AM52:AN52"/>
    <mergeCell ref="AO52:AP52"/>
    <mergeCell ref="AQ52:AR52"/>
    <mergeCell ref="AS52:AT52"/>
    <mergeCell ref="AU52:AV52"/>
    <mergeCell ref="AW52:AX52"/>
    <mergeCell ref="AM50:AN50"/>
    <mergeCell ref="AM51:AN51"/>
    <mergeCell ref="AO51:AP51"/>
    <mergeCell ref="AQ51:AR51"/>
    <mergeCell ref="AS51:AT51"/>
    <mergeCell ref="AI49:AJ49"/>
    <mergeCell ref="AK49:AL49"/>
    <mergeCell ref="AM49:AN49"/>
    <mergeCell ref="AO49:AP49"/>
    <mergeCell ref="AQ49:AR49"/>
    <mergeCell ref="AS49:AT49"/>
    <mergeCell ref="AU49:AV49"/>
    <mergeCell ref="AW49:AX49"/>
    <mergeCell ref="U49:V49"/>
    <mergeCell ref="W49:X49"/>
    <mergeCell ref="Y49:Z49"/>
    <mergeCell ref="AA49:AB49"/>
    <mergeCell ref="AC49:AD49"/>
    <mergeCell ref="AE49:AF49"/>
    <mergeCell ref="AG49:AH49"/>
    <mergeCell ref="G49:H49"/>
    <mergeCell ref="I49:J49"/>
    <mergeCell ref="K49:L49"/>
    <mergeCell ref="M49:N49"/>
    <mergeCell ref="O49:P49"/>
    <mergeCell ref="Q49:R49"/>
    <mergeCell ref="S49:T49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AI52:AJ52"/>
    <mergeCell ref="AK52:AL52"/>
    <mergeCell ref="U52:V52"/>
    <mergeCell ref="W52:X52"/>
    <mergeCell ref="Y52:Z52"/>
    <mergeCell ref="AA52:AB52"/>
    <mergeCell ref="AC52:AD52"/>
    <mergeCell ref="AE52:AF52"/>
    <mergeCell ref="AG52:AH52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U47:V47"/>
    <mergeCell ref="W47:X47"/>
    <mergeCell ref="Y47:Z47"/>
    <mergeCell ref="AA47:AB47"/>
    <mergeCell ref="AC47:AD47"/>
    <mergeCell ref="AE47:AF47"/>
    <mergeCell ref="AG47:AH47"/>
    <mergeCell ref="G47:H47"/>
    <mergeCell ref="I47:J47"/>
    <mergeCell ref="K47:L47"/>
    <mergeCell ref="M47:N47"/>
    <mergeCell ref="O47:P47"/>
    <mergeCell ref="Q47:R47"/>
    <mergeCell ref="S47:T47"/>
    <mergeCell ref="AO46:AP46"/>
    <mergeCell ref="AQ46:AR46"/>
    <mergeCell ref="AS46:AT46"/>
    <mergeCell ref="AU46:AV46"/>
    <mergeCell ref="AW46:AX46"/>
    <mergeCell ref="AI45:AJ45"/>
    <mergeCell ref="AK45:AL45"/>
    <mergeCell ref="AO45:AP45"/>
    <mergeCell ref="AQ45:AR45"/>
    <mergeCell ref="AS45:AT45"/>
    <mergeCell ref="AU45:AV45"/>
    <mergeCell ref="AW45:AX45"/>
    <mergeCell ref="G46:H46"/>
    <mergeCell ref="I46:J46"/>
    <mergeCell ref="K46:L46"/>
    <mergeCell ref="M46:N46"/>
    <mergeCell ref="O46:P46"/>
    <mergeCell ref="Q46:R46"/>
    <mergeCell ref="S46:T46"/>
    <mergeCell ref="G41:H41"/>
    <mergeCell ref="I41:J41"/>
    <mergeCell ref="K41:L41"/>
    <mergeCell ref="M41:N41"/>
    <mergeCell ref="O41:P41"/>
    <mergeCell ref="Q41:R41"/>
    <mergeCell ref="S41:T41"/>
    <mergeCell ref="G42:H42"/>
    <mergeCell ref="I42:J42"/>
    <mergeCell ref="K42:L42"/>
    <mergeCell ref="M42:N42"/>
    <mergeCell ref="O42:P42"/>
    <mergeCell ref="Q42:R42"/>
    <mergeCell ref="S42:T42"/>
    <mergeCell ref="AI44:AJ44"/>
    <mergeCell ref="AK44:AL44"/>
    <mergeCell ref="AM44:AN44"/>
    <mergeCell ref="U44:V44"/>
    <mergeCell ref="W44:X44"/>
    <mergeCell ref="Y44:Z44"/>
    <mergeCell ref="AA44:AB44"/>
    <mergeCell ref="AC44:AD44"/>
    <mergeCell ref="AE44:AF44"/>
    <mergeCell ref="AG44:AH44"/>
    <mergeCell ref="G44:H44"/>
    <mergeCell ref="I44:J44"/>
    <mergeCell ref="K44:L44"/>
    <mergeCell ref="M44:N44"/>
    <mergeCell ref="O44:P44"/>
    <mergeCell ref="Q44:R44"/>
    <mergeCell ref="S44:T44"/>
    <mergeCell ref="AU42:AV42"/>
    <mergeCell ref="AW42:AX42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AI46:AJ46"/>
    <mergeCell ref="AK46:AL46"/>
    <mergeCell ref="U46:V46"/>
    <mergeCell ref="W46:X46"/>
    <mergeCell ref="Y46:Z46"/>
    <mergeCell ref="AA46:AB46"/>
    <mergeCell ref="AC46:AD46"/>
    <mergeCell ref="AE46:AF46"/>
    <mergeCell ref="AG46:AH46"/>
    <mergeCell ref="AO44:AP44"/>
    <mergeCell ref="AQ44:AR44"/>
    <mergeCell ref="AS44:AT44"/>
    <mergeCell ref="AU44:AV44"/>
    <mergeCell ref="AW44:AX44"/>
    <mergeCell ref="AM45:AN45"/>
    <mergeCell ref="AM46:AN46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O41:AP41"/>
    <mergeCell ref="AQ41:AR41"/>
    <mergeCell ref="AS41:AT41"/>
    <mergeCell ref="AU41:AV41"/>
    <mergeCell ref="AW41:AX41"/>
    <mergeCell ref="G43:H43"/>
    <mergeCell ref="I43:J43"/>
    <mergeCell ref="K43:L43"/>
    <mergeCell ref="M43:N43"/>
    <mergeCell ref="O43:P43"/>
    <mergeCell ref="Q43:R43"/>
    <mergeCell ref="S43:T43"/>
    <mergeCell ref="AM43:AN43"/>
    <mergeCell ref="AO43:AP43"/>
    <mergeCell ref="AQ43:AR43"/>
    <mergeCell ref="AS43:AT43"/>
    <mergeCell ref="AU43:AV43"/>
    <mergeCell ref="AW43:AX43"/>
    <mergeCell ref="AM41:AN41"/>
    <mergeCell ref="AM42:AN42"/>
    <mergeCell ref="AO42:AP42"/>
    <mergeCell ref="AQ42:AR42"/>
    <mergeCell ref="AS42:AT42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U40:V40"/>
    <mergeCell ref="W40:X40"/>
    <mergeCell ref="Y40:Z40"/>
    <mergeCell ref="AA40:AB40"/>
    <mergeCell ref="AC40:AD40"/>
    <mergeCell ref="AE40:AF40"/>
    <mergeCell ref="AG40:AH40"/>
    <mergeCell ref="G40:H40"/>
    <mergeCell ref="I40:J40"/>
    <mergeCell ref="K40:L40"/>
    <mergeCell ref="M40:N40"/>
    <mergeCell ref="O40:P40"/>
    <mergeCell ref="Q40:R40"/>
    <mergeCell ref="S40:T40"/>
    <mergeCell ref="AI42:AJ42"/>
    <mergeCell ref="AK42:AL42"/>
    <mergeCell ref="U42:V42"/>
    <mergeCell ref="W42:X42"/>
    <mergeCell ref="Y42:Z42"/>
    <mergeCell ref="AA42:AB42"/>
    <mergeCell ref="AC42:AD42"/>
    <mergeCell ref="AE42:AF42"/>
    <mergeCell ref="AG42:AH42"/>
    <mergeCell ref="AI43:AJ43"/>
    <mergeCell ref="AK43:AL43"/>
    <mergeCell ref="U43:V43"/>
    <mergeCell ref="W43:X43"/>
    <mergeCell ref="Y43:Z43"/>
    <mergeCell ref="AA43:AB43"/>
    <mergeCell ref="AC43:AD43"/>
    <mergeCell ref="AE43:AF43"/>
    <mergeCell ref="AG43:AH43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U38:V38"/>
    <mergeCell ref="W38:X38"/>
    <mergeCell ref="Y38:Z38"/>
    <mergeCell ref="AA38:AB38"/>
    <mergeCell ref="AC38:AD38"/>
    <mergeCell ref="AE38:AF38"/>
    <mergeCell ref="AG38:AH38"/>
    <mergeCell ref="G38:H38"/>
    <mergeCell ref="I38:J38"/>
    <mergeCell ref="K38:L38"/>
    <mergeCell ref="M38:N38"/>
    <mergeCell ref="O38:P38"/>
    <mergeCell ref="Q38:R38"/>
    <mergeCell ref="S38:T38"/>
    <mergeCell ref="AO37:AP37"/>
    <mergeCell ref="AQ37:AR37"/>
    <mergeCell ref="AS37:AT37"/>
    <mergeCell ref="AU37:AV37"/>
    <mergeCell ref="AW37:AX37"/>
    <mergeCell ref="AI36:AJ36"/>
    <mergeCell ref="AK36:AL36"/>
    <mergeCell ref="AO36:AP36"/>
    <mergeCell ref="AQ36:AR36"/>
    <mergeCell ref="AS36:AT36"/>
    <mergeCell ref="AU36:AV36"/>
    <mergeCell ref="AW36:AX36"/>
    <mergeCell ref="G37:H37"/>
    <mergeCell ref="I37:J37"/>
    <mergeCell ref="K37:L37"/>
    <mergeCell ref="M37:N37"/>
    <mergeCell ref="O37:P37"/>
    <mergeCell ref="Q37:R37"/>
    <mergeCell ref="S37:T37"/>
    <mergeCell ref="G32:H32"/>
    <mergeCell ref="I32:J32"/>
    <mergeCell ref="K32:L32"/>
    <mergeCell ref="M32:N32"/>
    <mergeCell ref="O32:P32"/>
    <mergeCell ref="Q32:R32"/>
    <mergeCell ref="S32:T32"/>
    <mergeCell ref="G33:H33"/>
    <mergeCell ref="I33:J33"/>
    <mergeCell ref="K33:L33"/>
    <mergeCell ref="M33:N33"/>
    <mergeCell ref="O33:P33"/>
    <mergeCell ref="Q33:R33"/>
    <mergeCell ref="S33:T33"/>
    <mergeCell ref="AI35:AJ35"/>
    <mergeCell ref="AK35:AL35"/>
    <mergeCell ref="AM35:AN35"/>
    <mergeCell ref="U35:V35"/>
    <mergeCell ref="W35:X35"/>
    <mergeCell ref="Y35:Z35"/>
    <mergeCell ref="AA35:AB35"/>
    <mergeCell ref="AC35:AD35"/>
    <mergeCell ref="AE35:AF35"/>
    <mergeCell ref="AG35:AH35"/>
    <mergeCell ref="G35:H35"/>
    <mergeCell ref="I35:J35"/>
    <mergeCell ref="K35:L35"/>
    <mergeCell ref="M35:N35"/>
    <mergeCell ref="O35:P35"/>
    <mergeCell ref="Q35:R35"/>
    <mergeCell ref="S35:T35"/>
    <mergeCell ref="AU33:AV33"/>
    <mergeCell ref="AW33:AX33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AI37:AJ37"/>
    <mergeCell ref="AK37:AL37"/>
    <mergeCell ref="U37:V37"/>
    <mergeCell ref="W37:X37"/>
    <mergeCell ref="Y37:Z37"/>
    <mergeCell ref="AA37:AB37"/>
    <mergeCell ref="AC37:AD37"/>
    <mergeCell ref="AE37:AF37"/>
    <mergeCell ref="AG37:AH37"/>
    <mergeCell ref="AO35:AP35"/>
    <mergeCell ref="AQ35:AR35"/>
    <mergeCell ref="AS35:AT35"/>
    <mergeCell ref="AU35:AV35"/>
    <mergeCell ref="AW35:AX35"/>
    <mergeCell ref="AM36:AN36"/>
    <mergeCell ref="AM37:AN37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O32:AP32"/>
    <mergeCell ref="AQ32:AR32"/>
    <mergeCell ref="AS32:AT32"/>
    <mergeCell ref="AU32:AV32"/>
    <mergeCell ref="AW32:AX32"/>
    <mergeCell ref="G34:H34"/>
    <mergeCell ref="I34:J34"/>
    <mergeCell ref="K34:L34"/>
    <mergeCell ref="M34:N34"/>
    <mergeCell ref="O34:P34"/>
    <mergeCell ref="Q34:R34"/>
    <mergeCell ref="S34:T34"/>
    <mergeCell ref="AM34:AN34"/>
    <mergeCell ref="AO34:AP34"/>
    <mergeCell ref="AQ34:AR34"/>
    <mergeCell ref="AS34:AT34"/>
    <mergeCell ref="AU34:AV34"/>
    <mergeCell ref="AW34:AX34"/>
    <mergeCell ref="AM32:AN32"/>
    <mergeCell ref="AM33:AN33"/>
    <mergeCell ref="AO33:AP33"/>
    <mergeCell ref="AQ33:AR33"/>
    <mergeCell ref="AS33:AT33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U31:V31"/>
    <mergeCell ref="W31:X31"/>
    <mergeCell ref="Y31:Z31"/>
    <mergeCell ref="AA31:AB31"/>
    <mergeCell ref="AC31:AD31"/>
    <mergeCell ref="AE31:AF31"/>
    <mergeCell ref="AG31:AH31"/>
    <mergeCell ref="G31:H31"/>
    <mergeCell ref="I31:J31"/>
    <mergeCell ref="K31:L31"/>
    <mergeCell ref="M31:N31"/>
    <mergeCell ref="O31:P31"/>
    <mergeCell ref="Q31:R31"/>
    <mergeCell ref="S31:T31"/>
    <mergeCell ref="AI33:AJ33"/>
    <mergeCell ref="AK33:AL33"/>
    <mergeCell ref="U33:V33"/>
    <mergeCell ref="W33:X33"/>
    <mergeCell ref="Y33:Z33"/>
    <mergeCell ref="AA33:AB33"/>
    <mergeCell ref="AC33:AD33"/>
    <mergeCell ref="AE33:AF33"/>
    <mergeCell ref="AG33:AH33"/>
    <mergeCell ref="AI34:AJ34"/>
    <mergeCell ref="AK34:AL34"/>
    <mergeCell ref="U34:V34"/>
    <mergeCell ref="W34:X34"/>
    <mergeCell ref="Y34:Z34"/>
    <mergeCell ref="AA34:AB34"/>
    <mergeCell ref="AC34:AD34"/>
    <mergeCell ref="AE34:AF34"/>
    <mergeCell ref="AG34:AH34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U29:V29"/>
    <mergeCell ref="W29:X29"/>
    <mergeCell ref="Y29:Z29"/>
    <mergeCell ref="AA29:AB29"/>
    <mergeCell ref="AC29:AD29"/>
    <mergeCell ref="AE29:AF29"/>
    <mergeCell ref="AG29:AH29"/>
    <mergeCell ref="G29:H29"/>
    <mergeCell ref="I29:J29"/>
    <mergeCell ref="K29:L29"/>
    <mergeCell ref="M29:N29"/>
    <mergeCell ref="O29:P29"/>
    <mergeCell ref="Q29:R29"/>
    <mergeCell ref="S29:T29"/>
    <mergeCell ref="AO28:AP28"/>
    <mergeCell ref="AQ28:AR28"/>
    <mergeCell ref="AS28:AT28"/>
    <mergeCell ref="AU28:AV28"/>
    <mergeCell ref="AW28:AX28"/>
    <mergeCell ref="AI27:AJ27"/>
    <mergeCell ref="AK27:AL27"/>
    <mergeCell ref="AO27:AP27"/>
    <mergeCell ref="AQ27:AR27"/>
    <mergeCell ref="AS27:AT27"/>
    <mergeCell ref="AU27:AV27"/>
    <mergeCell ref="AW27:AX27"/>
    <mergeCell ref="G28:H28"/>
    <mergeCell ref="I28:J28"/>
    <mergeCell ref="K28:L28"/>
    <mergeCell ref="M28:N28"/>
    <mergeCell ref="O28:P28"/>
    <mergeCell ref="Q28:R28"/>
    <mergeCell ref="S28:T28"/>
    <mergeCell ref="G23:H23"/>
    <mergeCell ref="I23:J23"/>
    <mergeCell ref="K23:L23"/>
    <mergeCell ref="M23:N23"/>
    <mergeCell ref="O23:P23"/>
    <mergeCell ref="Q23:R23"/>
    <mergeCell ref="S23:T23"/>
    <mergeCell ref="G24:H24"/>
    <mergeCell ref="I24:J24"/>
    <mergeCell ref="K24:L24"/>
    <mergeCell ref="M24:N24"/>
    <mergeCell ref="O24:P24"/>
    <mergeCell ref="Q24:R24"/>
    <mergeCell ref="S24:T24"/>
    <mergeCell ref="AI26:AJ26"/>
    <mergeCell ref="AK26:AL26"/>
    <mergeCell ref="AM26:AN26"/>
    <mergeCell ref="U26:V26"/>
    <mergeCell ref="W26:X26"/>
    <mergeCell ref="Y26:Z26"/>
    <mergeCell ref="AA26:AB26"/>
    <mergeCell ref="AC26:AD26"/>
    <mergeCell ref="AE26:AF26"/>
    <mergeCell ref="AG26:AH26"/>
    <mergeCell ref="G26:H26"/>
    <mergeCell ref="I26:J26"/>
    <mergeCell ref="K26:L26"/>
    <mergeCell ref="M26:N26"/>
    <mergeCell ref="O26:P26"/>
    <mergeCell ref="Q26:R26"/>
    <mergeCell ref="S26:T26"/>
    <mergeCell ref="AU24:AV24"/>
    <mergeCell ref="AW24:AX24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AI28:AJ28"/>
    <mergeCell ref="AK28:AL28"/>
    <mergeCell ref="U28:V28"/>
    <mergeCell ref="W28:X28"/>
    <mergeCell ref="Y28:Z28"/>
    <mergeCell ref="AA28:AB28"/>
    <mergeCell ref="AC28:AD28"/>
    <mergeCell ref="AE28:AF28"/>
    <mergeCell ref="AG28:AH28"/>
    <mergeCell ref="AO26:AP26"/>
    <mergeCell ref="AQ26:AR26"/>
    <mergeCell ref="AS26:AT26"/>
    <mergeCell ref="AU26:AV26"/>
    <mergeCell ref="AW26:AX26"/>
    <mergeCell ref="AM27:AN27"/>
    <mergeCell ref="AM28:AN28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O23:AP23"/>
    <mergeCell ref="AQ23:AR23"/>
    <mergeCell ref="AS23:AT23"/>
    <mergeCell ref="AU23:AV23"/>
    <mergeCell ref="AW23:AX23"/>
    <mergeCell ref="G25:H25"/>
    <mergeCell ref="I25:J25"/>
    <mergeCell ref="K25:L25"/>
    <mergeCell ref="M25:N25"/>
    <mergeCell ref="O25:P25"/>
    <mergeCell ref="Q25:R25"/>
    <mergeCell ref="S25:T25"/>
    <mergeCell ref="AM25:AN25"/>
    <mergeCell ref="AO25:AP25"/>
    <mergeCell ref="AQ25:AR25"/>
    <mergeCell ref="AS25:AT25"/>
    <mergeCell ref="AU25:AV25"/>
    <mergeCell ref="AW25:AX25"/>
    <mergeCell ref="AM23:AN23"/>
    <mergeCell ref="AM24:AN24"/>
    <mergeCell ref="AO24:AP24"/>
    <mergeCell ref="AQ24:AR24"/>
    <mergeCell ref="AS24:AT24"/>
    <mergeCell ref="AI22:AJ22"/>
    <mergeCell ref="AK22:AL22"/>
    <mergeCell ref="AM22:AN22"/>
    <mergeCell ref="AO22:AP22"/>
    <mergeCell ref="AQ22:AR22"/>
    <mergeCell ref="AS22:AT22"/>
    <mergeCell ref="AU22:AV22"/>
    <mergeCell ref="AW22:AX22"/>
    <mergeCell ref="U22:V22"/>
    <mergeCell ref="W22:X22"/>
    <mergeCell ref="Y22:Z22"/>
    <mergeCell ref="AA22:AB22"/>
    <mergeCell ref="AC22:AD22"/>
    <mergeCell ref="AE22:AF22"/>
    <mergeCell ref="AG22:AH22"/>
    <mergeCell ref="G22:H22"/>
    <mergeCell ref="I22:J22"/>
    <mergeCell ref="K22:L22"/>
    <mergeCell ref="M22:N22"/>
    <mergeCell ref="O22:P22"/>
    <mergeCell ref="Q22:R22"/>
    <mergeCell ref="S22:T22"/>
    <mergeCell ref="AI24:AJ24"/>
    <mergeCell ref="AK24:AL24"/>
    <mergeCell ref="U24:V24"/>
    <mergeCell ref="W24:X24"/>
    <mergeCell ref="Y24:Z24"/>
    <mergeCell ref="AA24:AB24"/>
    <mergeCell ref="AC24:AD24"/>
    <mergeCell ref="AE24:AF24"/>
    <mergeCell ref="AG24:AH24"/>
    <mergeCell ref="AI25:AJ25"/>
    <mergeCell ref="AK25:AL25"/>
    <mergeCell ref="U25:V25"/>
    <mergeCell ref="W25:X25"/>
    <mergeCell ref="Y25:Z25"/>
    <mergeCell ref="AA25:AB25"/>
    <mergeCell ref="AC25:AD25"/>
    <mergeCell ref="AE25:AF25"/>
    <mergeCell ref="AG25:AH25"/>
    <mergeCell ref="AI21:AJ21"/>
    <mergeCell ref="AK21:AL21"/>
    <mergeCell ref="AM21:AN21"/>
    <mergeCell ref="AO21:AP21"/>
    <mergeCell ref="AQ21:AR21"/>
    <mergeCell ref="AS21:AT21"/>
    <mergeCell ref="AU21:AV21"/>
    <mergeCell ref="AW21:AX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U20:V20"/>
    <mergeCell ref="W20:X20"/>
    <mergeCell ref="Y20:Z20"/>
    <mergeCell ref="AA20:AB20"/>
    <mergeCell ref="AC20:AD20"/>
    <mergeCell ref="AE20:AF20"/>
    <mergeCell ref="AG20:AH20"/>
    <mergeCell ref="G20:H20"/>
    <mergeCell ref="I20:J20"/>
    <mergeCell ref="K20:L20"/>
    <mergeCell ref="M20:N20"/>
    <mergeCell ref="O20:P20"/>
    <mergeCell ref="Q20:R20"/>
    <mergeCell ref="S20:T20"/>
    <mergeCell ref="AO19:AP19"/>
    <mergeCell ref="AQ19:AR19"/>
    <mergeCell ref="AS19:AT19"/>
    <mergeCell ref="AU19:AV19"/>
    <mergeCell ref="AW19:AX19"/>
    <mergeCell ref="AI18:AJ18"/>
    <mergeCell ref="AK18:AL18"/>
    <mergeCell ref="AO18:AP18"/>
    <mergeCell ref="AQ18:AR18"/>
    <mergeCell ref="AS18:AT18"/>
    <mergeCell ref="AU18:AV18"/>
    <mergeCell ref="AW18:AX18"/>
    <mergeCell ref="G19:H19"/>
    <mergeCell ref="I19:J19"/>
    <mergeCell ref="K19:L19"/>
    <mergeCell ref="M19:N19"/>
    <mergeCell ref="O19:P19"/>
    <mergeCell ref="Q19:R19"/>
    <mergeCell ref="S19:T19"/>
    <mergeCell ref="G14:H14"/>
    <mergeCell ref="I14:J14"/>
    <mergeCell ref="K14:L14"/>
    <mergeCell ref="M14:N14"/>
    <mergeCell ref="O14:P14"/>
    <mergeCell ref="Q14:R14"/>
    <mergeCell ref="S14:T14"/>
    <mergeCell ref="G15:H15"/>
    <mergeCell ref="I15:J15"/>
    <mergeCell ref="K15:L15"/>
    <mergeCell ref="M15:N15"/>
    <mergeCell ref="O15:P15"/>
    <mergeCell ref="Q15:R15"/>
    <mergeCell ref="S15:T15"/>
    <mergeCell ref="AI17:AJ17"/>
    <mergeCell ref="AK17:AL17"/>
    <mergeCell ref="AM17:AN17"/>
    <mergeCell ref="U17:V17"/>
    <mergeCell ref="W17:X17"/>
    <mergeCell ref="Y17:Z17"/>
    <mergeCell ref="AA17:AB17"/>
    <mergeCell ref="AC17:AD17"/>
    <mergeCell ref="AE17:AF17"/>
    <mergeCell ref="AG17:AH17"/>
    <mergeCell ref="G17:H17"/>
    <mergeCell ref="I17:J17"/>
    <mergeCell ref="K17:L17"/>
    <mergeCell ref="M17:N17"/>
    <mergeCell ref="O17:P17"/>
    <mergeCell ref="Q17:R17"/>
    <mergeCell ref="S17:T17"/>
    <mergeCell ref="AU15:AV15"/>
    <mergeCell ref="AW15:AX15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AO17:AP17"/>
    <mergeCell ref="AQ17:AR17"/>
    <mergeCell ref="AS17:AT17"/>
    <mergeCell ref="AU17:AV17"/>
    <mergeCell ref="AW17:AX17"/>
    <mergeCell ref="AM18:AN18"/>
    <mergeCell ref="AM19:AN19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O14:AP14"/>
    <mergeCell ref="AQ14:AR14"/>
    <mergeCell ref="AS14:AT14"/>
    <mergeCell ref="AU14:AV14"/>
    <mergeCell ref="AW14:AX14"/>
    <mergeCell ref="G16:H16"/>
    <mergeCell ref="I16:J16"/>
    <mergeCell ref="K16:L16"/>
    <mergeCell ref="M16:N16"/>
    <mergeCell ref="O16:P16"/>
    <mergeCell ref="Q16:R16"/>
    <mergeCell ref="S16:T16"/>
    <mergeCell ref="AM16:AN16"/>
    <mergeCell ref="AO16:AP16"/>
    <mergeCell ref="AQ16:AR16"/>
    <mergeCell ref="AS16:AT16"/>
    <mergeCell ref="AU16:AV16"/>
    <mergeCell ref="AW16:AX16"/>
    <mergeCell ref="AM14:AN14"/>
    <mergeCell ref="AM15:AN15"/>
    <mergeCell ref="AO15:AP15"/>
    <mergeCell ref="AQ15:AR15"/>
    <mergeCell ref="AS15:AT15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U13:V13"/>
    <mergeCell ref="W13:X13"/>
    <mergeCell ref="Y13:Z13"/>
    <mergeCell ref="AA13:AB13"/>
    <mergeCell ref="AC13:AD13"/>
    <mergeCell ref="AE13:AF13"/>
    <mergeCell ref="AG13:AH13"/>
    <mergeCell ref="G13:H13"/>
    <mergeCell ref="I13:J13"/>
    <mergeCell ref="K13:L13"/>
    <mergeCell ref="M13:N13"/>
    <mergeCell ref="O13:P13"/>
    <mergeCell ref="Q13:R13"/>
    <mergeCell ref="S13:T13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AO6:AP6"/>
    <mergeCell ref="AQ6:AR6"/>
    <mergeCell ref="AS6:AT6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K3:L3"/>
    <mergeCell ref="M3:N3"/>
    <mergeCell ref="G4:H4"/>
    <mergeCell ref="I4:J4"/>
    <mergeCell ref="K4:L4"/>
    <mergeCell ref="M4:N4"/>
    <mergeCell ref="M5:N5"/>
    <mergeCell ref="S6:T6"/>
    <mergeCell ref="U6:V6"/>
    <mergeCell ref="W6:X6"/>
    <mergeCell ref="Y6:Z6"/>
    <mergeCell ref="AA6:AB6"/>
    <mergeCell ref="AC6:AD6"/>
    <mergeCell ref="AE6:AF6"/>
    <mergeCell ref="AU6:AV6"/>
    <mergeCell ref="AW6:AX6"/>
    <mergeCell ref="G7:H7"/>
    <mergeCell ref="I7:J7"/>
    <mergeCell ref="K7:L7"/>
    <mergeCell ref="M7:N7"/>
    <mergeCell ref="O7:P7"/>
    <mergeCell ref="Q7:R7"/>
    <mergeCell ref="S7:T7"/>
    <mergeCell ref="AM7:AN7"/>
    <mergeCell ref="AO7:AP7"/>
    <mergeCell ref="AQ7:AR7"/>
    <mergeCell ref="AS7:AT7"/>
    <mergeCell ref="AU7:AV7"/>
    <mergeCell ref="AW7:AX7"/>
    <mergeCell ref="AG6:AH6"/>
    <mergeCell ref="AI6:AJ6"/>
    <mergeCell ref="AK6:AL6"/>
    <mergeCell ref="AG4:AH4"/>
    <mergeCell ref="AS4:AT4"/>
    <mergeCell ref="AU4:AV4"/>
    <mergeCell ref="AW4:AX4"/>
    <mergeCell ref="AI3:AJ3"/>
    <mergeCell ref="AK3:AL3"/>
    <mergeCell ref="AI4:AJ4"/>
    <mergeCell ref="AK4:AL4"/>
    <mergeCell ref="AM4:AN4"/>
    <mergeCell ref="AO4:AP4"/>
    <mergeCell ref="AQ4:AR4"/>
    <mergeCell ref="AI7:AJ7"/>
    <mergeCell ref="AK7:AL7"/>
    <mergeCell ref="U7:V7"/>
    <mergeCell ref="W7:X7"/>
    <mergeCell ref="Y7:Z7"/>
    <mergeCell ref="AA7:AB7"/>
    <mergeCell ref="AC7:AD7"/>
    <mergeCell ref="AE7:AF7"/>
    <mergeCell ref="AG7:AH7"/>
    <mergeCell ref="AM5:AN5"/>
    <mergeCell ref="AO5:AP5"/>
    <mergeCell ref="AQ5:AR5"/>
    <mergeCell ref="AS5:AT5"/>
    <mergeCell ref="AU5:AV5"/>
    <mergeCell ref="AW5:AX5"/>
    <mergeCell ref="Y5:Z5"/>
    <mergeCell ref="AA5:AB5"/>
    <mergeCell ref="AC5:AD5"/>
    <mergeCell ref="AE5:AF5"/>
    <mergeCell ref="AG5:AH5"/>
    <mergeCell ref="AI5:AJ5"/>
    <mergeCell ref="AM3:AN3"/>
    <mergeCell ref="AO3:AP3"/>
    <mergeCell ref="AQ3:AR3"/>
    <mergeCell ref="AS3:AT3"/>
    <mergeCell ref="AU3:AV3"/>
    <mergeCell ref="AW3:AX3"/>
    <mergeCell ref="A1:F1"/>
    <mergeCell ref="G1:X1"/>
    <mergeCell ref="Y1:AL1"/>
    <mergeCell ref="AM1:AX1"/>
    <mergeCell ref="AY1:BC1"/>
    <mergeCell ref="G3:H3"/>
    <mergeCell ref="I3:J3"/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E3:AF3"/>
    <mergeCell ref="AG3:AH3"/>
    <mergeCell ref="AE4:AF4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U11:V11"/>
    <mergeCell ref="W11:X11"/>
    <mergeCell ref="Y11:Z11"/>
    <mergeCell ref="AA11:AB11"/>
    <mergeCell ref="AC11:AD11"/>
    <mergeCell ref="AE11:AF11"/>
    <mergeCell ref="AG11:AH11"/>
    <mergeCell ref="G11:H11"/>
    <mergeCell ref="I11:J11"/>
    <mergeCell ref="K11:L11"/>
    <mergeCell ref="M11:N11"/>
    <mergeCell ref="O11:P11"/>
    <mergeCell ref="Q11:R11"/>
    <mergeCell ref="S11:T11"/>
    <mergeCell ref="AM9:AN9"/>
    <mergeCell ref="AM10:AN10"/>
    <mergeCell ref="AO10:AP10"/>
    <mergeCell ref="AQ10:AR10"/>
    <mergeCell ref="AS10:AT10"/>
    <mergeCell ref="AU10:AV10"/>
    <mergeCell ref="AW10:AX10"/>
    <mergeCell ref="AI9:AJ9"/>
    <mergeCell ref="AK9:AL9"/>
    <mergeCell ref="AO9:AP9"/>
    <mergeCell ref="AQ9:AR9"/>
    <mergeCell ref="AS9:AT9"/>
    <mergeCell ref="AU9:AV9"/>
    <mergeCell ref="AW9:AX9"/>
    <mergeCell ref="G10:H10"/>
    <mergeCell ref="I10:J10"/>
    <mergeCell ref="K10:L10"/>
    <mergeCell ref="M10:N10"/>
    <mergeCell ref="O10:P10"/>
    <mergeCell ref="Q10:R10"/>
    <mergeCell ref="S10:T10"/>
    <mergeCell ref="AI10:AJ10"/>
    <mergeCell ref="AK10:AL10"/>
    <mergeCell ref="U10:V10"/>
    <mergeCell ref="W10:X10"/>
    <mergeCell ref="Y10:Z10"/>
    <mergeCell ref="AA10:AB10"/>
    <mergeCell ref="AC10:AD10"/>
    <mergeCell ref="AE10:AF10"/>
    <mergeCell ref="AG10:AH10"/>
    <mergeCell ref="AO8:AP8"/>
    <mergeCell ref="AQ8:AR8"/>
    <mergeCell ref="AS8:AT8"/>
    <mergeCell ref="AU8:AV8"/>
    <mergeCell ref="AW8:AX8"/>
    <mergeCell ref="U8:V8"/>
    <mergeCell ref="W8:X8"/>
    <mergeCell ref="Y8:Z8"/>
    <mergeCell ref="AA8:AB8"/>
    <mergeCell ref="AC8:AD8"/>
    <mergeCell ref="AE8:AF8"/>
    <mergeCell ref="AG8:AH8"/>
    <mergeCell ref="G8:H8"/>
    <mergeCell ref="I8:J8"/>
    <mergeCell ref="K8:L8"/>
    <mergeCell ref="M8:N8"/>
    <mergeCell ref="O8:P8"/>
    <mergeCell ref="Q8:R8"/>
    <mergeCell ref="S8:T8"/>
    <mergeCell ref="I5:J5"/>
    <mergeCell ref="K5:L5"/>
    <mergeCell ref="O5:P5"/>
    <mergeCell ref="Q5:R5"/>
    <mergeCell ref="S5:T5"/>
    <mergeCell ref="U5:V5"/>
    <mergeCell ref="W5:X5"/>
    <mergeCell ref="G5:H5"/>
    <mergeCell ref="G6:H6"/>
    <mergeCell ref="I6:J6"/>
    <mergeCell ref="K6:L6"/>
    <mergeCell ref="M6:N6"/>
    <mergeCell ref="O6:P6"/>
    <mergeCell ref="Q6:R6"/>
    <mergeCell ref="AI8:AJ8"/>
    <mergeCell ref="AK8:AL8"/>
    <mergeCell ref="AM8:AN8"/>
    <mergeCell ref="AK5:AL5"/>
    <mergeCell ref="AM6:AN6"/>
  </mergeCells>
  <pageMargins left="0.7" right="0.7" top="0.75" bottom="0.75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7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7.1640625" customWidth="1"/>
    <col min="2" max="2" width="11.1640625" customWidth="1"/>
    <col min="3" max="4" width="9.33203125" customWidth="1"/>
    <col min="5" max="5" width="4.1640625" customWidth="1"/>
    <col min="6" max="6" width="12.1640625" customWidth="1"/>
    <col min="7" max="7" width="15.5" customWidth="1"/>
  </cols>
  <sheetData>
    <row r="1" spans="1:7" ht="16" x14ac:dyDescent="0.15">
      <c r="A1" s="354" t="s">
        <v>0</v>
      </c>
      <c r="B1" s="274"/>
      <c r="C1" s="274"/>
      <c r="D1" s="274"/>
      <c r="E1" s="274"/>
      <c r="F1" s="274"/>
      <c r="G1" s="275"/>
    </row>
    <row r="2" spans="1:7" ht="132.75" customHeight="1" x14ac:dyDescent="0.2">
      <c r="A2" s="2" t="s">
        <v>1</v>
      </c>
      <c r="B2" s="3" t="s">
        <v>2</v>
      </c>
      <c r="C2" s="3" t="s">
        <v>3</v>
      </c>
      <c r="D2" s="4" t="s">
        <v>4</v>
      </c>
      <c r="E2" s="5">
        <v>6.75</v>
      </c>
      <c r="F2" s="6" t="s">
        <v>5</v>
      </c>
      <c r="G2" s="7" t="s">
        <v>6</v>
      </c>
    </row>
    <row r="3" spans="1:7" ht="13" x14ac:dyDescent="0.15">
      <c r="A3" s="8" t="s">
        <v>7</v>
      </c>
      <c r="B3" s="9">
        <v>46020</v>
      </c>
      <c r="C3" s="10">
        <v>1</v>
      </c>
      <c r="D3" s="355"/>
      <c r="E3" s="275"/>
      <c r="F3" s="11">
        <f t="shared" ref="F3:F9" si="0">D3*E2</f>
        <v>0</v>
      </c>
      <c r="G3" s="12" t="s">
        <v>8</v>
      </c>
    </row>
    <row r="4" spans="1:7" ht="13" x14ac:dyDescent="0.15">
      <c r="A4" s="8" t="s">
        <v>9</v>
      </c>
      <c r="B4" s="9">
        <f t="shared" ref="B4:B258" si="1">B3+1</f>
        <v>46021</v>
      </c>
      <c r="C4" s="10">
        <v>1</v>
      </c>
      <c r="D4" s="355"/>
      <c r="E4" s="275"/>
      <c r="F4" s="11">
        <f t="shared" si="0"/>
        <v>0</v>
      </c>
      <c r="G4" s="12" t="s">
        <v>8</v>
      </c>
    </row>
    <row r="5" spans="1:7" ht="13" x14ac:dyDescent="0.15">
      <c r="A5" s="8" t="s">
        <v>10</v>
      </c>
      <c r="B5" s="9">
        <f t="shared" si="1"/>
        <v>46022</v>
      </c>
      <c r="C5" s="10">
        <v>1</v>
      </c>
      <c r="D5" s="355"/>
      <c r="E5" s="275"/>
      <c r="F5" s="11">
        <f t="shared" si="0"/>
        <v>0</v>
      </c>
      <c r="G5" s="12" t="s">
        <v>8</v>
      </c>
    </row>
    <row r="6" spans="1:7" ht="13" x14ac:dyDescent="0.15">
      <c r="A6" s="8" t="s">
        <v>11</v>
      </c>
      <c r="B6" s="9">
        <f t="shared" si="1"/>
        <v>46023</v>
      </c>
      <c r="C6" s="10">
        <v>1</v>
      </c>
      <c r="D6" s="355"/>
      <c r="E6" s="275"/>
      <c r="F6" s="11">
        <f t="shared" si="0"/>
        <v>0</v>
      </c>
      <c r="G6" s="12" t="s">
        <v>8</v>
      </c>
    </row>
    <row r="7" spans="1:7" ht="13" x14ac:dyDescent="0.15">
      <c r="A7" s="8" t="s">
        <v>12</v>
      </c>
      <c r="B7" s="9">
        <f t="shared" si="1"/>
        <v>46024</v>
      </c>
      <c r="C7" s="10">
        <v>1</v>
      </c>
      <c r="D7" s="355"/>
      <c r="E7" s="275"/>
      <c r="F7" s="11">
        <f t="shared" si="0"/>
        <v>0</v>
      </c>
      <c r="G7" s="12" t="s">
        <v>8</v>
      </c>
    </row>
    <row r="8" spans="1:7" ht="13" x14ac:dyDescent="0.15">
      <c r="A8" s="8" t="s">
        <v>13</v>
      </c>
      <c r="B8" s="9">
        <f t="shared" si="1"/>
        <v>46025</v>
      </c>
      <c r="C8" s="10">
        <v>1</v>
      </c>
      <c r="D8" s="355">
        <v>0</v>
      </c>
      <c r="E8" s="275"/>
      <c r="F8" s="11">
        <f t="shared" si="0"/>
        <v>0</v>
      </c>
      <c r="G8" s="13"/>
    </row>
    <row r="9" spans="1:7" ht="13" x14ac:dyDescent="0.15">
      <c r="A9" s="8" t="s">
        <v>14</v>
      </c>
      <c r="B9" s="9">
        <f t="shared" si="1"/>
        <v>46026</v>
      </c>
      <c r="C9" s="10">
        <v>1</v>
      </c>
      <c r="D9" s="355">
        <v>0</v>
      </c>
      <c r="E9" s="275"/>
      <c r="F9" s="11">
        <f t="shared" si="0"/>
        <v>0</v>
      </c>
      <c r="G9" s="13"/>
    </row>
    <row r="10" spans="1:7" ht="13" x14ac:dyDescent="0.15">
      <c r="A10" s="14" t="s">
        <v>7</v>
      </c>
      <c r="B10" s="15">
        <f t="shared" si="1"/>
        <v>46027</v>
      </c>
      <c r="C10" s="16">
        <v>1</v>
      </c>
      <c r="D10" s="356">
        <v>0</v>
      </c>
      <c r="E10" s="275"/>
      <c r="F10" s="17">
        <f t="shared" ref="F10:F30" si="2">D10*6</f>
        <v>0</v>
      </c>
      <c r="G10" s="18"/>
    </row>
    <row r="11" spans="1:7" ht="13" x14ac:dyDescent="0.15">
      <c r="A11" s="14" t="s">
        <v>9</v>
      </c>
      <c r="B11" s="15">
        <f t="shared" si="1"/>
        <v>46028</v>
      </c>
      <c r="C11" s="16">
        <v>1</v>
      </c>
      <c r="D11" s="356">
        <v>115</v>
      </c>
      <c r="E11" s="275"/>
      <c r="F11" s="17">
        <f t="shared" si="2"/>
        <v>690</v>
      </c>
      <c r="G11" s="18"/>
    </row>
    <row r="12" spans="1:7" ht="13" x14ac:dyDescent="0.15">
      <c r="A12" s="14" t="s">
        <v>10</v>
      </c>
      <c r="B12" s="15">
        <f t="shared" si="1"/>
        <v>46029</v>
      </c>
      <c r="C12" s="16">
        <v>1</v>
      </c>
      <c r="D12" s="356">
        <v>115</v>
      </c>
      <c r="E12" s="275"/>
      <c r="F12" s="17">
        <f t="shared" si="2"/>
        <v>690</v>
      </c>
      <c r="G12" s="18"/>
    </row>
    <row r="13" spans="1:7" ht="13" x14ac:dyDescent="0.15">
      <c r="A13" s="14" t="s">
        <v>11</v>
      </c>
      <c r="B13" s="15">
        <f t="shared" si="1"/>
        <v>46030</v>
      </c>
      <c r="C13" s="16">
        <v>1</v>
      </c>
      <c r="D13" s="356">
        <v>115</v>
      </c>
      <c r="E13" s="275"/>
      <c r="F13" s="17">
        <f t="shared" si="2"/>
        <v>690</v>
      </c>
      <c r="G13" s="18"/>
    </row>
    <row r="14" spans="1:7" ht="13" x14ac:dyDescent="0.15">
      <c r="A14" s="14" t="s">
        <v>12</v>
      </c>
      <c r="B14" s="15">
        <f t="shared" si="1"/>
        <v>46031</v>
      </c>
      <c r="C14" s="16">
        <v>1</v>
      </c>
      <c r="D14" s="356">
        <v>0</v>
      </c>
      <c r="E14" s="275"/>
      <c r="F14" s="17">
        <f t="shared" si="2"/>
        <v>0</v>
      </c>
      <c r="G14" s="18"/>
    </row>
    <row r="15" spans="1:7" ht="13" x14ac:dyDescent="0.15">
      <c r="A15" s="14" t="s">
        <v>13</v>
      </c>
      <c r="B15" s="15">
        <f t="shared" si="1"/>
        <v>46032</v>
      </c>
      <c r="C15" s="16">
        <v>1</v>
      </c>
      <c r="D15" s="356">
        <v>0</v>
      </c>
      <c r="E15" s="275"/>
      <c r="F15" s="17">
        <f t="shared" si="2"/>
        <v>0</v>
      </c>
      <c r="G15" s="18"/>
    </row>
    <row r="16" spans="1:7" ht="13" x14ac:dyDescent="0.15">
      <c r="A16" s="14" t="s">
        <v>14</v>
      </c>
      <c r="B16" s="15">
        <f t="shared" si="1"/>
        <v>46033</v>
      </c>
      <c r="C16" s="16">
        <v>1</v>
      </c>
      <c r="D16" s="356">
        <v>0</v>
      </c>
      <c r="E16" s="275"/>
      <c r="F16" s="17">
        <f t="shared" si="2"/>
        <v>0</v>
      </c>
      <c r="G16" s="18"/>
    </row>
    <row r="17" spans="1:7" ht="13" x14ac:dyDescent="0.15">
      <c r="A17" s="20" t="s">
        <v>7</v>
      </c>
      <c r="B17" s="21">
        <f t="shared" si="1"/>
        <v>46034</v>
      </c>
      <c r="C17" s="22">
        <v>1</v>
      </c>
      <c r="D17" s="357">
        <v>0</v>
      </c>
      <c r="E17" s="275"/>
      <c r="F17" s="23">
        <f t="shared" si="2"/>
        <v>0</v>
      </c>
      <c r="G17" s="24"/>
    </row>
    <row r="18" spans="1:7" ht="13" x14ac:dyDescent="0.15">
      <c r="A18" s="20" t="s">
        <v>9</v>
      </c>
      <c r="B18" s="21">
        <f t="shared" si="1"/>
        <v>46035</v>
      </c>
      <c r="C18" s="22">
        <v>1</v>
      </c>
      <c r="D18" s="357">
        <v>115</v>
      </c>
      <c r="E18" s="275"/>
      <c r="F18" s="23">
        <f t="shared" si="2"/>
        <v>690</v>
      </c>
      <c r="G18" s="25"/>
    </row>
    <row r="19" spans="1:7" ht="13" x14ac:dyDescent="0.15">
      <c r="A19" s="20" t="s">
        <v>10</v>
      </c>
      <c r="B19" s="21">
        <f t="shared" si="1"/>
        <v>46036</v>
      </c>
      <c r="C19" s="22">
        <v>1</v>
      </c>
      <c r="D19" s="357">
        <v>115</v>
      </c>
      <c r="E19" s="275"/>
      <c r="F19" s="23">
        <f t="shared" si="2"/>
        <v>690</v>
      </c>
      <c r="G19" s="25"/>
    </row>
    <row r="20" spans="1:7" ht="13" x14ac:dyDescent="0.15">
      <c r="A20" s="20" t="s">
        <v>11</v>
      </c>
      <c r="B20" s="21">
        <f t="shared" si="1"/>
        <v>46037</v>
      </c>
      <c r="C20" s="22">
        <v>1</v>
      </c>
      <c r="D20" s="357">
        <v>115</v>
      </c>
      <c r="E20" s="275"/>
      <c r="F20" s="23">
        <f t="shared" si="2"/>
        <v>690</v>
      </c>
      <c r="G20" s="25"/>
    </row>
    <row r="21" spans="1:7" ht="13" x14ac:dyDescent="0.15">
      <c r="A21" s="20" t="s">
        <v>12</v>
      </c>
      <c r="B21" s="21">
        <f t="shared" si="1"/>
        <v>46038</v>
      </c>
      <c r="C21" s="22">
        <v>1</v>
      </c>
      <c r="D21" s="357">
        <v>0</v>
      </c>
      <c r="E21" s="275"/>
      <c r="F21" s="23">
        <f t="shared" si="2"/>
        <v>0</v>
      </c>
      <c r="G21" s="25"/>
    </row>
    <row r="22" spans="1:7" ht="13" x14ac:dyDescent="0.15">
      <c r="A22" s="20" t="s">
        <v>13</v>
      </c>
      <c r="B22" s="21">
        <f t="shared" si="1"/>
        <v>46039</v>
      </c>
      <c r="C22" s="22">
        <v>1</v>
      </c>
      <c r="D22" s="357">
        <v>0</v>
      </c>
      <c r="E22" s="275"/>
      <c r="F22" s="23">
        <f t="shared" si="2"/>
        <v>0</v>
      </c>
      <c r="G22" s="25"/>
    </row>
    <row r="23" spans="1:7" ht="13" x14ac:dyDescent="0.15">
      <c r="A23" s="20" t="s">
        <v>14</v>
      </c>
      <c r="B23" s="21">
        <f t="shared" si="1"/>
        <v>46040</v>
      </c>
      <c r="C23" s="22">
        <v>1</v>
      </c>
      <c r="D23" s="357">
        <v>0</v>
      </c>
      <c r="E23" s="275"/>
      <c r="F23" s="23">
        <f t="shared" si="2"/>
        <v>0</v>
      </c>
      <c r="G23" s="25"/>
    </row>
    <row r="24" spans="1:7" ht="13" x14ac:dyDescent="0.15">
      <c r="A24" s="20" t="s">
        <v>7</v>
      </c>
      <c r="B24" s="21">
        <f t="shared" si="1"/>
        <v>46041</v>
      </c>
      <c r="C24" s="22">
        <v>1</v>
      </c>
      <c r="D24" s="357">
        <v>0</v>
      </c>
      <c r="E24" s="275"/>
      <c r="F24" s="23">
        <f t="shared" si="2"/>
        <v>0</v>
      </c>
      <c r="G24" s="25"/>
    </row>
    <row r="25" spans="1:7" ht="13" x14ac:dyDescent="0.15">
      <c r="A25" s="20" t="s">
        <v>9</v>
      </c>
      <c r="B25" s="21">
        <f t="shared" si="1"/>
        <v>46042</v>
      </c>
      <c r="C25" s="22">
        <v>1</v>
      </c>
      <c r="D25" s="357">
        <v>115</v>
      </c>
      <c r="E25" s="275"/>
      <c r="F25" s="23">
        <f t="shared" si="2"/>
        <v>690</v>
      </c>
      <c r="G25" s="25"/>
    </row>
    <row r="26" spans="1:7" ht="13" x14ac:dyDescent="0.15">
      <c r="A26" s="20" t="s">
        <v>10</v>
      </c>
      <c r="B26" s="21">
        <f t="shared" si="1"/>
        <v>46043</v>
      </c>
      <c r="C26" s="22">
        <v>1</v>
      </c>
      <c r="D26" s="357">
        <v>115</v>
      </c>
      <c r="E26" s="275"/>
      <c r="F26" s="23">
        <f t="shared" si="2"/>
        <v>690</v>
      </c>
      <c r="G26" s="25"/>
    </row>
    <row r="27" spans="1:7" ht="13" x14ac:dyDescent="0.15">
      <c r="A27" s="20" t="s">
        <v>11</v>
      </c>
      <c r="B27" s="21">
        <f t="shared" si="1"/>
        <v>46044</v>
      </c>
      <c r="C27" s="22">
        <v>1</v>
      </c>
      <c r="D27" s="357">
        <v>115</v>
      </c>
      <c r="E27" s="275"/>
      <c r="F27" s="23">
        <f t="shared" si="2"/>
        <v>690</v>
      </c>
      <c r="G27" s="25"/>
    </row>
    <row r="28" spans="1:7" ht="13" x14ac:dyDescent="0.15">
      <c r="A28" s="20" t="s">
        <v>12</v>
      </c>
      <c r="B28" s="21">
        <f t="shared" si="1"/>
        <v>46045</v>
      </c>
      <c r="C28" s="22">
        <v>1</v>
      </c>
      <c r="D28" s="357">
        <v>0</v>
      </c>
      <c r="E28" s="275"/>
      <c r="F28" s="23">
        <f t="shared" si="2"/>
        <v>0</v>
      </c>
      <c r="G28" s="25"/>
    </row>
    <row r="29" spans="1:7" ht="13" x14ac:dyDescent="0.15">
      <c r="A29" s="20" t="s">
        <v>13</v>
      </c>
      <c r="B29" s="21">
        <f t="shared" si="1"/>
        <v>46046</v>
      </c>
      <c r="C29" s="22">
        <v>1</v>
      </c>
      <c r="D29" s="357">
        <v>0</v>
      </c>
      <c r="E29" s="275"/>
      <c r="F29" s="23">
        <f t="shared" si="2"/>
        <v>0</v>
      </c>
      <c r="G29" s="25"/>
    </row>
    <row r="30" spans="1:7" ht="13" x14ac:dyDescent="0.15">
      <c r="A30" s="20" t="s">
        <v>14</v>
      </c>
      <c r="B30" s="21">
        <f t="shared" si="1"/>
        <v>46047</v>
      </c>
      <c r="C30" s="22">
        <v>1</v>
      </c>
      <c r="D30" s="357">
        <v>0</v>
      </c>
      <c r="E30" s="275"/>
      <c r="F30" s="23">
        <f t="shared" si="2"/>
        <v>0</v>
      </c>
      <c r="G30" s="25"/>
    </row>
    <row r="31" spans="1:7" ht="13" x14ac:dyDescent="0.15">
      <c r="A31" s="20" t="s">
        <v>7</v>
      </c>
      <c r="B31" s="21">
        <f t="shared" si="1"/>
        <v>46048</v>
      </c>
      <c r="C31" s="22">
        <v>2</v>
      </c>
      <c r="D31" s="357">
        <v>0</v>
      </c>
      <c r="E31" s="275"/>
      <c r="F31" s="23">
        <v>0</v>
      </c>
      <c r="G31" s="25"/>
    </row>
    <row r="32" spans="1:7" ht="13" x14ac:dyDescent="0.15">
      <c r="A32" s="20" t="s">
        <v>9</v>
      </c>
      <c r="B32" s="21">
        <f t="shared" si="1"/>
        <v>46049</v>
      </c>
      <c r="C32" s="22">
        <v>2</v>
      </c>
      <c r="D32" s="357">
        <v>115</v>
      </c>
      <c r="E32" s="275"/>
      <c r="F32" s="23">
        <v>690</v>
      </c>
      <c r="G32" s="25"/>
    </row>
    <row r="33" spans="1:7" ht="13" x14ac:dyDescent="0.15">
      <c r="A33" s="20" t="s">
        <v>10</v>
      </c>
      <c r="B33" s="21">
        <f t="shared" si="1"/>
        <v>46050</v>
      </c>
      <c r="C33" s="22">
        <v>2</v>
      </c>
      <c r="D33" s="357">
        <v>115</v>
      </c>
      <c r="E33" s="275"/>
      <c r="F33" s="23">
        <v>690</v>
      </c>
      <c r="G33" s="25"/>
    </row>
    <row r="34" spans="1:7" ht="13" x14ac:dyDescent="0.15">
      <c r="A34" s="20" t="s">
        <v>11</v>
      </c>
      <c r="B34" s="21">
        <f t="shared" si="1"/>
        <v>46051</v>
      </c>
      <c r="C34" s="22">
        <v>2</v>
      </c>
      <c r="D34" s="357">
        <v>115</v>
      </c>
      <c r="E34" s="275"/>
      <c r="F34" s="23">
        <v>690</v>
      </c>
      <c r="G34" s="25"/>
    </row>
    <row r="35" spans="1:7" ht="13" x14ac:dyDescent="0.15">
      <c r="A35" s="20" t="s">
        <v>12</v>
      </c>
      <c r="B35" s="21">
        <f t="shared" si="1"/>
        <v>46052</v>
      </c>
      <c r="C35" s="22">
        <v>2</v>
      </c>
      <c r="D35" s="357">
        <v>0</v>
      </c>
      <c r="E35" s="275"/>
      <c r="F35" s="23">
        <v>0</v>
      </c>
      <c r="G35" s="25"/>
    </row>
    <row r="36" spans="1:7" ht="13" x14ac:dyDescent="0.15">
      <c r="A36" s="20" t="s">
        <v>13</v>
      </c>
      <c r="B36" s="21">
        <f t="shared" si="1"/>
        <v>46053</v>
      </c>
      <c r="C36" s="22">
        <v>2</v>
      </c>
      <c r="D36" s="357">
        <v>0</v>
      </c>
      <c r="E36" s="275"/>
      <c r="F36" s="23">
        <v>0</v>
      </c>
      <c r="G36" s="25"/>
    </row>
    <row r="37" spans="1:7" ht="13" x14ac:dyDescent="0.15">
      <c r="A37" s="20" t="s">
        <v>14</v>
      </c>
      <c r="B37" s="21">
        <f t="shared" si="1"/>
        <v>46054</v>
      </c>
      <c r="C37" s="22">
        <v>2</v>
      </c>
      <c r="D37" s="357">
        <v>0</v>
      </c>
      <c r="E37" s="275"/>
      <c r="F37" s="23">
        <v>0</v>
      </c>
      <c r="G37" s="25"/>
    </row>
    <row r="38" spans="1:7" ht="13" x14ac:dyDescent="0.15">
      <c r="A38" s="20" t="s">
        <v>7</v>
      </c>
      <c r="B38" s="21">
        <f t="shared" si="1"/>
        <v>46055</v>
      </c>
      <c r="C38" s="22">
        <v>2</v>
      </c>
      <c r="D38" s="357">
        <v>0</v>
      </c>
      <c r="E38" s="275"/>
      <c r="F38" s="23">
        <v>0</v>
      </c>
      <c r="G38" s="25"/>
    </row>
    <row r="39" spans="1:7" ht="13" x14ac:dyDescent="0.15">
      <c r="A39" s="20" t="s">
        <v>9</v>
      </c>
      <c r="B39" s="21">
        <f t="shared" si="1"/>
        <v>46056</v>
      </c>
      <c r="C39" s="22">
        <v>2</v>
      </c>
      <c r="D39" s="357">
        <v>115</v>
      </c>
      <c r="E39" s="275"/>
      <c r="F39" s="23">
        <v>690</v>
      </c>
      <c r="G39" s="25"/>
    </row>
    <row r="40" spans="1:7" ht="13" x14ac:dyDescent="0.15">
      <c r="A40" s="20" t="s">
        <v>10</v>
      </c>
      <c r="B40" s="21">
        <f t="shared" si="1"/>
        <v>46057</v>
      </c>
      <c r="C40" s="22">
        <v>2</v>
      </c>
      <c r="D40" s="357">
        <v>115</v>
      </c>
      <c r="E40" s="275"/>
      <c r="F40" s="23">
        <v>690</v>
      </c>
      <c r="G40" s="25"/>
    </row>
    <row r="41" spans="1:7" ht="13" x14ac:dyDescent="0.15">
      <c r="A41" s="20" t="s">
        <v>11</v>
      </c>
      <c r="B41" s="21">
        <f t="shared" si="1"/>
        <v>46058</v>
      </c>
      <c r="C41" s="22">
        <v>2</v>
      </c>
      <c r="D41" s="357">
        <v>115</v>
      </c>
      <c r="E41" s="275"/>
      <c r="F41" s="23">
        <v>690</v>
      </c>
      <c r="G41" s="25"/>
    </row>
    <row r="42" spans="1:7" ht="13" x14ac:dyDescent="0.15">
      <c r="A42" s="20" t="s">
        <v>12</v>
      </c>
      <c r="B42" s="21">
        <f t="shared" si="1"/>
        <v>46059</v>
      </c>
      <c r="C42" s="22">
        <v>2</v>
      </c>
      <c r="D42" s="357">
        <v>0</v>
      </c>
      <c r="E42" s="275"/>
      <c r="F42" s="23">
        <v>0</v>
      </c>
      <c r="G42" s="25"/>
    </row>
    <row r="43" spans="1:7" ht="13" x14ac:dyDescent="0.15">
      <c r="A43" s="20" t="s">
        <v>13</v>
      </c>
      <c r="B43" s="21">
        <f t="shared" si="1"/>
        <v>46060</v>
      </c>
      <c r="C43" s="22">
        <v>2</v>
      </c>
      <c r="D43" s="357">
        <v>0</v>
      </c>
      <c r="E43" s="275"/>
      <c r="F43" s="23">
        <v>0</v>
      </c>
      <c r="G43" s="25"/>
    </row>
    <row r="44" spans="1:7" ht="13" x14ac:dyDescent="0.15">
      <c r="A44" s="20" t="s">
        <v>14</v>
      </c>
      <c r="B44" s="21">
        <f t="shared" si="1"/>
        <v>46061</v>
      </c>
      <c r="C44" s="22">
        <v>2</v>
      </c>
      <c r="D44" s="357">
        <v>0</v>
      </c>
      <c r="E44" s="275"/>
      <c r="F44" s="23">
        <v>0</v>
      </c>
      <c r="G44" s="25"/>
    </row>
    <row r="45" spans="1:7" ht="13" x14ac:dyDescent="0.15">
      <c r="A45" s="20" t="s">
        <v>7</v>
      </c>
      <c r="B45" s="21">
        <f t="shared" si="1"/>
        <v>46062</v>
      </c>
      <c r="C45" s="22">
        <v>2</v>
      </c>
      <c r="D45" s="357">
        <v>0</v>
      </c>
      <c r="E45" s="275"/>
      <c r="F45" s="23">
        <f t="shared" ref="F45:F87" si="3">D45*6</f>
        <v>0</v>
      </c>
      <c r="G45" s="25"/>
    </row>
    <row r="46" spans="1:7" ht="13" x14ac:dyDescent="0.15">
      <c r="A46" s="20" t="s">
        <v>9</v>
      </c>
      <c r="B46" s="21">
        <f t="shared" si="1"/>
        <v>46063</v>
      </c>
      <c r="C46" s="22">
        <v>2</v>
      </c>
      <c r="D46" s="357">
        <v>115</v>
      </c>
      <c r="E46" s="275"/>
      <c r="F46" s="23">
        <f t="shared" si="3"/>
        <v>690</v>
      </c>
      <c r="G46" s="25"/>
    </row>
    <row r="47" spans="1:7" ht="13" x14ac:dyDescent="0.15">
      <c r="A47" s="20" t="s">
        <v>10</v>
      </c>
      <c r="B47" s="21">
        <f t="shared" si="1"/>
        <v>46064</v>
      </c>
      <c r="C47" s="22">
        <v>2</v>
      </c>
      <c r="D47" s="357">
        <v>115</v>
      </c>
      <c r="E47" s="275"/>
      <c r="F47" s="23">
        <f t="shared" si="3"/>
        <v>690</v>
      </c>
      <c r="G47" s="25"/>
    </row>
    <row r="48" spans="1:7" ht="13" x14ac:dyDescent="0.15">
      <c r="A48" s="20" t="s">
        <v>11</v>
      </c>
      <c r="B48" s="21">
        <f t="shared" si="1"/>
        <v>46065</v>
      </c>
      <c r="C48" s="22">
        <v>2</v>
      </c>
      <c r="D48" s="357">
        <v>115</v>
      </c>
      <c r="E48" s="275"/>
      <c r="F48" s="23">
        <f t="shared" si="3"/>
        <v>690</v>
      </c>
      <c r="G48" s="25"/>
    </row>
    <row r="49" spans="1:7" ht="13" x14ac:dyDescent="0.15">
      <c r="A49" s="20" t="s">
        <v>12</v>
      </c>
      <c r="B49" s="21">
        <f t="shared" si="1"/>
        <v>46066</v>
      </c>
      <c r="C49" s="22">
        <v>2</v>
      </c>
      <c r="D49" s="357">
        <v>0</v>
      </c>
      <c r="E49" s="275"/>
      <c r="F49" s="23">
        <f t="shared" si="3"/>
        <v>0</v>
      </c>
      <c r="G49" s="24" t="s">
        <v>15</v>
      </c>
    </row>
    <row r="50" spans="1:7" ht="13" x14ac:dyDescent="0.15">
      <c r="A50" s="20" t="s">
        <v>13</v>
      </c>
      <c r="B50" s="21">
        <f t="shared" si="1"/>
        <v>46067</v>
      </c>
      <c r="C50" s="22">
        <v>2</v>
      </c>
      <c r="D50" s="357">
        <v>0</v>
      </c>
      <c r="E50" s="275"/>
      <c r="F50" s="23">
        <f t="shared" si="3"/>
        <v>0</v>
      </c>
      <c r="G50" s="25"/>
    </row>
    <row r="51" spans="1:7" ht="13" x14ac:dyDescent="0.15">
      <c r="A51" s="20" t="s">
        <v>14</v>
      </c>
      <c r="B51" s="21">
        <f t="shared" si="1"/>
        <v>46068</v>
      </c>
      <c r="C51" s="22">
        <v>2</v>
      </c>
      <c r="D51" s="357">
        <v>0</v>
      </c>
      <c r="E51" s="275"/>
      <c r="F51" s="23">
        <f t="shared" si="3"/>
        <v>0</v>
      </c>
      <c r="G51" s="25"/>
    </row>
    <row r="52" spans="1:7" ht="13" x14ac:dyDescent="0.15">
      <c r="A52" s="20" t="s">
        <v>7</v>
      </c>
      <c r="B52" s="21">
        <f t="shared" si="1"/>
        <v>46069</v>
      </c>
      <c r="C52" s="22">
        <v>2</v>
      </c>
      <c r="D52" s="357">
        <v>0</v>
      </c>
      <c r="E52" s="275"/>
      <c r="F52" s="23">
        <f t="shared" si="3"/>
        <v>0</v>
      </c>
      <c r="G52" s="24" t="s">
        <v>16</v>
      </c>
    </row>
    <row r="53" spans="1:7" ht="13" x14ac:dyDescent="0.15">
      <c r="A53" s="20" t="s">
        <v>9</v>
      </c>
      <c r="B53" s="21">
        <f t="shared" si="1"/>
        <v>46070</v>
      </c>
      <c r="C53" s="22">
        <v>2</v>
      </c>
      <c r="D53" s="357">
        <v>115</v>
      </c>
      <c r="E53" s="275"/>
      <c r="F53" s="23">
        <f t="shared" si="3"/>
        <v>690</v>
      </c>
      <c r="G53" s="25"/>
    </row>
    <row r="54" spans="1:7" ht="13" x14ac:dyDescent="0.15">
      <c r="A54" s="20" t="s">
        <v>10</v>
      </c>
      <c r="B54" s="21">
        <f t="shared" si="1"/>
        <v>46071</v>
      </c>
      <c r="C54" s="22">
        <v>2</v>
      </c>
      <c r="D54" s="357">
        <v>115</v>
      </c>
      <c r="E54" s="275"/>
      <c r="F54" s="23">
        <f t="shared" si="3"/>
        <v>690</v>
      </c>
      <c r="G54" s="25"/>
    </row>
    <row r="55" spans="1:7" ht="13" x14ac:dyDescent="0.15">
      <c r="A55" s="20" t="s">
        <v>11</v>
      </c>
      <c r="B55" s="21">
        <f t="shared" si="1"/>
        <v>46072</v>
      </c>
      <c r="C55" s="22">
        <v>2</v>
      </c>
      <c r="D55" s="357">
        <v>115</v>
      </c>
      <c r="E55" s="275"/>
      <c r="F55" s="23">
        <f t="shared" si="3"/>
        <v>690</v>
      </c>
      <c r="G55" s="25"/>
    </row>
    <row r="56" spans="1:7" ht="13" x14ac:dyDescent="0.15">
      <c r="A56" s="20" t="s">
        <v>12</v>
      </c>
      <c r="B56" s="21">
        <f t="shared" si="1"/>
        <v>46073</v>
      </c>
      <c r="C56" s="22">
        <v>2</v>
      </c>
      <c r="D56" s="357">
        <v>0</v>
      </c>
      <c r="E56" s="275"/>
      <c r="F56" s="23">
        <f t="shared" si="3"/>
        <v>0</v>
      </c>
      <c r="G56" s="25"/>
    </row>
    <row r="57" spans="1:7" ht="13" x14ac:dyDescent="0.15">
      <c r="A57" s="20" t="s">
        <v>13</v>
      </c>
      <c r="B57" s="21">
        <f t="shared" si="1"/>
        <v>46074</v>
      </c>
      <c r="C57" s="22">
        <v>2</v>
      </c>
      <c r="D57" s="357">
        <v>0</v>
      </c>
      <c r="E57" s="275"/>
      <c r="F57" s="23">
        <f t="shared" si="3"/>
        <v>0</v>
      </c>
      <c r="G57" s="25"/>
    </row>
    <row r="58" spans="1:7" ht="13" x14ac:dyDescent="0.15">
      <c r="A58" s="20" t="s">
        <v>14</v>
      </c>
      <c r="B58" s="21">
        <f t="shared" si="1"/>
        <v>46075</v>
      </c>
      <c r="C58" s="22">
        <v>2</v>
      </c>
      <c r="D58" s="357">
        <v>0</v>
      </c>
      <c r="E58" s="275"/>
      <c r="F58" s="23">
        <f t="shared" si="3"/>
        <v>0</v>
      </c>
      <c r="G58" s="25"/>
    </row>
    <row r="59" spans="1:7" ht="13" x14ac:dyDescent="0.15">
      <c r="A59" s="20" t="s">
        <v>7</v>
      </c>
      <c r="B59" s="21">
        <f t="shared" si="1"/>
        <v>46076</v>
      </c>
      <c r="C59" s="22">
        <v>3</v>
      </c>
      <c r="D59" s="357">
        <v>0</v>
      </c>
      <c r="E59" s="275"/>
      <c r="F59" s="23">
        <f t="shared" si="3"/>
        <v>0</v>
      </c>
      <c r="G59" s="25"/>
    </row>
    <row r="60" spans="1:7" ht="13" x14ac:dyDescent="0.15">
      <c r="A60" s="20" t="s">
        <v>9</v>
      </c>
      <c r="B60" s="21">
        <f t="shared" si="1"/>
        <v>46077</v>
      </c>
      <c r="C60" s="22">
        <v>3</v>
      </c>
      <c r="D60" s="357">
        <v>115</v>
      </c>
      <c r="E60" s="275"/>
      <c r="F60" s="23">
        <f t="shared" si="3"/>
        <v>690</v>
      </c>
      <c r="G60" s="25"/>
    </row>
    <row r="61" spans="1:7" ht="13" x14ac:dyDescent="0.15">
      <c r="A61" s="20" t="s">
        <v>10</v>
      </c>
      <c r="B61" s="21">
        <f t="shared" si="1"/>
        <v>46078</v>
      </c>
      <c r="C61" s="22">
        <v>3</v>
      </c>
      <c r="D61" s="357">
        <v>115</v>
      </c>
      <c r="E61" s="275"/>
      <c r="F61" s="23">
        <f t="shared" si="3"/>
        <v>690</v>
      </c>
      <c r="G61" s="25"/>
    </row>
    <row r="62" spans="1:7" ht="13" x14ac:dyDescent="0.15">
      <c r="A62" s="20" t="s">
        <v>11</v>
      </c>
      <c r="B62" s="21">
        <f t="shared" si="1"/>
        <v>46079</v>
      </c>
      <c r="C62" s="22">
        <v>3</v>
      </c>
      <c r="D62" s="357">
        <v>115</v>
      </c>
      <c r="E62" s="275"/>
      <c r="F62" s="23">
        <f t="shared" si="3"/>
        <v>690</v>
      </c>
      <c r="G62" s="25"/>
    </row>
    <row r="63" spans="1:7" ht="13" x14ac:dyDescent="0.15">
      <c r="A63" s="20" t="s">
        <v>12</v>
      </c>
      <c r="B63" s="21">
        <f t="shared" si="1"/>
        <v>46080</v>
      </c>
      <c r="C63" s="22">
        <v>3</v>
      </c>
      <c r="D63" s="357">
        <v>0</v>
      </c>
      <c r="E63" s="275"/>
      <c r="F63" s="23">
        <f t="shared" si="3"/>
        <v>0</v>
      </c>
      <c r="G63" s="25"/>
    </row>
    <row r="64" spans="1:7" ht="13" x14ac:dyDescent="0.15">
      <c r="A64" s="20" t="s">
        <v>13</v>
      </c>
      <c r="B64" s="21">
        <f t="shared" si="1"/>
        <v>46081</v>
      </c>
      <c r="C64" s="22">
        <v>3</v>
      </c>
      <c r="D64" s="357">
        <v>0</v>
      </c>
      <c r="E64" s="275"/>
      <c r="F64" s="23">
        <f t="shared" si="3"/>
        <v>0</v>
      </c>
      <c r="G64" s="25"/>
    </row>
    <row r="65" spans="1:7" ht="13" x14ac:dyDescent="0.15">
      <c r="A65" s="20" t="s">
        <v>14</v>
      </c>
      <c r="B65" s="21">
        <f t="shared" si="1"/>
        <v>46082</v>
      </c>
      <c r="C65" s="22">
        <v>3</v>
      </c>
      <c r="D65" s="357">
        <v>0</v>
      </c>
      <c r="E65" s="275"/>
      <c r="F65" s="23">
        <f t="shared" si="3"/>
        <v>0</v>
      </c>
      <c r="G65" s="25"/>
    </row>
    <row r="66" spans="1:7" ht="13" x14ac:dyDescent="0.15">
      <c r="A66" s="20" t="s">
        <v>7</v>
      </c>
      <c r="B66" s="21">
        <f t="shared" si="1"/>
        <v>46083</v>
      </c>
      <c r="C66" s="22">
        <v>3</v>
      </c>
      <c r="D66" s="357">
        <v>0</v>
      </c>
      <c r="E66" s="275"/>
      <c r="F66" s="23">
        <f t="shared" si="3"/>
        <v>0</v>
      </c>
      <c r="G66" s="25"/>
    </row>
    <row r="67" spans="1:7" ht="13" x14ac:dyDescent="0.15">
      <c r="A67" s="20" t="s">
        <v>9</v>
      </c>
      <c r="B67" s="21">
        <f t="shared" si="1"/>
        <v>46084</v>
      </c>
      <c r="C67" s="22">
        <v>3</v>
      </c>
      <c r="D67" s="357">
        <v>130</v>
      </c>
      <c r="E67" s="275"/>
      <c r="F67" s="23">
        <f t="shared" si="3"/>
        <v>780</v>
      </c>
      <c r="G67" s="25"/>
    </row>
    <row r="68" spans="1:7" ht="13" x14ac:dyDescent="0.15">
      <c r="A68" s="20" t="s">
        <v>10</v>
      </c>
      <c r="B68" s="21">
        <f t="shared" si="1"/>
        <v>46085</v>
      </c>
      <c r="C68" s="22">
        <v>3</v>
      </c>
      <c r="D68" s="357">
        <v>115</v>
      </c>
      <c r="E68" s="275"/>
      <c r="F68" s="23">
        <f t="shared" si="3"/>
        <v>690</v>
      </c>
      <c r="G68" s="25"/>
    </row>
    <row r="69" spans="1:7" ht="13" x14ac:dyDescent="0.15">
      <c r="A69" s="20" t="s">
        <v>11</v>
      </c>
      <c r="B69" s="21">
        <f t="shared" si="1"/>
        <v>46086</v>
      </c>
      <c r="C69" s="22">
        <v>3</v>
      </c>
      <c r="D69" s="357">
        <v>115</v>
      </c>
      <c r="E69" s="275"/>
      <c r="F69" s="23">
        <f t="shared" si="3"/>
        <v>690</v>
      </c>
      <c r="G69" s="25"/>
    </row>
    <row r="70" spans="1:7" ht="13" x14ac:dyDescent="0.15">
      <c r="A70" s="20" t="s">
        <v>12</v>
      </c>
      <c r="B70" s="21">
        <f t="shared" si="1"/>
        <v>46087</v>
      </c>
      <c r="C70" s="22">
        <v>3</v>
      </c>
      <c r="D70" s="357">
        <v>0</v>
      </c>
      <c r="E70" s="275"/>
      <c r="F70" s="23">
        <f t="shared" si="3"/>
        <v>0</v>
      </c>
      <c r="G70" s="25"/>
    </row>
    <row r="71" spans="1:7" ht="13" x14ac:dyDescent="0.15">
      <c r="A71" s="20" t="s">
        <v>13</v>
      </c>
      <c r="B71" s="21">
        <f t="shared" si="1"/>
        <v>46088</v>
      </c>
      <c r="C71" s="22">
        <v>3</v>
      </c>
      <c r="D71" s="357">
        <v>0</v>
      </c>
      <c r="E71" s="275"/>
      <c r="F71" s="23">
        <f t="shared" si="3"/>
        <v>0</v>
      </c>
      <c r="G71" s="25"/>
    </row>
    <row r="72" spans="1:7" ht="13" x14ac:dyDescent="0.15">
      <c r="A72" s="20" t="s">
        <v>14</v>
      </c>
      <c r="B72" s="21">
        <f t="shared" si="1"/>
        <v>46089</v>
      </c>
      <c r="C72" s="22">
        <v>3</v>
      </c>
      <c r="D72" s="357">
        <v>0</v>
      </c>
      <c r="E72" s="275"/>
      <c r="F72" s="23">
        <f t="shared" si="3"/>
        <v>0</v>
      </c>
      <c r="G72" s="25"/>
    </row>
    <row r="73" spans="1:7" ht="13" x14ac:dyDescent="0.15">
      <c r="A73" s="20" t="s">
        <v>7</v>
      </c>
      <c r="B73" s="21">
        <f t="shared" si="1"/>
        <v>46090</v>
      </c>
      <c r="C73" s="22">
        <v>3</v>
      </c>
      <c r="D73" s="357">
        <v>0</v>
      </c>
      <c r="E73" s="275"/>
      <c r="F73" s="23">
        <f t="shared" si="3"/>
        <v>0</v>
      </c>
      <c r="G73" s="25"/>
    </row>
    <row r="74" spans="1:7" ht="13" x14ac:dyDescent="0.15">
      <c r="A74" s="20" t="s">
        <v>9</v>
      </c>
      <c r="B74" s="21">
        <f t="shared" si="1"/>
        <v>46091</v>
      </c>
      <c r="C74" s="22">
        <v>3</v>
      </c>
      <c r="D74" s="357">
        <v>115</v>
      </c>
      <c r="E74" s="275"/>
      <c r="F74" s="23">
        <f t="shared" si="3"/>
        <v>690</v>
      </c>
      <c r="G74" s="25"/>
    </row>
    <row r="75" spans="1:7" ht="13" x14ac:dyDescent="0.15">
      <c r="A75" s="20" t="s">
        <v>10</v>
      </c>
      <c r="B75" s="21">
        <f t="shared" si="1"/>
        <v>46092</v>
      </c>
      <c r="C75" s="22">
        <v>3</v>
      </c>
      <c r="D75" s="357">
        <v>130</v>
      </c>
      <c r="E75" s="275"/>
      <c r="F75" s="23">
        <f t="shared" si="3"/>
        <v>780</v>
      </c>
      <c r="G75" s="25"/>
    </row>
    <row r="76" spans="1:7" ht="13" x14ac:dyDescent="0.15">
      <c r="A76" s="20" t="s">
        <v>11</v>
      </c>
      <c r="B76" s="21">
        <f t="shared" si="1"/>
        <v>46093</v>
      </c>
      <c r="C76" s="22">
        <v>3</v>
      </c>
      <c r="D76" s="357">
        <v>130</v>
      </c>
      <c r="E76" s="275"/>
      <c r="F76" s="23">
        <f t="shared" si="3"/>
        <v>780</v>
      </c>
      <c r="G76" s="25"/>
    </row>
    <row r="77" spans="1:7" ht="13" x14ac:dyDescent="0.15">
      <c r="A77" s="20" t="s">
        <v>12</v>
      </c>
      <c r="B77" s="21">
        <f t="shared" si="1"/>
        <v>46094</v>
      </c>
      <c r="C77" s="22">
        <v>3</v>
      </c>
      <c r="D77" s="357">
        <v>0</v>
      </c>
      <c r="E77" s="275"/>
      <c r="F77" s="23">
        <f t="shared" si="3"/>
        <v>0</v>
      </c>
      <c r="G77" s="24" t="s">
        <v>17</v>
      </c>
    </row>
    <row r="78" spans="1:7" ht="13" x14ac:dyDescent="0.15">
      <c r="A78" s="20" t="s">
        <v>13</v>
      </c>
      <c r="B78" s="21">
        <f t="shared" si="1"/>
        <v>46095</v>
      </c>
      <c r="C78" s="22">
        <v>3</v>
      </c>
      <c r="D78" s="357">
        <v>0</v>
      </c>
      <c r="E78" s="275"/>
      <c r="F78" s="23">
        <f t="shared" si="3"/>
        <v>0</v>
      </c>
      <c r="G78" s="24" t="s">
        <v>17</v>
      </c>
    </row>
    <row r="79" spans="1:7" ht="13" x14ac:dyDescent="0.15">
      <c r="A79" s="20" t="s">
        <v>14</v>
      </c>
      <c r="B79" s="21">
        <f t="shared" si="1"/>
        <v>46096</v>
      </c>
      <c r="C79" s="22">
        <v>3</v>
      </c>
      <c r="D79" s="357">
        <v>0</v>
      </c>
      <c r="E79" s="275"/>
      <c r="F79" s="23">
        <f t="shared" si="3"/>
        <v>0</v>
      </c>
      <c r="G79" s="24" t="s">
        <v>17</v>
      </c>
    </row>
    <row r="80" spans="1:7" ht="13" x14ac:dyDescent="0.15">
      <c r="A80" s="20" t="s">
        <v>7</v>
      </c>
      <c r="B80" s="21">
        <f t="shared" si="1"/>
        <v>46097</v>
      </c>
      <c r="C80" s="22">
        <v>3</v>
      </c>
      <c r="D80" s="358">
        <v>0</v>
      </c>
      <c r="E80" s="275"/>
      <c r="F80" s="23">
        <f t="shared" si="3"/>
        <v>0</v>
      </c>
      <c r="G80" s="24" t="s">
        <v>17</v>
      </c>
    </row>
    <row r="81" spans="1:7" ht="13" x14ac:dyDescent="0.15">
      <c r="A81" s="20" t="s">
        <v>9</v>
      </c>
      <c r="B81" s="21">
        <f t="shared" si="1"/>
        <v>46098</v>
      </c>
      <c r="C81" s="22">
        <v>3</v>
      </c>
      <c r="D81" s="358">
        <v>0</v>
      </c>
      <c r="E81" s="275"/>
      <c r="F81" s="23">
        <f t="shared" si="3"/>
        <v>0</v>
      </c>
      <c r="G81" s="24" t="s">
        <v>17</v>
      </c>
    </row>
    <row r="82" spans="1:7" ht="13" x14ac:dyDescent="0.15">
      <c r="A82" s="20" t="s">
        <v>10</v>
      </c>
      <c r="B82" s="21">
        <f t="shared" si="1"/>
        <v>46099</v>
      </c>
      <c r="C82" s="22">
        <v>3</v>
      </c>
      <c r="D82" s="358">
        <v>0</v>
      </c>
      <c r="E82" s="275"/>
      <c r="F82" s="23">
        <f t="shared" si="3"/>
        <v>0</v>
      </c>
      <c r="G82" s="24" t="s">
        <v>17</v>
      </c>
    </row>
    <row r="83" spans="1:7" ht="13" x14ac:dyDescent="0.15">
      <c r="A83" s="20" t="s">
        <v>11</v>
      </c>
      <c r="B83" s="21">
        <f t="shared" si="1"/>
        <v>46100</v>
      </c>
      <c r="C83" s="22">
        <v>3</v>
      </c>
      <c r="D83" s="358">
        <v>0</v>
      </c>
      <c r="E83" s="275"/>
      <c r="F83" s="23">
        <f t="shared" si="3"/>
        <v>0</v>
      </c>
      <c r="G83" s="24" t="s">
        <v>17</v>
      </c>
    </row>
    <row r="84" spans="1:7" ht="13" x14ac:dyDescent="0.15">
      <c r="A84" s="20" t="s">
        <v>12</v>
      </c>
      <c r="B84" s="21">
        <f t="shared" si="1"/>
        <v>46101</v>
      </c>
      <c r="C84" s="22">
        <v>3</v>
      </c>
      <c r="D84" s="358">
        <v>0</v>
      </c>
      <c r="E84" s="275"/>
      <c r="F84" s="23">
        <f t="shared" si="3"/>
        <v>0</v>
      </c>
      <c r="G84" s="24" t="s">
        <v>17</v>
      </c>
    </row>
    <row r="85" spans="1:7" ht="13" x14ac:dyDescent="0.15">
      <c r="A85" s="20" t="s">
        <v>13</v>
      </c>
      <c r="B85" s="21">
        <f t="shared" si="1"/>
        <v>46102</v>
      </c>
      <c r="C85" s="22">
        <v>3</v>
      </c>
      <c r="D85" s="358">
        <v>0</v>
      </c>
      <c r="E85" s="275"/>
      <c r="F85" s="23">
        <f t="shared" si="3"/>
        <v>0</v>
      </c>
      <c r="G85" s="25"/>
    </row>
    <row r="86" spans="1:7" ht="13" x14ac:dyDescent="0.15">
      <c r="A86" s="20" t="s">
        <v>14</v>
      </c>
      <c r="B86" s="21">
        <f t="shared" si="1"/>
        <v>46103</v>
      </c>
      <c r="C86" s="22">
        <v>3</v>
      </c>
      <c r="D86" s="358">
        <v>0</v>
      </c>
      <c r="E86" s="275"/>
      <c r="F86" s="23">
        <f t="shared" si="3"/>
        <v>0</v>
      </c>
      <c r="G86" s="25"/>
    </row>
    <row r="87" spans="1:7" ht="13" x14ac:dyDescent="0.15">
      <c r="A87" s="20" t="s">
        <v>7</v>
      </c>
      <c r="B87" s="21">
        <f t="shared" si="1"/>
        <v>46104</v>
      </c>
      <c r="C87" s="22">
        <v>4</v>
      </c>
      <c r="D87" s="357">
        <v>0</v>
      </c>
      <c r="E87" s="275"/>
      <c r="F87" s="23">
        <f t="shared" si="3"/>
        <v>0</v>
      </c>
      <c r="G87" s="25"/>
    </row>
    <row r="88" spans="1:7" ht="13" x14ac:dyDescent="0.15">
      <c r="A88" s="20" t="s">
        <v>9</v>
      </c>
      <c r="B88" s="21">
        <f t="shared" si="1"/>
        <v>46105</v>
      </c>
      <c r="C88" s="22">
        <v>4</v>
      </c>
      <c r="D88" s="357">
        <v>125</v>
      </c>
      <c r="E88" s="275"/>
      <c r="F88" s="23">
        <f t="shared" ref="F88:F90" si="4">D88*6.5</f>
        <v>812.5</v>
      </c>
      <c r="G88" s="25"/>
    </row>
    <row r="89" spans="1:7" ht="13" x14ac:dyDescent="0.15">
      <c r="A89" s="20" t="s">
        <v>10</v>
      </c>
      <c r="B89" s="21">
        <f t="shared" si="1"/>
        <v>46106</v>
      </c>
      <c r="C89" s="22">
        <v>4</v>
      </c>
      <c r="D89" s="357">
        <v>125</v>
      </c>
      <c r="E89" s="275"/>
      <c r="F89" s="23">
        <f t="shared" si="4"/>
        <v>812.5</v>
      </c>
      <c r="G89" s="25"/>
    </row>
    <row r="90" spans="1:7" ht="13" x14ac:dyDescent="0.15">
      <c r="A90" s="20" t="s">
        <v>11</v>
      </c>
      <c r="B90" s="21">
        <f t="shared" si="1"/>
        <v>46107</v>
      </c>
      <c r="C90" s="22">
        <v>4</v>
      </c>
      <c r="D90" s="357">
        <v>125</v>
      </c>
      <c r="E90" s="275"/>
      <c r="F90" s="23">
        <f t="shared" si="4"/>
        <v>812.5</v>
      </c>
      <c r="G90" s="25"/>
    </row>
    <row r="91" spans="1:7" ht="13" x14ac:dyDescent="0.15">
      <c r="A91" s="20" t="s">
        <v>12</v>
      </c>
      <c r="B91" s="21">
        <f t="shared" si="1"/>
        <v>46108</v>
      </c>
      <c r="C91" s="22">
        <v>4</v>
      </c>
      <c r="D91" s="357">
        <v>0</v>
      </c>
      <c r="E91" s="275"/>
      <c r="F91" s="23">
        <f t="shared" ref="F91:F94" si="5">D91*6</f>
        <v>0</v>
      </c>
      <c r="G91" s="24" t="s">
        <v>33</v>
      </c>
    </row>
    <row r="92" spans="1:7" ht="13" x14ac:dyDescent="0.15">
      <c r="A92" s="20" t="s">
        <v>13</v>
      </c>
      <c r="B92" s="21">
        <f t="shared" si="1"/>
        <v>46109</v>
      </c>
      <c r="C92" s="22">
        <v>4</v>
      </c>
      <c r="D92" s="357">
        <v>0</v>
      </c>
      <c r="E92" s="275"/>
      <c r="F92" s="23">
        <f t="shared" si="5"/>
        <v>0</v>
      </c>
      <c r="G92" s="25"/>
    </row>
    <row r="93" spans="1:7" ht="13" x14ac:dyDescent="0.15">
      <c r="A93" s="20" t="s">
        <v>14</v>
      </c>
      <c r="B93" s="21">
        <f t="shared" si="1"/>
        <v>46110</v>
      </c>
      <c r="C93" s="22">
        <v>4</v>
      </c>
      <c r="D93" s="357">
        <v>0</v>
      </c>
      <c r="E93" s="275"/>
      <c r="F93" s="23">
        <f t="shared" si="5"/>
        <v>0</v>
      </c>
      <c r="G93" s="25"/>
    </row>
    <row r="94" spans="1:7" ht="13" x14ac:dyDescent="0.15">
      <c r="A94" s="20" t="s">
        <v>7</v>
      </c>
      <c r="B94" s="21">
        <f t="shared" si="1"/>
        <v>46111</v>
      </c>
      <c r="C94" s="22">
        <v>4</v>
      </c>
      <c r="D94" s="357">
        <v>0</v>
      </c>
      <c r="E94" s="275"/>
      <c r="F94" s="23">
        <f t="shared" si="5"/>
        <v>0</v>
      </c>
      <c r="G94" s="25"/>
    </row>
    <row r="95" spans="1:7" ht="13" x14ac:dyDescent="0.15">
      <c r="A95" s="20" t="s">
        <v>9</v>
      </c>
      <c r="B95" s="21">
        <f t="shared" si="1"/>
        <v>46112</v>
      </c>
      <c r="C95" s="22">
        <v>4</v>
      </c>
      <c r="D95" s="357">
        <v>135</v>
      </c>
      <c r="E95" s="275"/>
      <c r="F95" s="23">
        <f t="shared" ref="F95:F97" si="6">D95*6.5</f>
        <v>877.5</v>
      </c>
      <c r="G95" s="25"/>
    </row>
    <row r="96" spans="1:7" ht="13" x14ac:dyDescent="0.15">
      <c r="A96" s="20" t="s">
        <v>10</v>
      </c>
      <c r="B96" s="21">
        <f t="shared" si="1"/>
        <v>46113</v>
      </c>
      <c r="C96" s="22">
        <v>4</v>
      </c>
      <c r="D96" s="357">
        <v>135</v>
      </c>
      <c r="E96" s="275"/>
      <c r="F96" s="23">
        <f t="shared" si="6"/>
        <v>877.5</v>
      </c>
      <c r="G96" s="25"/>
    </row>
    <row r="97" spans="1:7" ht="13" x14ac:dyDescent="0.15">
      <c r="A97" s="20" t="s">
        <v>11</v>
      </c>
      <c r="B97" s="21">
        <f t="shared" si="1"/>
        <v>46114</v>
      </c>
      <c r="C97" s="22">
        <v>4</v>
      </c>
      <c r="D97" s="357">
        <v>135</v>
      </c>
      <c r="E97" s="275"/>
      <c r="F97" s="23">
        <f t="shared" si="6"/>
        <v>877.5</v>
      </c>
      <c r="G97" s="25"/>
    </row>
    <row r="98" spans="1:7" ht="13" x14ac:dyDescent="0.15">
      <c r="A98" s="20" t="s">
        <v>12</v>
      </c>
      <c r="B98" s="21">
        <f t="shared" si="1"/>
        <v>46115</v>
      </c>
      <c r="C98" s="22">
        <v>4</v>
      </c>
      <c r="D98" s="357">
        <v>0</v>
      </c>
      <c r="E98" s="275"/>
      <c r="F98" s="23">
        <f t="shared" ref="F98:F101" si="7">D98*6</f>
        <v>0</v>
      </c>
      <c r="G98" s="25"/>
    </row>
    <row r="99" spans="1:7" ht="13" x14ac:dyDescent="0.15">
      <c r="A99" s="20" t="s">
        <v>13</v>
      </c>
      <c r="B99" s="21">
        <f t="shared" si="1"/>
        <v>46116</v>
      </c>
      <c r="C99" s="22">
        <v>4</v>
      </c>
      <c r="D99" s="357">
        <v>0</v>
      </c>
      <c r="E99" s="275"/>
      <c r="F99" s="23">
        <f t="shared" si="7"/>
        <v>0</v>
      </c>
      <c r="G99" s="25"/>
    </row>
    <row r="100" spans="1:7" ht="13" x14ac:dyDescent="0.15">
      <c r="A100" s="20" t="s">
        <v>14</v>
      </c>
      <c r="B100" s="21">
        <f t="shared" si="1"/>
        <v>46117</v>
      </c>
      <c r="C100" s="22">
        <v>4</v>
      </c>
      <c r="D100" s="357">
        <v>0</v>
      </c>
      <c r="E100" s="275"/>
      <c r="F100" s="23">
        <f t="shared" si="7"/>
        <v>0</v>
      </c>
      <c r="G100" s="25"/>
    </row>
    <row r="101" spans="1:7" ht="13" x14ac:dyDescent="0.15">
      <c r="A101" s="20" t="s">
        <v>7</v>
      </c>
      <c r="B101" s="21">
        <f t="shared" si="1"/>
        <v>46118</v>
      </c>
      <c r="C101" s="22">
        <v>4</v>
      </c>
      <c r="D101" s="357">
        <v>0</v>
      </c>
      <c r="E101" s="275"/>
      <c r="F101" s="23">
        <f t="shared" si="7"/>
        <v>0</v>
      </c>
      <c r="G101" s="25"/>
    </row>
    <row r="102" spans="1:7" ht="13" x14ac:dyDescent="0.15">
      <c r="A102" s="20" t="s">
        <v>9</v>
      </c>
      <c r="B102" s="21">
        <f t="shared" si="1"/>
        <v>46119</v>
      </c>
      <c r="C102" s="22">
        <v>4</v>
      </c>
      <c r="D102" s="357">
        <v>130</v>
      </c>
      <c r="E102" s="275"/>
      <c r="F102" s="23">
        <f t="shared" ref="F102:F104" si="8">D102*6.5</f>
        <v>845</v>
      </c>
      <c r="G102" s="25"/>
    </row>
    <row r="103" spans="1:7" ht="13" x14ac:dyDescent="0.15">
      <c r="A103" s="20" t="s">
        <v>10</v>
      </c>
      <c r="B103" s="21">
        <f t="shared" si="1"/>
        <v>46120</v>
      </c>
      <c r="C103" s="22">
        <v>4</v>
      </c>
      <c r="D103" s="357">
        <v>130</v>
      </c>
      <c r="E103" s="275"/>
      <c r="F103" s="23">
        <f t="shared" si="8"/>
        <v>845</v>
      </c>
      <c r="G103" s="25"/>
    </row>
    <row r="104" spans="1:7" ht="13" x14ac:dyDescent="0.15">
      <c r="A104" s="20" t="s">
        <v>11</v>
      </c>
      <c r="B104" s="21">
        <f t="shared" si="1"/>
        <v>46121</v>
      </c>
      <c r="C104" s="22">
        <v>4</v>
      </c>
      <c r="D104" s="357">
        <v>130</v>
      </c>
      <c r="E104" s="275"/>
      <c r="F104" s="23">
        <f t="shared" si="8"/>
        <v>845</v>
      </c>
      <c r="G104" s="25"/>
    </row>
    <row r="105" spans="1:7" ht="13" x14ac:dyDescent="0.15">
      <c r="A105" s="20" t="s">
        <v>12</v>
      </c>
      <c r="B105" s="21">
        <f t="shared" si="1"/>
        <v>46122</v>
      </c>
      <c r="C105" s="22">
        <v>4</v>
      </c>
      <c r="D105" s="357">
        <v>0</v>
      </c>
      <c r="E105" s="275"/>
      <c r="F105" s="23">
        <f t="shared" ref="F105:F108" si="9">D105*6</f>
        <v>0</v>
      </c>
      <c r="G105" s="25"/>
    </row>
    <row r="106" spans="1:7" ht="13" x14ac:dyDescent="0.15">
      <c r="A106" s="20" t="s">
        <v>13</v>
      </c>
      <c r="B106" s="21">
        <f t="shared" si="1"/>
        <v>46123</v>
      </c>
      <c r="C106" s="22">
        <v>4</v>
      </c>
      <c r="D106" s="357">
        <v>0</v>
      </c>
      <c r="E106" s="275"/>
      <c r="F106" s="23">
        <f t="shared" si="9"/>
        <v>0</v>
      </c>
      <c r="G106" s="25"/>
    </row>
    <row r="107" spans="1:7" ht="13" x14ac:dyDescent="0.15">
      <c r="A107" s="20" t="s">
        <v>14</v>
      </c>
      <c r="B107" s="21">
        <f t="shared" si="1"/>
        <v>46124</v>
      </c>
      <c r="C107" s="22">
        <v>4</v>
      </c>
      <c r="D107" s="357">
        <v>0</v>
      </c>
      <c r="E107" s="275"/>
      <c r="F107" s="23">
        <f t="shared" si="9"/>
        <v>0</v>
      </c>
      <c r="G107" s="25"/>
    </row>
    <row r="108" spans="1:7" ht="13" x14ac:dyDescent="0.15">
      <c r="A108" s="20" t="s">
        <v>7</v>
      </c>
      <c r="B108" s="21">
        <f t="shared" si="1"/>
        <v>46125</v>
      </c>
      <c r="C108" s="22">
        <v>4</v>
      </c>
      <c r="D108" s="357">
        <v>0</v>
      </c>
      <c r="E108" s="275"/>
      <c r="F108" s="23">
        <f t="shared" si="9"/>
        <v>0</v>
      </c>
      <c r="G108" s="25"/>
    </row>
    <row r="109" spans="1:7" ht="13" x14ac:dyDescent="0.15">
      <c r="A109" s="20" t="s">
        <v>9</v>
      </c>
      <c r="B109" s="21">
        <f t="shared" si="1"/>
        <v>46126</v>
      </c>
      <c r="C109" s="22">
        <v>4</v>
      </c>
      <c r="D109" s="357">
        <v>130</v>
      </c>
      <c r="E109" s="275"/>
      <c r="F109" s="23">
        <f t="shared" ref="F109:F111" si="10">D109*6.5</f>
        <v>845</v>
      </c>
      <c r="G109" s="25"/>
    </row>
    <row r="110" spans="1:7" ht="13" x14ac:dyDescent="0.15">
      <c r="A110" s="20" t="s">
        <v>10</v>
      </c>
      <c r="B110" s="21">
        <f t="shared" si="1"/>
        <v>46127</v>
      </c>
      <c r="C110" s="22">
        <v>4</v>
      </c>
      <c r="D110" s="357">
        <v>130</v>
      </c>
      <c r="E110" s="275"/>
      <c r="F110" s="23">
        <f t="shared" si="10"/>
        <v>845</v>
      </c>
      <c r="G110" s="25"/>
    </row>
    <row r="111" spans="1:7" ht="13" x14ac:dyDescent="0.15">
      <c r="A111" s="20" t="s">
        <v>11</v>
      </c>
      <c r="B111" s="21">
        <f t="shared" si="1"/>
        <v>46128</v>
      </c>
      <c r="C111" s="22">
        <v>4</v>
      </c>
      <c r="D111" s="357">
        <v>130</v>
      </c>
      <c r="E111" s="275"/>
      <c r="F111" s="23">
        <f t="shared" si="10"/>
        <v>845</v>
      </c>
      <c r="G111" s="25"/>
    </row>
    <row r="112" spans="1:7" ht="13" x14ac:dyDescent="0.15">
      <c r="A112" s="20" t="s">
        <v>12</v>
      </c>
      <c r="B112" s="21">
        <f t="shared" si="1"/>
        <v>46129</v>
      </c>
      <c r="C112" s="22">
        <v>4</v>
      </c>
      <c r="D112" s="357">
        <v>0</v>
      </c>
      <c r="E112" s="275"/>
      <c r="F112" s="23">
        <f t="shared" ref="F112:F366" si="11">D112*6</f>
        <v>0</v>
      </c>
      <c r="G112" s="25"/>
    </row>
    <row r="113" spans="1:7" ht="13" x14ac:dyDescent="0.15">
      <c r="A113" s="20" t="s">
        <v>13</v>
      </c>
      <c r="B113" s="21">
        <f t="shared" si="1"/>
        <v>46130</v>
      </c>
      <c r="C113" s="22">
        <v>4</v>
      </c>
      <c r="D113" s="357">
        <v>0</v>
      </c>
      <c r="E113" s="275"/>
      <c r="F113" s="23">
        <f t="shared" si="11"/>
        <v>0</v>
      </c>
      <c r="G113" s="25"/>
    </row>
    <row r="114" spans="1:7" ht="13" x14ac:dyDescent="0.15">
      <c r="A114" s="20" t="s">
        <v>14</v>
      </c>
      <c r="B114" s="21">
        <f t="shared" si="1"/>
        <v>46131</v>
      </c>
      <c r="C114" s="22">
        <v>4</v>
      </c>
      <c r="D114" s="357">
        <v>0</v>
      </c>
      <c r="E114" s="275"/>
      <c r="F114" s="23">
        <f t="shared" si="11"/>
        <v>0</v>
      </c>
      <c r="G114" s="25"/>
    </row>
    <row r="115" spans="1:7" ht="13" x14ac:dyDescent="0.15">
      <c r="A115" s="20" t="s">
        <v>7</v>
      </c>
      <c r="B115" s="21">
        <f t="shared" si="1"/>
        <v>46132</v>
      </c>
      <c r="C115" s="22">
        <v>5</v>
      </c>
      <c r="D115" s="357">
        <v>0</v>
      </c>
      <c r="E115" s="275"/>
      <c r="F115" s="23">
        <f t="shared" si="11"/>
        <v>0</v>
      </c>
      <c r="G115" s="25"/>
    </row>
    <row r="116" spans="1:7" ht="13" x14ac:dyDescent="0.15">
      <c r="A116" s="20" t="s">
        <v>9</v>
      </c>
      <c r="B116" s="21">
        <f t="shared" si="1"/>
        <v>46133</v>
      </c>
      <c r="C116" s="22">
        <v>5</v>
      </c>
      <c r="D116" s="357">
        <v>135</v>
      </c>
      <c r="E116" s="275"/>
      <c r="F116" s="23">
        <f t="shared" si="11"/>
        <v>810</v>
      </c>
      <c r="G116" s="25"/>
    </row>
    <row r="117" spans="1:7" ht="13" x14ac:dyDescent="0.15">
      <c r="A117" s="20" t="s">
        <v>10</v>
      </c>
      <c r="B117" s="21">
        <f t="shared" si="1"/>
        <v>46134</v>
      </c>
      <c r="C117" s="22">
        <v>5</v>
      </c>
      <c r="D117" s="357">
        <v>30</v>
      </c>
      <c r="E117" s="275"/>
      <c r="F117" s="23">
        <f t="shared" si="11"/>
        <v>180</v>
      </c>
      <c r="G117" s="25"/>
    </row>
    <row r="118" spans="1:7" ht="13" x14ac:dyDescent="0.15">
      <c r="A118" s="20" t="s">
        <v>11</v>
      </c>
      <c r="B118" s="21">
        <f t="shared" si="1"/>
        <v>46135</v>
      </c>
      <c r="C118" s="22">
        <v>5</v>
      </c>
      <c r="D118" s="357">
        <v>30</v>
      </c>
      <c r="E118" s="275"/>
      <c r="F118" s="23">
        <f t="shared" si="11"/>
        <v>180</v>
      </c>
      <c r="G118" s="25"/>
    </row>
    <row r="119" spans="1:7" ht="13" x14ac:dyDescent="0.15">
      <c r="A119" s="20" t="s">
        <v>12</v>
      </c>
      <c r="B119" s="21">
        <f t="shared" si="1"/>
        <v>46136</v>
      </c>
      <c r="C119" s="22">
        <v>5</v>
      </c>
      <c r="D119" s="357">
        <v>0</v>
      </c>
      <c r="E119" s="275"/>
      <c r="F119" s="23">
        <f t="shared" si="11"/>
        <v>0</v>
      </c>
      <c r="G119" s="25"/>
    </row>
    <row r="120" spans="1:7" ht="13" x14ac:dyDescent="0.15">
      <c r="A120" s="20" t="s">
        <v>13</v>
      </c>
      <c r="B120" s="21">
        <f t="shared" si="1"/>
        <v>46137</v>
      </c>
      <c r="C120" s="22">
        <v>5</v>
      </c>
      <c r="D120" s="357">
        <v>0</v>
      </c>
      <c r="E120" s="275"/>
      <c r="F120" s="23">
        <f t="shared" si="11"/>
        <v>0</v>
      </c>
      <c r="G120" s="25"/>
    </row>
    <row r="121" spans="1:7" ht="13" x14ac:dyDescent="0.15">
      <c r="A121" s="20" t="s">
        <v>14</v>
      </c>
      <c r="B121" s="21">
        <f t="shared" si="1"/>
        <v>46138</v>
      </c>
      <c r="C121" s="22">
        <v>5</v>
      </c>
      <c r="D121" s="357">
        <v>0</v>
      </c>
      <c r="E121" s="275"/>
      <c r="F121" s="23">
        <f t="shared" si="11"/>
        <v>0</v>
      </c>
      <c r="G121" s="25"/>
    </row>
    <row r="122" spans="1:7" ht="13" x14ac:dyDescent="0.15">
      <c r="A122" s="20" t="s">
        <v>7</v>
      </c>
      <c r="B122" s="21">
        <f t="shared" si="1"/>
        <v>46139</v>
      </c>
      <c r="C122" s="22">
        <v>5</v>
      </c>
      <c r="D122" s="357">
        <v>0</v>
      </c>
      <c r="E122" s="275"/>
      <c r="F122" s="23">
        <f t="shared" si="11"/>
        <v>0</v>
      </c>
      <c r="G122" s="25"/>
    </row>
    <row r="123" spans="1:7" ht="13" x14ac:dyDescent="0.15">
      <c r="A123" s="20" t="s">
        <v>9</v>
      </c>
      <c r="B123" s="21">
        <f t="shared" si="1"/>
        <v>46140</v>
      </c>
      <c r="C123" s="22">
        <v>5</v>
      </c>
      <c r="D123" s="357">
        <v>135</v>
      </c>
      <c r="E123" s="275"/>
      <c r="F123" s="23">
        <f t="shared" si="11"/>
        <v>810</v>
      </c>
      <c r="G123" s="25"/>
    </row>
    <row r="124" spans="1:7" ht="13" x14ac:dyDescent="0.15">
      <c r="A124" s="20" t="s">
        <v>10</v>
      </c>
      <c r="B124" s="21">
        <f t="shared" si="1"/>
        <v>46141</v>
      </c>
      <c r="C124" s="22">
        <v>5</v>
      </c>
      <c r="D124" s="357">
        <v>135</v>
      </c>
      <c r="E124" s="275"/>
      <c r="F124" s="23">
        <f t="shared" si="11"/>
        <v>810</v>
      </c>
      <c r="G124" s="25"/>
    </row>
    <row r="125" spans="1:7" ht="13" x14ac:dyDescent="0.15">
      <c r="A125" s="20" t="s">
        <v>11</v>
      </c>
      <c r="B125" s="21">
        <f t="shared" si="1"/>
        <v>46142</v>
      </c>
      <c r="C125" s="22">
        <v>5</v>
      </c>
      <c r="D125" s="357">
        <v>135</v>
      </c>
      <c r="E125" s="275"/>
      <c r="F125" s="23">
        <f t="shared" si="11"/>
        <v>810</v>
      </c>
      <c r="G125" s="25"/>
    </row>
    <row r="126" spans="1:7" ht="13" x14ac:dyDescent="0.15">
      <c r="A126" s="20" t="s">
        <v>12</v>
      </c>
      <c r="B126" s="21">
        <f t="shared" si="1"/>
        <v>46143</v>
      </c>
      <c r="C126" s="22">
        <v>5</v>
      </c>
      <c r="D126" s="357">
        <v>0</v>
      </c>
      <c r="E126" s="275"/>
      <c r="F126" s="23">
        <f t="shared" si="11"/>
        <v>0</v>
      </c>
      <c r="G126" s="25"/>
    </row>
    <row r="127" spans="1:7" ht="13" x14ac:dyDescent="0.15">
      <c r="A127" s="20" t="s">
        <v>13</v>
      </c>
      <c r="B127" s="21">
        <f t="shared" si="1"/>
        <v>46144</v>
      </c>
      <c r="C127" s="22">
        <v>5</v>
      </c>
      <c r="D127" s="357">
        <v>0</v>
      </c>
      <c r="E127" s="275"/>
      <c r="F127" s="23">
        <f t="shared" si="11"/>
        <v>0</v>
      </c>
      <c r="G127" s="25"/>
    </row>
    <row r="128" spans="1:7" ht="13" x14ac:dyDescent="0.15">
      <c r="A128" s="20" t="s">
        <v>14</v>
      </c>
      <c r="B128" s="21">
        <f t="shared" si="1"/>
        <v>46145</v>
      </c>
      <c r="C128" s="22">
        <v>5</v>
      </c>
      <c r="D128" s="357">
        <v>0</v>
      </c>
      <c r="E128" s="275"/>
      <c r="F128" s="23">
        <f t="shared" si="11"/>
        <v>0</v>
      </c>
      <c r="G128" s="25"/>
    </row>
    <row r="129" spans="1:7" ht="13" x14ac:dyDescent="0.15">
      <c r="A129" s="20" t="s">
        <v>7</v>
      </c>
      <c r="B129" s="21">
        <f t="shared" si="1"/>
        <v>46146</v>
      </c>
      <c r="C129" s="22">
        <v>5</v>
      </c>
      <c r="D129" s="357">
        <v>0</v>
      </c>
      <c r="E129" s="275"/>
      <c r="F129" s="23">
        <f t="shared" si="11"/>
        <v>0</v>
      </c>
      <c r="G129" s="25"/>
    </row>
    <row r="130" spans="1:7" ht="13" x14ac:dyDescent="0.15">
      <c r="A130" s="20" t="s">
        <v>9</v>
      </c>
      <c r="B130" s="21">
        <f t="shared" si="1"/>
        <v>46147</v>
      </c>
      <c r="C130" s="22">
        <v>5</v>
      </c>
      <c r="D130" s="357">
        <v>135</v>
      </c>
      <c r="E130" s="275"/>
      <c r="F130" s="23">
        <f t="shared" si="11"/>
        <v>810</v>
      </c>
      <c r="G130" s="25"/>
    </row>
    <row r="131" spans="1:7" ht="13" x14ac:dyDescent="0.15">
      <c r="A131" s="20" t="s">
        <v>10</v>
      </c>
      <c r="B131" s="21">
        <f t="shared" si="1"/>
        <v>46148</v>
      </c>
      <c r="C131" s="22">
        <v>5</v>
      </c>
      <c r="D131" s="357">
        <v>135</v>
      </c>
      <c r="E131" s="275"/>
      <c r="F131" s="23">
        <f t="shared" si="11"/>
        <v>810</v>
      </c>
      <c r="G131" s="25"/>
    </row>
    <row r="132" spans="1:7" ht="13" x14ac:dyDescent="0.15">
      <c r="A132" s="20" t="s">
        <v>11</v>
      </c>
      <c r="B132" s="21">
        <f t="shared" si="1"/>
        <v>46149</v>
      </c>
      <c r="C132" s="22">
        <v>5</v>
      </c>
      <c r="D132" s="357">
        <v>135</v>
      </c>
      <c r="E132" s="275"/>
      <c r="F132" s="23">
        <f t="shared" si="11"/>
        <v>810</v>
      </c>
      <c r="G132" s="25"/>
    </row>
    <row r="133" spans="1:7" ht="13" x14ac:dyDescent="0.15">
      <c r="A133" s="20" t="s">
        <v>12</v>
      </c>
      <c r="B133" s="21">
        <f t="shared" si="1"/>
        <v>46150</v>
      </c>
      <c r="C133" s="22">
        <v>5</v>
      </c>
      <c r="D133" s="357">
        <v>0</v>
      </c>
      <c r="E133" s="275"/>
      <c r="F133" s="23">
        <f t="shared" si="11"/>
        <v>0</v>
      </c>
      <c r="G133" s="25"/>
    </row>
    <row r="134" spans="1:7" ht="13" x14ac:dyDescent="0.15">
      <c r="A134" s="20" t="s">
        <v>13</v>
      </c>
      <c r="B134" s="21">
        <f t="shared" si="1"/>
        <v>46151</v>
      </c>
      <c r="C134" s="22">
        <v>5</v>
      </c>
      <c r="D134" s="357">
        <v>0</v>
      </c>
      <c r="E134" s="275"/>
      <c r="F134" s="23">
        <f t="shared" si="11"/>
        <v>0</v>
      </c>
      <c r="G134" s="25"/>
    </row>
    <row r="135" spans="1:7" ht="13" x14ac:dyDescent="0.15">
      <c r="A135" s="20" t="s">
        <v>14</v>
      </c>
      <c r="B135" s="21">
        <f t="shared" si="1"/>
        <v>46152</v>
      </c>
      <c r="C135" s="22">
        <v>5</v>
      </c>
      <c r="D135" s="357">
        <v>0</v>
      </c>
      <c r="E135" s="275"/>
      <c r="F135" s="23">
        <f t="shared" si="11"/>
        <v>0</v>
      </c>
      <c r="G135" s="25"/>
    </row>
    <row r="136" spans="1:7" ht="13" x14ac:dyDescent="0.15">
      <c r="A136" s="20" t="s">
        <v>7</v>
      </c>
      <c r="B136" s="21">
        <f t="shared" si="1"/>
        <v>46153</v>
      </c>
      <c r="C136" s="22">
        <v>5</v>
      </c>
      <c r="D136" s="357">
        <v>0</v>
      </c>
      <c r="E136" s="275"/>
      <c r="F136" s="23">
        <f t="shared" si="11"/>
        <v>0</v>
      </c>
      <c r="G136" s="25"/>
    </row>
    <row r="137" spans="1:7" ht="13" x14ac:dyDescent="0.15">
      <c r="A137" s="20" t="s">
        <v>9</v>
      </c>
      <c r="B137" s="21">
        <f t="shared" si="1"/>
        <v>46154</v>
      </c>
      <c r="C137" s="22">
        <v>5</v>
      </c>
      <c r="D137" s="357">
        <v>135</v>
      </c>
      <c r="E137" s="275"/>
      <c r="F137" s="23">
        <f t="shared" si="11"/>
        <v>810</v>
      </c>
      <c r="G137" s="25"/>
    </row>
    <row r="138" spans="1:7" ht="13" x14ac:dyDescent="0.15">
      <c r="A138" s="20" t="s">
        <v>10</v>
      </c>
      <c r="B138" s="21">
        <f t="shared" si="1"/>
        <v>46155</v>
      </c>
      <c r="C138" s="22">
        <v>5</v>
      </c>
      <c r="D138" s="357">
        <v>135</v>
      </c>
      <c r="E138" s="275"/>
      <c r="F138" s="23">
        <f t="shared" si="11"/>
        <v>810</v>
      </c>
      <c r="G138" s="25"/>
    </row>
    <row r="139" spans="1:7" ht="13" x14ac:dyDescent="0.15">
      <c r="A139" s="20" t="s">
        <v>11</v>
      </c>
      <c r="B139" s="21">
        <f t="shared" si="1"/>
        <v>46156</v>
      </c>
      <c r="C139" s="22">
        <v>5</v>
      </c>
      <c r="D139" s="357">
        <v>135</v>
      </c>
      <c r="E139" s="275"/>
      <c r="F139" s="23">
        <f t="shared" si="11"/>
        <v>810</v>
      </c>
      <c r="G139" s="25"/>
    </row>
    <row r="140" spans="1:7" ht="13" x14ac:dyDescent="0.15">
      <c r="A140" s="20" t="s">
        <v>12</v>
      </c>
      <c r="B140" s="21">
        <f t="shared" si="1"/>
        <v>46157</v>
      </c>
      <c r="C140" s="22">
        <v>5</v>
      </c>
      <c r="D140" s="357">
        <v>0</v>
      </c>
      <c r="E140" s="275"/>
      <c r="F140" s="23">
        <f t="shared" si="11"/>
        <v>0</v>
      </c>
      <c r="G140" s="25"/>
    </row>
    <row r="141" spans="1:7" ht="13" x14ac:dyDescent="0.15">
      <c r="A141" s="20" t="s">
        <v>13</v>
      </c>
      <c r="B141" s="21">
        <f t="shared" si="1"/>
        <v>46158</v>
      </c>
      <c r="C141" s="22">
        <v>5</v>
      </c>
      <c r="D141" s="357">
        <v>0</v>
      </c>
      <c r="E141" s="275"/>
      <c r="F141" s="23">
        <f t="shared" si="11"/>
        <v>0</v>
      </c>
      <c r="G141" s="25"/>
    </row>
    <row r="142" spans="1:7" ht="13" x14ac:dyDescent="0.15">
      <c r="A142" s="20" t="s">
        <v>14</v>
      </c>
      <c r="B142" s="21">
        <f t="shared" si="1"/>
        <v>46159</v>
      </c>
      <c r="C142" s="22">
        <v>5</v>
      </c>
      <c r="D142" s="357">
        <v>0</v>
      </c>
      <c r="E142" s="275"/>
      <c r="F142" s="23">
        <f t="shared" si="11"/>
        <v>0</v>
      </c>
      <c r="G142" s="25"/>
    </row>
    <row r="143" spans="1:7" ht="13" x14ac:dyDescent="0.15">
      <c r="A143" s="59" t="s">
        <v>7</v>
      </c>
      <c r="B143" s="60">
        <f t="shared" si="1"/>
        <v>46160</v>
      </c>
      <c r="C143" s="61">
        <v>6</v>
      </c>
      <c r="D143" s="359">
        <v>0</v>
      </c>
      <c r="E143" s="275"/>
      <c r="F143" s="62">
        <f t="shared" si="11"/>
        <v>0</v>
      </c>
      <c r="G143" s="63"/>
    </row>
    <row r="144" spans="1:7" ht="13" x14ac:dyDescent="0.15">
      <c r="A144" s="59" t="s">
        <v>9</v>
      </c>
      <c r="B144" s="60">
        <f t="shared" si="1"/>
        <v>46161</v>
      </c>
      <c r="C144" s="61">
        <v>6</v>
      </c>
      <c r="D144" s="359">
        <v>135</v>
      </c>
      <c r="E144" s="275"/>
      <c r="F144" s="62">
        <f t="shared" si="11"/>
        <v>810</v>
      </c>
      <c r="G144" s="63"/>
    </row>
    <row r="145" spans="1:7" ht="13" x14ac:dyDescent="0.15">
      <c r="A145" s="59" t="s">
        <v>10</v>
      </c>
      <c r="B145" s="60">
        <f t="shared" si="1"/>
        <v>46162</v>
      </c>
      <c r="C145" s="61">
        <v>6</v>
      </c>
      <c r="D145" s="359">
        <v>135</v>
      </c>
      <c r="E145" s="275"/>
      <c r="F145" s="62">
        <f t="shared" si="11"/>
        <v>810</v>
      </c>
      <c r="G145" s="63"/>
    </row>
    <row r="146" spans="1:7" ht="13" x14ac:dyDescent="0.15">
      <c r="A146" s="59" t="s">
        <v>11</v>
      </c>
      <c r="B146" s="60">
        <f t="shared" si="1"/>
        <v>46163</v>
      </c>
      <c r="C146" s="61">
        <v>6</v>
      </c>
      <c r="D146" s="359">
        <v>135</v>
      </c>
      <c r="E146" s="275"/>
      <c r="F146" s="62">
        <f t="shared" si="11"/>
        <v>810</v>
      </c>
      <c r="G146" s="63"/>
    </row>
    <row r="147" spans="1:7" ht="13" x14ac:dyDescent="0.15">
      <c r="A147" s="59" t="s">
        <v>12</v>
      </c>
      <c r="B147" s="60">
        <f t="shared" si="1"/>
        <v>46164</v>
      </c>
      <c r="C147" s="61">
        <v>6</v>
      </c>
      <c r="D147" s="359">
        <v>0</v>
      </c>
      <c r="E147" s="275"/>
      <c r="F147" s="62">
        <f t="shared" si="11"/>
        <v>0</v>
      </c>
      <c r="G147" s="63"/>
    </row>
    <row r="148" spans="1:7" ht="13" x14ac:dyDescent="0.15">
      <c r="A148" s="59" t="s">
        <v>13</v>
      </c>
      <c r="B148" s="60">
        <f t="shared" si="1"/>
        <v>46165</v>
      </c>
      <c r="C148" s="61">
        <v>6</v>
      </c>
      <c r="D148" s="359">
        <v>0</v>
      </c>
      <c r="E148" s="275"/>
      <c r="F148" s="62">
        <f t="shared" si="11"/>
        <v>0</v>
      </c>
      <c r="G148" s="63"/>
    </row>
    <row r="149" spans="1:7" ht="13" x14ac:dyDescent="0.15">
      <c r="A149" s="59" t="s">
        <v>14</v>
      </c>
      <c r="B149" s="60">
        <f t="shared" si="1"/>
        <v>46166</v>
      </c>
      <c r="C149" s="61">
        <v>6</v>
      </c>
      <c r="D149" s="359">
        <v>0</v>
      </c>
      <c r="E149" s="275"/>
      <c r="F149" s="62">
        <f t="shared" si="11"/>
        <v>0</v>
      </c>
      <c r="G149" s="63"/>
    </row>
    <row r="150" spans="1:7" ht="13" x14ac:dyDescent="0.15">
      <c r="A150" s="59" t="s">
        <v>7</v>
      </c>
      <c r="B150" s="60">
        <f t="shared" si="1"/>
        <v>46167</v>
      </c>
      <c r="C150" s="61">
        <v>6</v>
      </c>
      <c r="D150" s="360">
        <v>0</v>
      </c>
      <c r="E150" s="275"/>
      <c r="F150" s="62">
        <f t="shared" si="11"/>
        <v>0</v>
      </c>
      <c r="G150" s="63"/>
    </row>
    <row r="151" spans="1:7" ht="13" x14ac:dyDescent="0.15">
      <c r="A151" s="59" t="s">
        <v>9</v>
      </c>
      <c r="B151" s="60">
        <f t="shared" si="1"/>
        <v>46168</v>
      </c>
      <c r="C151" s="61">
        <v>6</v>
      </c>
      <c r="D151" s="359">
        <v>135</v>
      </c>
      <c r="E151" s="275"/>
      <c r="F151" s="62">
        <f t="shared" si="11"/>
        <v>810</v>
      </c>
      <c r="G151" s="63"/>
    </row>
    <row r="152" spans="1:7" ht="13" x14ac:dyDescent="0.15">
      <c r="A152" s="59" t="s">
        <v>10</v>
      </c>
      <c r="B152" s="60">
        <f t="shared" si="1"/>
        <v>46169</v>
      </c>
      <c r="C152" s="61">
        <v>6</v>
      </c>
      <c r="D152" s="359">
        <v>135</v>
      </c>
      <c r="E152" s="275"/>
      <c r="F152" s="62">
        <f t="shared" si="11"/>
        <v>810</v>
      </c>
      <c r="G152" s="63"/>
    </row>
    <row r="153" spans="1:7" ht="13" x14ac:dyDescent="0.15">
      <c r="A153" s="59" t="s">
        <v>11</v>
      </c>
      <c r="B153" s="60">
        <f t="shared" si="1"/>
        <v>46170</v>
      </c>
      <c r="C153" s="61">
        <v>6</v>
      </c>
      <c r="D153" s="359">
        <v>135</v>
      </c>
      <c r="E153" s="275"/>
      <c r="F153" s="62">
        <f t="shared" si="11"/>
        <v>810</v>
      </c>
      <c r="G153" s="63"/>
    </row>
    <row r="154" spans="1:7" ht="13" x14ac:dyDescent="0.15">
      <c r="A154" s="59" t="s">
        <v>12</v>
      </c>
      <c r="B154" s="60">
        <f t="shared" si="1"/>
        <v>46171</v>
      </c>
      <c r="C154" s="61">
        <v>6</v>
      </c>
      <c r="D154" s="360"/>
      <c r="E154" s="275"/>
      <c r="F154" s="62">
        <f t="shared" si="11"/>
        <v>0</v>
      </c>
      <c r="G154" s="63"/>
    </row>
    <row r="155" spans="1:7" ht="13" x14ac:dyDescent="0.15">
      <c r="A155" s="59" t="s">
        <v>13</v>
      </c>
      <c r="B155" s="60">
        <f t="shared" si="1"/>
        <v>46172</v>
      </c>
      <c r="C155" s="61">
        <v>6</v>
      </c>
      <c r="D155" s="360"/>
      <c r="E155" s="275"/>
      <c r="F155" s="62">
        <f t="shared" si="11"/>
        <v>0</v>
      </c>
      <c r="G155" s="63"/>
    </row>
    <row r="156" spans="1:7" ht="13" x14ac:dyDescent="0.15">
      <c r="A156" s="59" t="s">
        <v>14</v>
      </c>
      <c r="B156" s="60">
        <f t="shared" si="1"/>
        <v>46173</v>
      </c>
      <c r="C156" s="61">
        <v>6</v>
      </c>
      <c r="D156" s="360"/>
      <c r="E156" s="275"/>
      <c r="F156" s="62">
        <f t="shared" si="11"/>
        <v>0</v>
      </c>
      <c r="G156" s="63"/>
    </row>
    <row r="157" spans="1:7" ht="13" x14ac:dyDescent="0.15">
      <c r="A157" s="59" t="s">
        <v>7</v>
      </c>
      <c r="B157" s="60">
        <f t="shared" si="1"/>
        <v>46174</v>
      </c>
      <c r="C157" s="61">
        <v>6</v>
      </c>
      <c r="D157" s="360"/>
      <c r="E157" s="275"/>
      <c r="F157" s="62">
        <f t="shared" si="11"/>
        <v>0</v>
      </c>
      <c r="G157" s="63"/>
    </row>
    <row r="158" spans="1:7" ht="13" x14ac:dyDescent="0.15">
      <c r="A158" s="59" t="s">
        <v>9</v>
      </c>
      <c r="B158" s="60">
        <f t="shared" si="1"/>
        <v>46175</v>
      </c>
      <c r="C158" s="61">
        <v>6</v>
      </c>
      <c r="D158" s="360"/>
      <c r="E158" s="275"/>
      <c r="F158" s="62">
        <f t="shared" si="11"/>
        <v>0</v>
      </c>
      <c r="G158" s="63"/>
    </row>
    <row r="159" spans="1:7" ht="13" x14ac:dyDescent="0.15">
      <c r="A159" s="59" t="s">
        <v>10</v>
      </c>
      <c r="B159" s="60">
        <f t="shared" si="1"/>
        <v>46176</v>
      </c>
      <c r="C159" s="61">
        <v>6</v>
      </c>
      <c r="D159" s="360"/>
      <c r="E159" s="275"/>
      <c r="F159" s="62">
        <f t="shared" si="11"/>
        <v>0</v>
      </c>
      <c r="G159" s="63"/>
    </row>
    <row r="160" spans="1:7" ht="13" x14ac:dyDescent="0.15">
      <c r="A160" s="59" t="s">
        <v>11</v>
      </c>
      <c r="B160" s="60">
        <f t="shared" si="1"/>
        <v>46177</v>
      </c>
      <c r="C160" s="61">
        <v>6</v>
      </c>
      <c r="D160" s="360"/>
      <c r="E160" s="275"/>
      <c r="F160" s="62">
        <f t="shared" si="11"/>
        <v>0</v>
      </c>
      <c r="G160" s="63"/>
    </row>
    <row r="161" spans="1:7" ht="13" x14ac:dyDescent="0.15">
      <c r="A161" s="59" t="s">
        <v>12</v>
      </c>
      <c r="B161" s="60">
        <f t="shared" si="1"/>
        <v>46178</v>
      </c>
      <c r="C161" s="61">
        <v>6</v>
      </c>
      <c r="D161" s="360"/>
      <c r="E161" s="275"/>
      <c r="F161" s="62">
        <f t="shared" si="11"/>
        <v>0</v>
      </c>
      <c r="G161" s="63"/>
    </row>
    <row r="162" spans="1:7" ht="13" x14ac:dyDescent="0.15">
      <c r="A162" s="59" t="s">
        <v>13</v>
      </c>
      <c r="B162" s="60">
        <f t="shared" si="1"/>
        <v>46179</v>
      </c>
      <c r="C162" s="61">
        <v>6</v>
      </c>
      <c r="D162" s="360"/>
      <c r="E162" s="275"/>
      <c r="F162" s="62">
        <f t="shared" si="11"/>
        <v>0</v>
      </c>
      <c r="G162" s="63"/>
    </row>
    <row r="163" spans="1:7" ht="13" x14ac:dyDescent="0.15">
      <c r="A163" s="59" t="s">
        <v>14</v>
      </c>
      <c r="B163" s="60">
        <f t="shared" si="1"/>
        <v>46180</v>
      </c>
      <c r="C163" s="61">
        <v>6</v>
      </c>
      <c r="D163" s="360"/>
      <c r="E163" s="275"/>
      <c r="F163" s="62">
        <f t="shared" si="11"/>
        <v>0</v>
      </c>
      <c r="G163" s="63"/>
    </row>
    <row r="164" spans="1:7" ht="13" x14ac:dyDescent="0.15">
      <c r="A164" s="59" t="s">
        <v>7</v>
      </c>
      <c r="B164" s="60">
        <f t="shared" si="1"/>
        <v>46181</v>
      </c>
      <c r="C164" s="61">
        <v>6</v>
      </c>
      <c r="D164" s="360"/>
      <c r="E164" s="275"/>
      <c r="F164" s="62">
        <f t="shared" si="11"/>
        <v>0</v>
      </c>
      <c r="G164" s="63"/>
    </row>
    <row r="165" spans="1:7" ht="13" x14ac:dyDescent="0.15">
      <c r="A165" s="59" t="s">
        <v>9</v>
      </c>
      <c r="B165" s="60">
        <f t="shared" si="1"/>
        <v>46182</v>
      </c>
      <c r="C165" s="61">
        <v>6</v>
      </c>
      <c r="D165" s="360"/>
      <c r="E165" s="275"/>
      <c r="F165" s="62">
        <f t="shared" si="11"/>
        <v>0</v>
      </c>
      <c r="G165" s="63"/>
    </row>
    <row r="166" spans="1:7" ht="13" x14ac:dyDescent="0.15">
      <c r="A166" s="59" t="s">
        <v>10</v>
      </c>
      <c r="B166" s="60">
        <f t="shared" si="1"/>
        <v>46183</v>
      </c>
      <c r="C166" s="61">
        <v>6</v>
      </c>
      <c r="D166" s="360"/>
      <c r="E166" s="275"/>
      <c r="F166" s="62">
        <f t="shared" si="11"/>
        <v>0</v>
      </c>
      <c r="G166" s="63"/>
    </row>
    <row r="167" spans="1:7" ht="13" x14ac:dyDescent="0.15">
      <c r="A167" s="59" t="s">
        <v>11</v>
      </c>
      <c r="B167" s="60">
        <f t="shared" si="1"/>
        <v>46184</v>
      </c>
      <c r="C167" s="61">
        <v>6</v>
      </c>
      <c r="D167" s="360"/>
      <c r="E167" s="275"/>
      <c r="F167" s="62">
        <f t="shared" si="11"/>
        <v>0</v>
      </c>
      <c r="G167" s="63"/>
    </row>
    <row r="168" spans="1:7" ht="13" x14ac:dyDescent="0.15">
      <c r="A168" s="59" t="s">
        <v>12</v>
      </c>
      <c r="B168" s="60">
        <f t="shared" si="1"/>
        <v>46185</v>
      </c>
      <c r="C168" s="61">
        <v>6</v>
      </c>
      <c r="D168" s="360"/>
      <c r="E168" s="275"/>
      <c r="F168" s="62">
        <f t="shared" si="11"/>
        <v>0</v>
      </c>
      <c r="G168" s="63"/>
    </row>
    <row r="169" spans="1:7" ht="13" x14ac:dyDescent="0.15">
      <c r="A169" s="59" t="s">
        <v>13</v>
      </c>
      <c r="B169" s="60">
        <f t="shared" si="1"/>
        <v>46186</v>
      </c>
      <c r="C169" s="61">
        <v>6</v>
      </c>
      <c r="D169" s="360"/>
      <c r="E169" s="275"/>
      <c r="F169" s="62">
        <f t="shared" si="11"/>
        <v>0</v>
      </c>
      <c r="G169" s="63"/>
    </row>
    <row r="170" spans="1:7" ht="13" x14ac:dyDescent="0.15">
      <c r="A170" s="59" t="s">
        <v>14</v>
      </c>
      <c r="B170" s="60">
        <f t="shared" si="1"/>
        <v>46187</v>
      </c>
      <c r="C170" s="61">
        <v>6</v>
      </c>
      <c r="D170" s="360"/>
      <c r="E170" s="275"/>
      <c r="F170" s="62">
        <f t="shared" si="11"/>
        <v>0</v>
      </c>
      <c r="G170" s="63"/>
    </row>
    <row r="171" spans="1:7" ht="13" x14ac:dyDescent="0.15">
      <c r="A171" s="8" t="s">
        <v>7</v>
      </c>
      <c r="B171" s="9">
        <f t="shared" si="1"/>
        <v>46188</v>
      </c>
      <c r="C171" s="10">
        <v>7</v>
      </c>
      <c r="D171" s="361"/>
      <c r="E171" s="275"/>
      <c r="F171" s="11">
        <f t="shared" si="11"/>
        <v>0</v>
      </c>
      <c r="G171" s="13"/>
    </row>
    <row r="172" spans="1:7" ht="13" x14ac:dyDescent="0.15">
      <c r="A172" s="8" t="s">
        <v>9</v>
      </c>
      <c r="B172" s="9">
        <f t="shared" si="1"/>
        <v>46189</v>
      </c>
      <c r="C172" s="10">
        <v>7</v>
      </c>
      <c r="D172" s="361"/>
      <c r="E172" s="275"/>
      <c r="F172" s="11">
        <f t="shared" si="11"/>
        <v>0</v>
      </c>
      <c r="G172" s="13"/>
    </row>
    <row r="173" spans="1:7" ht="13" x14ac:dyDescent="0.15">
      <c r="A173" s="8" t="s">
        <v>10</v>
      </c>
      <c r="B173" s="9">
        <f t="shared" si="1"/>
        <v>46190</v>
      </c>
      <c r="C173" s="10">
        <v>7</v>
      </c>
      <c r="D173" s="361"/>
      <c r="E173" s="275"/>
      <c r="F173" s="11">
        <f t="shared" si="11"/>
        <v>0</v>
      </c>
      <c r="G173" s="13"/>
    </row>
    <row r="174" spans="1:7" ht="13" x14ac:dyDescent="0.15">
      <c r="A174" s="8" t="s">
        <v>11</v>
      </c>
      <c r="B174" s="9">
        <f t="shared" si="1"/>
        <v>46191</v>
      </c>
      <c r="C174" s="10">
        <v>7</v>
      </c>
      <c r="D174" s="361"/>
      <c r="E174" s="275"/>
      <c r="F174" s="11">
        <f t="shared" si="11"/>
        <v>0</v>
      </c>
      <c r="G174" s="13"/>
    </row>
    <row r="175" spans="1:7" ht="13" x14ac:dyDescent="0.15">
      <c r="A175" s="8" t="s">
        <v>12</v>
      </c>
      <c r="B175" s="9">
        <f t="shared" si="1"/>
        <v>46192</v>
      </c>
      <c r="C175" s="10">
        <v>7</v>
      </c>
      <c r="D175" s="361"/>
      <c r="E175" s="275"/>
      <c r="F175" s="11">
        <f t="shared" si="11"/>
        <v>0</v>
      </c>
      <c r="G175" s="13"/>
    </row>
    <row r="176" spans="1:7" ht="13" x14ac:dyDescent="0.15">
      <c r="A176" s="8" t="s">
        <v>13</v>
      </c>
      <c r="B176" s="9">
        <f t="shared" si="1"/>
        <v>46193</v>
      </c>
      <c r="C176" s="10">
        <v>7</v>
      </c>
      <c r="D176" s="361"/>
      <c r="E176" s="275"/>
      <c r="F176" s="11">
        <f t="shared" si="11"/>
        <v>0</v>
      </c>
      <c r="G176" s="13"/>
    </row>
    <row r="177" spans="1:7" ht="13" x14ac:dyDescent="0.15">
      <c r="A177" s="8" t="s">
        <v>14</v>
      </c>
      <c r="B177" s="9">
        <f t="shared" si="1"/>
        <v>46194</v>
      </c>
      <c r="C177" s="10">
        <v>7</v>
      </c>
      <c r="D177" s="361"/>
      <c r="E177" s="275"/>
      <c r="F177" s="11">
        <f t="shared" si="11"/>
        <v>0</v>
      </c>
      <c r="G177" s="13"/>
    </row>
    <row r="178" spans="1:7" ht="13" x14ac:dyDescent="0.15">
      <c r="A178" s="8" t="s">
        <v>7</v>
      </c>
      <c r="B178" s="9">
        <f t="shared" si="1"/>
        <v>46195</v>
      </c>
      <c r="C178" s="10">
        <v>7</v>
      </c>
      <c r="D178" s="361"/>
      <c r="E178" s="275"/>
      <c r="F178" s="11">
        <f t="shared" si="11"/>
        <v>0</v>
      </c>
      <c r="G178" s="13"/>
    </row>
    <row r="179" spans="1:7" ht="13" x14ac:dyDescent="0.15">
      <c r="A179" s="8" t="s">
        <v>9</v>
      </c>
      <c r="B179" s="9">
        <f t="shared" si="1"/>
        <v>46196</v>
      </c>
      <c r="C179" s="10">
        <v>7</v>
      </c>
      <c r="D179" s="361"/>
      <c r="E179" s="275"/>
      <c r="F179" s="11">
        <f t="shared" si="11"/>
        <v>0</v>
      </c>
      <c r="G179" s="13"/>
    </row>
    <row r="180" spans="1:7" ht="13" x14ac:dyDescent="0.15">
      <c r="A180" s="8" t="s">
        <v>10</v>
      </c>
      <c r="B180" s="9">
        <f t="shared" si="1"/>
        <v>46197</v>
      </c>
      <c r="C180" s="10">
        <v>7</v>
      </c>
      <c r="D180" s="361"/>
      <c r="E180" s="275"/>
      <c r="F180" s="11">
        <f t="shared" si="11"/>
        <v>0</v>
      </c>
      <c r="G180" s="13"/>
    </row>
    <row r="181" spans="1:7" ht="13" x14ac:dyDescent="0.15">
      <c r="A181" s="8" t="s">
        <v>11</v>
      </c>
      <c r="B181" s="9">
        <f t="shared" si="1"/>
        <v>46198</v>
      </c>
      <c r="C181" s="10">
        <v>7</v>
      </c>
      <c r="D181" s="361"/>
      <c r="E181" s="275"/>
      <c r="F181" s="11">
        <f t="shared" si="11"/>
        <v>0</v>
      </c>
      <c r="G181" s="13"/>
    </row>
    <row r="182" spans="1:7" ht="13" x14ac:dyDescent="0.15">
      <c r="A182" s="8" t="s">
        <v>12</v>
      </c>
      <c r="B182" s="9">
        <f t="shared" si="1"/>
        <v>46199</v>
      </c>
      <c r="C182" s="10">
        <v>7</v>
      </c>
      <c r="D182" s="361"/>
      <c r="E182" s="275"/>
      <c r="F182" s="11">
        <f t="shared" si="11"/>
        <v>0</v>
      </c>
      <c r="G182" s="13"/>
    </row>
    <row r="183" spans="1:7" ht="13" x14ac:dyDescent="0.15">
      <c r="A183" s="8" t="s">
        <v>13</v>
      </c>
      <c r="B183" s="9">
        <f t="shared" si="1"/>
        <v>46200</v>
      </c>
      <c r="C183" s="10">
        <v>7</v>
      </c>
      <c r="D183" s="361"/>
      <c r="E183" s="275"/>
      <c r="F183" s="11">
        <f t="shared" si="11"/>
        <v>0</v>
      </c>
      <c r="G183" s="13"/>
    </row>
    <row r="184" spans="1:7" ht="13" x14ac:dyDescent="0.15">
      <c r="A184" s="8" t="s">
        <v>14</v>
      </c>
      <c r="B184" s="9">
        <f t="shared" si="1"/>
        <v>46201</v>
      </c>
      <c r="C184" s="10">
        <v>7</v>
      </c>
      <c r="D184" s="361"/>
      <c r="E184" s="275"/>
      <c r="F184" s="11">
        <f t="shared" si="11"/>
        <v>0</v>
      </c>
      <c r="G184" s="13"/>
    </row>
    <row r="185" spans="1:7" ht="13" x14ac:dyDescent="0.15">
      <c r="A185" s="8" t="s">
        <v>7</v>
      </c>
      <c r="B185" s="9">
        <f t="shared" si="1"/>
        <v>46202</v>
      </c>
      <c r="C185" s="10">
        <v>7</v>
      </c>
      <c r="D185" s="361"/>
      <c r="E185" s="275"/>
      <c r="F185" s="11">
        <f t="shared" si="11"/>
        <v>0</v>
      </c>
      <c r="G185" s="13"/>
    </row>
    <row r="186" spans="1:7" ht="13" x14ac:dyDescent="0.15">
      <c r="A186" s="8" t="s">
        <v>9</v>
      </c>
      <c r="B186" s="9">
        <f t="shared" si="1"/>
        <v>46203</v>
      </c>
      <c r="C186" s="10">
        <v>7</v>
      </c>
      <c r="D186" s="361"/>
      <c r="E186" s="275"/>
      <c r="F186" s="11">
        <f t="shared" si="11"/>
        <v>0</v>
      </c>
      <c r="G186" s="13"/>
    </row>
    <row r="187" spans="1:7" ht="13" x14ac:dyDescent="0.15">
      <c r="A187" s="8" t="s">
        <v>10</v>
      </c>
      <c r="B187" s="9">
        <f t="shared" si="1"/>
        <v>46204</v>
      </c>
      <c r="C187" s="10">
        <v>7</v>
      </c>
      <c r="D187" s="361"/>
      <c r="E187" s="275"/>
      <c r="F187" s="11">
        <f t="shared" si="11"/>
        <v>0</v>
      </c>
      <c r="G187" s="13"/>
    </row>
    <row r="188" spans="1:7" ht="13" x14ac:dyDescent="0.15">
      <c r="A188" s="8" t="s">
        <v>11</v>
      </c>
      <c r="B188" s="9">
        <f t="shared" si="1"/>
        <v>46205</v>
      </c>
      <c r="C188" s="10">
        <v>7</v>
      </c>
      <c r="D188" s="361"/>
      <c r="E188" s="275"/>
      <c r="F188" s="11">
        <f t="shared" si="11"/>
        <v>0</v>
      </c>
      <c r="G188" s="13"/>
    </row>
    <row r="189" spans="1:7" ht="13" x14ac:dyDescent="0.15">
      <c r="A189" s="8" t="s">
        <v>12</v>
      </c>
      <c r="B189" s="9">
        <f t="shared" si="1"/>
        <v>46206</v>
      </c>
      <c r="C189" s="10">
        <v>7</v>
      </c>
      <c r="D189" s="361"/>
      <c r="E189" s="275"/>
      <c r="F189" s="11">
        <f t="shared" si="11"/>
        <v>0</v>
      </c>
      <c r="G189" s="13"/>
    </row>
    <row r="190" spans="1:7" ht="13" x14ac:dyDescent="0.15">
      <c r="A190" s="8" t="s">
        <v>13</v>
      </c>
      <c r="B190" s="9">
        <f t="shared" si="1"/>
        <v>46207</v>
      </c>
      <c r="C190" s="10">
        <v>7</v>
      </c>
      <c r="D190" s="361"/>
      <c r="E190" s="275"/>
      <c r="F190" s="11">
        <f t="shared" si="11"/>
        <v>0</v>
      </c>
      <c r="G190" s="13"/>
    </row>
    <row r="191" spans="1:7" ht="13" x14ac:dyDescent="0.15">
      <c r="A191" s="8" t="s">
        <v>14</v>
      </c>
      <c r="B191" s="9">
        <f t="shared" si="1"/>
        <v>46208</v>
      </c>
      <c r="C191" s="10">
        <v>7</v>
      </c>
      <c r="D191" s="361"/>
      <c r="E191" s="275"/>
      <c r="F191" s="11">
        <f t="shared" si="11"/>
        <v>0</v>
      </c>
      <c r="G191" s="13"/>
    </row>
    <row r="192" spans="1:7" ht="13" x14ac:dyDescent="0.15">
      <c r="A192" s="8" t="s">
        <v>7</v>
      </c>
      <c r="B192" s="9">
        <f t="shared" si="1"/>
        <v>46209</v>
      </c>
      <c r="C192" s="10">
        <v>7</v>
      </c>
      <c r="D192" s="361"/>
      <c r="E192" s="275"/>
      <c r="F192" s="11">
        <f t="shared" si="11"/>
        <v>0</v>
      </c>
      <c r="G192" s="13"/>
    </row>
    <row r="193" spans="1:7" ht="13" x14ac:dyDescent="0.15">
      <c r="A193" s="8" t="s">
        <v>9</v>
      </c>
      <c r="B193" s="9">
        <f t="shared" si="1"/>
        <v>46210</v>
      </c>
      <c r="C193" s="10">
        <v>7</v>
      </c>
      <c r="D193" s="361"/>
      <c r="E193" s="275"/>
      <c r="F193" s="11">
        <f t="shared" si="11"/>
        <v>0</v>
      </c>
      <c r="G193" s="13"/>
    </row>
    <row r="194" spans="1:7" ht="13" x14ac:dyDescent="0.15">
      <c r="A194" s="8" t="s">
        <v>10</v>
      </c>
      <c r="B194" s="9">
        <f t="shared" si="1"/>
        <v>46211</v>
      </c>
      <c r="C194" s="10">
        <v>7</v>
      </c>
      <c r="D194" s="361"/>
      <c r="E194" s="275"/>
      <c r="F194" s="11">
        <f t="shared" si="11"/>
        <v>0</v>
      </c>
      <c r="G194" s="13"/>
    </row>
    <row r="195" spans="1:7" ht="13" x14ac:dyDescent="0.15">
      <c r="A195" s="8" t="s">
        <v>11</v>
      </c>
      <c r="B195" s="9">
        <f t="shared" si="1"/>
        <v>46212</v>
      </c>
      <c r="C195" s="10">
        <v>7</v>
      </c>
      <c r="D195" s="361"/>
      <c r="E195" s="275"/>
      <c r="F195" s="11">
        <f t="shared" si="11"/>
        <v>0</v>
      </c>
      <c r="G195" s="13"/>
    </row>
    <row r="196" spans="1:7" ht="13" x14ac:dyDescent="0.15">
      <c r="A196" s="8" t="s">
        <v>12</v>
      </c>
      <c r="B196" s="9">
        <f t="shared" si="1"/>
        <v>46213</v>
      </c>
      <c r="C196" s="10">
        <v>7</v>
      </c>
      <c r="D196" s="361"/>
      <c r="E196" s="275"/>
      <c r="F196" s="11">
        <f t="shared" si="11"/>
        <v>0</v>
      </c>
      <c r="G196" s="13"/>
    </row>
    <row r="197" spans="1:7" ht="13" x14ac:dyDescent="0.15">
      <c r="A197" s="8" t="s">
        <v>13</v>
      </c>
      <c r="B197" s="9">
        <f t="shared" si="1"/>
        <v>46214</v>
      </c>
      <c r="C197" s="10">
        <v>7</v>
      </c>
      <c r="D197" s="361"/>
      <c r="E197" s="275"/>
      <c r="F197" s="11">
        <f t="shared" si="11"/>
        <v>0</v>
      </c>
      <c r="G197" s="13"/>
    </row>
    <row r="198" spans="1:7" ht="13" x14ac:dyDescent="0.15">
      <c r="A198" s="8" t="s">
        <v>14</v>
      </c>
      <c r="B198" s="9">
        <f t="shared" si="1"/>
        <v>46215</v>
      </c>
      <c r="C198" s="10">
        <v>7</v>
      </c>
      <c r="D198" s="361"/>
      <c r="E198" s="275"/>
      <c r="F198" s="11">
        <f t="shared" si="11"/>
        <v>0</v>
      </c>
      <c r="G198" s="13"/>
    </row>
    <row r="199" spans="1:7" ht="13" x14ac:dyDescent="0.15">
      <c r="A199" s="8" t="s">
        <v>7</v>
      </c>
      <c r="B199" s="9">
        <f t="shared" si="1"/>
        <v>46216</v>
      </c>
      <c r="C199" s="10">
        <v>8</v>
      </c>
      <c r="D199" s="361"/>
      <c r="E199" s="275"/>
      <c r="F199" s="11">
        <f t="shared" si="11"/>
        <v>0</v>
      </c>
      <c r="G199" s="13"/>
    </row>
    <row r="200" spans="1:7" ht="13" x14ac:dyDescent="0.15">
      <c r="A200" s="8" t="s">
        <v>9</v>
      </c>
      <c r="B200" s="9">
        <f t="shared" si="1"/>
        <v>46217</v>
      </c>
      <c r="C200" s="10">
        <v>8</v>
      </c>
      <c r="D200" s="361"/>
      <c r="E200" s="275"/>
      <c r="F200" s="11">
        <f t="shared" si="11"/>
        <v>0</v>
      </c>
      <c r="G200" s="13"/>
    </row>
    <row r="201" spans="1:7" ht="13" x14ac:dyDescent="0.15">
      <c r="A201" s="8" t="s">
        <v>10</v>
      </c>
      <c r="B201" s="9">
        <f t="shared" si="1"/>
        <v>46218</v>
      </c>
      <c r="C201" s="10">
        <v>8</v>
      </c>
      <c r="D201" s="361"/>
      <c r="E201" s="275"/>
      <c r="F201" s="11">
        <f t="shared" si="11"/>
        <v>0</v>
      </c>
      <c r="G201" s="13"/>
    </row>
    <row r="202" spans="1:7" ht="13" x14ac:dyDescent="0.15">
      <c r="A202" s="8" t="s">
        <v>11</v>
      </c>
      <c r="B202" s="9">
        <f t="shared" si="1"/>
        <v>46219</v>
      </c>
      <c r="C202" s="10">
        <v>8</v>
      </c>
      <c r="D202" s="361"/>
      <c r="E202" s="275"/>
      <c r="F202" s="11">
        <f t="shared" si="11"/>
        <v>0</v>
      </c>
      <c r="G202" s="13"/>
    </row>
    <row r="203" spans="1:7" ht="13" x14ac:dyDescent="0.15">
      <c r="A203" s="8" t="s">
        <v>12</v>
      </c>
      <c r="B203" s="9">
        <f t="shared" si="1"/>
        <v>46220</v>
      </c>
      <c r="C203" s="10">
        <v>8</v>
      </c>
      <c r="D203" s="361"/>
      <c r="E203" s="275"/>
      <c r="F203" s="11">
        <f t="shared" si="11"/>
        <v>0</v>
      </c>
      <c r="G203" s="13"/>
    </row>
    <row r="204" spans="1:7" ht="13" x14ac:dyDescent="0.15">
      <c r="A204" s="8" t="s">
        <v>13</v>
      </c>
      <c r="B204" s="9">
        <f t="shared" si="1"/>
        <v>46221</v>
      </c>
      <c r="C204" s="10">
        <v>8</v>
      </c>
      <c r="D204" s="361"/>
      <c r="E204" s="275"/>
      <c r="F204" s="11">
        <f t="shared" si="11"/>
        <v>0</v>
      </c>
      <c r="G204" s="13"/>
    </row>
    <row r="205" spans="1:7" ht="13" x14ac:dyDescent="0.15">
      <c r="A205" s="8" t="s">
        <v>14</v>
      </c>
      <c r="B205" s="9">
        <f t="shared" si="1"/>
        <v>46222</v>
      </c>
      <c r="C205" s="10">
        <v>8</v>
      </c>
      <c r="D205" s="361"/>
      <c r="E205" s="275"/>
      <c r="F205" s="11">
        <f t="shared" si="11"/>
        <v>0</v>
      </c>
      <c r="G205" s="13"/>
    </row>
    <row r="206" spans="1:7" ht="13" x14ac:dyDescent="0.15">
      <c r="A206" s="8" t="s">
        <v>7</v>
      </c>
      <c r="B206" s="9">
        <f t="shared" si="1"/>
        <v>46223</v>
      </c>
      <c r="C206" s="10">
        <v>8</v>
      </c>
      <c r="D206" s="361"/>
      <c r="E206" s="275"/>
      <c r="F206" s="11">
        <f t="shared" si="11"/>
        <v>0</v>
      </c>
      <c r="G206" s="13"/>
    </row>
    <row r="207" spans="1:7" ht="13" x14ac:dyDescent="0.15">
      <c r="A207" s="8" t="s">
        <v>9</v>
      </c>
      <c r="B207" s="9">
        <f t="shared" si="1"/>
        <v>46224</v>
      </c>
      <c r="C207" s="10">
        <v>8</v>
      </c>
      <c r="D207" s="361"/>
      <c r="E207" s="275"/>
      <c r="F207" s="11">
        <f t="shared" si="11"/>
        <v>0</v>
      </c>
      <c r="G207" s="13"/>
    </row>
    <row r="208" spans="1:7" ht="13" x14ac:dyDescent="0.15">
      <c r="A208" s="8" t="s">
        <v>10</v>
      </c>
      <c r="B208" s="9">
        <f t="shared" si="1"/>
        <v>46225</v>
      </c>
      <c r="C208" s="10">
        <v>8</v>
      </c>
      <c r="D208" s="361"/>
      <c r="E208" s="275"/>
      <c r="F208" s="11">
        <f t="shared" si="11"/>
        <v>0</v>
      </c>
      <c r="G208" s="13"/>
    </row>
    <row r="209" spans="1:7" ht="13" x14ac:dyDescent="0.15">
      <c r="A209" s="8" t="s">
        <v>11</v>
      </c>
      <c r="B209" s="9">
        <f t="shared" si="1"/>
        <v>46226</v>
      </c>
      <c r="C209" s="10">
        <v>8</v>
      </c>
      <c r="D209" s="361"/>
      <c r="E209" s="275"/>
      <c r="F209" s="11">
        <f t="shared" si="11"/>
        <v>0</v>
      </c>
      <c r="G209" s="13"/>
    </row>
    <row r="210" spans="1:7" ht="13" x14ac:dyDescent="0.15">
      <c r="A210" s="8" t="s">
        <v>12</v>
      </c>
      <c r="B210" s="9">
        <f t="shared" si="1"/>
        <v>46227</v>
      </c>
      <c r="C210" s="10">
        <v>8</v>
      </c>
      <c r="D210" s="361"/>
      <c r="E210" s="275"/>
      <c r="F210" s="11">
        <f t="shared" si="11"/>
        <v>0</v>
      </c>
      <c r="G210" s="13"/>
    </row>
    <row r="211" spans="1:7" ht="13" x14ac:dyDescent="0.15">
      <c r="A211" s="8" t="s">
        <v>13</v>
      </c>
      <c r="B211" s="9">
        <f t="shared" si="1"/>
        <v>46228</v>
      </c>
      <c r="C211" s="10">
        <v>8</v>
      </c>
      <c r="D211" s="361"/>
      <c r="E211" s="275"/>
      <c r="F211" s="11">
        <f t="shared" si="11"/>
        <v>0</v>
      </c>
      <c r="G211" s="13"/>
    </row>
    <row r="212" spans="1:7" ht="13" x14ac:dyDescent="0.15">
      <c r="A212" s="8" t="s">
        <v>14</v>
      </c>
      <c r="B212" s="9">
        <f t="shared" si="1"/>
        <v>46229</v>
      </c>
      <c r="C212" s="10">
        <v>8</v>
      </c>
      <c r="D212" s="361"/>
      <c r="E212" s="275"/>
      <c r="F212" s="11">
        <f t="shared" si="11"/>
        <v>0</v>
      </c>
      <c r="G212" s="13"/>
    </row>
    <row r="213" spans="1:7" ht="13" x14ac:dyDescent="0.15">
      <c r="A213" s="8" t="s">
        <v>7</v>
      </c>
      <c r="B213" s="9">
        <f t="shared" si="1"/>
        <v>46230</v>
      </c>
      <c r="C213" s="10">
        <v>8</v>
      </c>
      <c r="D213" s="361"/>
      <c r="E213" s="275"/>
      <c r="F213" s="11">
        <f t="shared" si="11"/>
        <v>0</v>
      </c>
      <c r="G213" s="13"/>
    </row>
    <row r="214" spans="1:7" ht="13" x14ac:dyDescent="0.15">
      <c r="A214" s="8" t="s">
        <v>9</v>
      </c>
      <c r="B214" s="9">
        <f t="shared" si="1"/>
        <v>46231</v>
      </c>
      <c r="C214" s="10">
        <v>8</v>
      </c>
      <c r="D214" s="361"/>
      <c r="E214" s="275"/>
      <c r="F214" s="11">
        <f t="shared" si="11"/>
        <v>0</v>
      </c>
      <c r="G214" s="13"/>
    </row>
    <row r="215" spans="1:7" ht="13" x14ac:dyDescent="0.15">
      <c r="A215" s="8" t="s">
        <v>10</v>
      </c>
      <c r="B215" s="9">
        <f t="shared" si="1"/>
        <v>46232</v>
      </c>
      <c r="C215" s="10">
        <v>8</v>
      </c>
      <c r="D215" s="361"/>
      <c r="E215" s="275"/>
      <c r="F215" s="11">
        <f t="shared" si="11"/>
        <v>0</v>
      </c>
      <c r="G215" s="13"/>
    </row>
    <row r="216" spans="1:7" ht="13" x14ac:dyDescent="0.15">
      <c r="A216" s="8" t="s">
        <v>11</v>
      </c>
      <c r="B216" s="9">
        <f t="shared" si="1"/>
        <v>46233</v>
      </c>
      <c r="C216" s="10">
        <v>8</v>
      </c>
      <c r="D216" s="361"/>
      <c r="E216" s="275"/>
      <c r="F216" s="11">
        <f t="shared" si="11"/>
        <v>0</v>
      </c>
      <c r="G216" s="13"/>
    </row>
    <row r="217" spans="1:7" ht="13" x14ac:dyDescent="0.15">
      <c r="A217" s="8" t="s">
        <v>12</v>
      </c>
      <c r="B217" s="9">
        <f t="shared" si="1"/>
        <v>46234</v>
      </c>
      <c r="C217" s="10">
        <v>8</v>
      </c>
      <c r="D217" s="361"/>
      <c r="E217" s="275"/>
      <c r="F217" s="11">
        <f t="shared" si="11"/>
        <v>0</v>
      </c>
      <c r="G217" s="13"/>
    </row>
    <row r="218" spans="1:7" ht="13" x14ac:dyDescent="0.15">
      <c r="A218" s="8" t="s">
        <v>13</v>
      </c>
      <c r="B218" s="9">
        <f t="shared" si="1"/>
        <v>46235</v>
      </c>
      <c r="C218" s="10">
        <v>8</v>
      </c>
      <c r="D218" s="361"/>
      <c r="E218" s="275"/>
      <c r="F218" s="11">
        <f t="shared" si="11"/>
        <v>0</v>
      </c>
      <c r="G218" s="13"/>
    </row>
    <row r="219" spans="1:7" ht="13" x14ac:dyDescent="0.15">
      <c r="A219" s="8" t="s">
        <v>14</v>
      </c>
      <c r="B219" s="9">
        <f t="shared" si="1"/>
        <v>46236</v>
      </c>
      <c r="C219" s="10">
        <v>8</v>
      </c>
      <c r="D219" s="361"/>
      <c r="E219" s="275"/>
      <c r="F219" s="11">
        <f t="shared" si="11"/>
        <v>0</v>
      </c>
      <c r="G219" s="13"/>
    </row>
    <row r="220" spans="1:7" ht="13" x14ac:dyDescent="0.15">
      <c r="A220" s="8" t="s">
        <v>7</v>
      </c>
      <c r="B220" s="9">
        <f t="shared" si="1"/>
        <v>46237</v>
      </c>
      <c r="C220" s="10">
        <v>8</v>
      </c>
      <c r="D220" s="361"/>
      <c r="E220" s="275"/>
      <c r="F220" s="11">
        <f t="shared" si="11"/>
        <v>0</v>
      </c>
      <c r="G220" s="13"/>
    </row>
    <row r="221" spans="1:7" ht="13" x14ac:dyDescent="0.15">
      <c r="A221" s="8" t="s">
        <v>9</v>
      </c>
      <c r="B221" s="9">
        <f t="shared" si="1"/>
        <v>46238</v>
      </c>
      <c r="C221" s="10">
        <v>8</v>
      </c>
      <c r="D221" s="361"/>
      <c r="E221" s="275"/>
      <c r="F221" s="11">
        <f t="shared" si="11"/>
        <v>0</v>
      </c>
      <c r="G221" s="13"/>
    </row>
    <row r="222" spans="1:7" ht="13" x14ac:dyDescent="0.15">
      <c r="A222" s="8" t="s">
        <v>10</v>
      </c>
      <c r="B222" s="9">
        <f t="shared" si="1"/>
        <v>46239</v>
      </c>
      <c r="C222" s="10">
        <v>8</v>
      </c>
      <c r="D222" s="361"/>
      <c r="E222" s="275"/>
      <c r="F222" s="11">
        <f t="shared" si="11"/>
        <v>0</v>
      </c>
      <c r="G222" s="13"/>
    </row>
    <row r="223" spans="1:7" ht="13" x14ac:dyDescent="0.15">
      <c r="A223" s="8" t="s">
        <v>11</v>
      </c>
      <c r="B223" s="9">
        <f t="shared" si="1"/>
        <v>46240</v>
      </c>
      <c r="C223" s="10">
        <v>8</v>
      </c>
      <c r="D223" s="361"/>
      <c r="E223" s="275"/>
      <c r="F223" s="11">
        <f t="shared" si="11"/>
        <v>0</v>
      </c>
      <c r="G223" s="13"/>
    </row>
    <row r="224" spans="1:7" ht="13" x14ac:dyDescent="0.15">
      <c r="A224" s="8" t="s">
        <v>12</v>
      </c>
      <c r="B224" s="9">
        <f t="shared" si="1"/>
        <v>46241</v>
      </c>
      <c r="C224" s="10">
        <v>8</v>
      </c>
      <c r="D224" s="361"/>
      <c r="E224" s="275"/>
      <c r="F224" s="11">
        <f t="shared" si="11"/>
        <v>0</v>
      </c>
      <c r="G224" s="13"/>
    </row>
    <row r="225" spans="1:7" ht="13" x14ac:dyDescent="0.15">
      <c r="A225" s="8" t="s">
        <v>13</v>
      </c>
      <c r="B225" s="9">
        <f t="shared" si="1"/>
        <v>46242</v>
      </c>
      <c r="C225" s="10">
        <v>8</v>
      </c>
      <c r="D225" s="361"/>
      <c r="E225" s="275"/>
      <c r="F225" s="11">
        <f t="shared" si="11"/>
        <v>0</v>
      </c>
      <c r="G225" s="13"/>
    </row>
    <row r="226" spans="1:7" ht="13" x14ac:dyDescent="0.15">
      <c r="A226" s="8" t="s">
        <v>14</v>
      </c>
      <c r="B226" s="9">
        <f t="shared" si="1"/>
        <v>46243</v>
      </c>
      <c r="C226" s="10">
        <v>8</v>
      </c>
      <c r="D226" s="361"/>
      <c r="E226" s="275"/>
      <c r="F226" s="11">
        <f t="shared" si="11"/>
        <v>0</v>
      </c>
      <c r="G226" s="13"/>
    </row>
    <row r="227" spans="1:7" ht="13" x14ac:dyDescent="0.15">
      <c r="A227" s="8" t="s">
        <v>7</v>
      </c>
      <c r="B227" s="9">
        <f t="shared" si="1"/>
        <v>46244</v>
      </c>
      <c r="C227" s="10">
        <v>9</v>
      </c>
      <c r="D227" s="361"/>
      <c r="E227" s="275"/>
      <c r="F227" s="11">
        <f t="shared" si="11"/>
        <v>0</v>
      </c>
      <c r="G227" s="13"/>
    </row>
    <row r="228" spans="1:7" ht="13" x14ac:dyDescent="0.15">
      <c r="A228" s="8" t="s">
        <v>9</v>
      </c>
      <c r="B228" s="9">
        <f t="shared" si="1"/>
        <v>46245</v>
      </c>
      <c r="C228" s="10">
        <v>9</v>
      </c>
      <c r="D228" s="361"/>
      <c r="E228" s="275"/>
      <c r="F228" s="11">
        <f t="shared" si="11"/>
        <v>0</v>
      </c>
      <c r="G228" s="13"/>
    </row>
    <row r="229" spans="1:7" ht="13" x14ac:dyDescent="0.15">
      <c r="A229" s="8" t="s">
        <v>10</v>
      </c>
      <c r="B229" s="9">
        <f t="shared" si="1"/>
        <v>46246</v>
      </c>
      <c r="C229" s="10">
        <v>9</v>
      </c>
      <c r="D229" s="361"/>
      <c r="E229" s="275"/>
      <c r="F229" s="11">
        <f t="shared" si="11"/>
        <v>0</v>
      </c>
      <c r="G229" s="13"/>
    </row>
    <row r="230" spans="1:7" ht="13" x14ac:dyDescent="0.15">
      <c r="A230" s="8" t="s">
        <v>11</v>
      </c>
      <c r="B230" s="9">
        <f t="shared" si="1"/>
        <v>46247</v>
      </c>
      <c r="C230" s="10">
        <v>9</v>
      </c>
      <c r="D230" s="361"/>
      <c r="E230" s="275"/>
      <c r="F230" s="11">
        <f t="shared" si="11"/>
        <v>0</v>
      </c>
      <c r="G230" s="13"/>
    </row>
    <row r="231" spans="1:7" ht="13" x14ac:dyDescent="0.15">
      <c r="A231" s="8" t="s">
        <v>12</v>
      </c>
      <c r="B231" s="9">
        <f t="shared" si="1"/>
        <v>46248</v>
      </c>
      <c r="C231" s="10">
        <v>9</v>
      </c>
      <c r="D231" s="361"/>
      <c r="E231" s="275"/>
      <c r="F231" s="11">
        <f t="shared" si="11"/>
        <v>0</v>
      </c>
      <c r="G231" s="13"/>
    </row>
    <row r="232" spans="1:7" ht="13" x14ac:dyDescent="0.15">
      <c r="A232" s="8" t="s">
        <v>13</v>
      </c>
      <c r="B232" s="9">
        <f t="shared" si="1"/>
        <v>46249</v>
      </c>
      <c r="C232" s="10">
        <v>9</v>
      </c>
      <c r="D232" s="361"/>
      <c r="E232" s="275"/>
      <c r="F232" s="11">
        <f t="shared" si="11"/>
        <v>0</v>
      </c>
      <c r="G232" s="13"/>
    </row>
    <row r="233" spans="1:7" ht="13" x14ac:dyDescent="0.15">
      <c r="A233" s="8" t="s">
        <v>14</v>
      </c>
      <c r="B233" s="9">
        <f t="shared" si="1"/>
        <v>46250</v>
      </c>
      <c r="C233" s="10">
        <v>9</v>
      </c>
      <c r="D233" s="361"/>
      <c r="E233" s="275"/>
      <c r="F233" s="11">
        <f t="shared" si="11"/>
        <v>0</v>
      </c>
      <c r="G233" s="13"/>
    </row>
    <row r="234" spans="1:7" ht="13" x14ac:dyDescent="0.15">
      <c r="A234" s="8" t="s">
        <v>7</v>
      </c>
      <c r="B234" s="9">
        <f t="shared" si="1"/>
        <v>46251</v>
      </c>
      <c r="C234" s="10">
        <v>9</v>
      </c>
      <c r="D234" s="361"/>
      <c r="E234" s="275"/>
      <c r="F234" s="11">
        <f t="shared" si="11"/>
        <v>0</v>
      </c>
      <c r="G234" s="13"/>
    </row>
    <row r="235" spans="1:7" ht="13" x14ac:dyDescent="0.15">
      <c r="A235" s="8" t="s">
        <v>9</v>
      </c>
      <c r="B235" s="9">
        <f t="shared" si="1"/>
        <v>46252</v>
      </c>
      <c r="C235" s="10">
        <v>9</v>
      </c>
      <c r="D235" s="361"/>
      <c r="E235" s="275"/>
      <c r="F235" s="11">
        <f t="shared" si="11"/>
        <v>0</v>
      </c>
      <c r="G235" s="13"/>
    </row>
    <row r="236" spans="1:7" ht="13" x14ac:dyDescent="0.15">
      <c r="A236" s="8" t="s">
        <v>10</v>
      </c>
      <c r="B236" s="9">
        <f t="shared" si="1"/>
        <v>46253</v>
      </c>
      <c r="C236" s="10">
        <v>9</v>
      </c>
      <c r="D236" s="361"/>
      <c r="E236" s="275"/>
      <c r="F236" s="11">
        <f t="shared" si="11"/>
        <v>0</v>
      </c>
      <c r="G236" s="13"/>
    </row>
    <row r="237" spans="1:7" ht="13" x14ac:dyDescent="0.15">
      <c r="A237" s="8" t="s">
        <v>11</v>
      </c>
      <c r="B237" s="9">
        <f t="shared" si="1"/>
        <v>46254</v>
      </c>
      <c r="C237" s="10">
        <v>9</v>
      </c>
      <c r="D237" s="361"/>
      <c r="E237" s="275"/>
      <c r="F237" s="11">
        <f t="shared" si="11"/>
        <v>0</v>
      </c>
      <c r="G237" s="13"/>
    </row>
    <row r="238" spans="1:7" ht="13" x14ac:dyDescent="0.15">
      <c r="A238" s="8" t="s">
        <v>12</v>
      </c>
      <c r="B238" s="9">
        <f t="shared" si="1"/>
        <v>46255</v>
      </c>
      <c r="C238" s="10">
        <v>9</v>
      </c>
      <c r="D238" s="361"/>
      <c r="E238" s="275"/>
      <c r="F238" s="11">
        <f t="shared" si="11"/>
        <v>0</v>
      </c>
      <c r="G238" s="13"/>
    </row>
    <row r="239" spans="1:7" ht="13" x14ac:dyDescent="0.15">
      <c r="A239" s="8" t="s">
        <v>13</v>
      </c>
      <c r="B239" s="9">
        <f t="shared" si="1"/>
        <v>46256</v>
      </c>
      <c r="C239" s="10">
        <v>9</v>
      </c>
      <c r="D239" s="361"/>
      <c r="E239" s="275"/>
      <c r="F239" s="11">
        <f t="shared" si="11"/>
        <v>0</v>
      </c>
      <c r="G239" s="13"/>
    </row>
    <row r="240" spans="1:7" ht="13" x14ac:dyDescent="0.15">
      <c r="A240" s="8" t="s">
        <v>14</v>
      </c>
      <c r="B240" s="9">
        <f t="shared" si="1"/>
        <v>46257</v>
      </c>
      <c r="C240" s="10">
        <v>9</v>
      </c>
      <c r="D240" s="361"/>
      <c r="E240" s="275"/>
      <c r="F240" s="11">
        <f t="shared" si="11"/>
        <v>0</v>
      </c>
      <c r="G240" s="13"/>
    </row>
    <row r="241" spans="1:7" ht="13" x14ac:dyDescent="0.15">
      <c r="A241" s="8" t="s">
        <v>7</v>
      </c>
      <c r="B241" s="9">
        <f t="shared" si="1"/>
        <v>46258</v>
      </c>
      <c r="C241" s="10">
        <v>9</v>
      </c>
      <c r="D241" s="355"/>
      <c r="E241" s="275"/>
      <c r="F241" s="11">
        <f t="shared" si="11"/>
        <v>0</v>
      </c>
      <c r="G241" s="13"/>
    </row>
    <row r="242" spans="1:7" ht="13" x14ac:dyDescent="0.15">
      <c r="A242" s="14" t="s">
        <v>9</v>
      </c>
      <c r="B242" s="15">
        <f t="shared" si="1"/>
        <v>46259</v>
      </c>
      <c r="C242" s="16">
        <v>9</v>
      </c>
      <c r="D242" s="356">
        <v>125</v>
      </c>
      <c r="E242" s="275"/>
      <c r="F242" s="17">
        <f t="shared" si="11"/>
        <v>750</v>
      </c>
      <c r="G242" s="18"/>
    </row>
    <row r="243" spans="1:7" ht="13" x14ac:dyDescent="0.15">
      <c r="A243" s="14" t="s">
        <v>10</v>
      </c>
      <c r="B243" s="15">
        <f t="shared" si="1"/>
        <v>46260</v>
      </c>
      <c r="C243" s="16">
        <v>9</v>
      </c>
      <c r="D243" s="356">
        <v>125</v>
      </c>
      <c r="E243" s="275"/>
      <c r="F243" s="17">
        <f t="shared" si="11"/>
        <v>750</v>
      </c>
      <c r="G243" s="18"/>
    </row>
    <row r="244" spans="1:7" ht="13" x14ac:dyDescent="0.15">
      <c r="A244" s="14" t="s">
        <v>11</v>
      </c>
      <c r="B244" s="15">
        <f t="shared" si="1"/>
        <v>46261</v>
      </c>
      <c r="C244" s="16">
        <v>9</v>
      </c>
      <c r="D244" s="356">
        <v>125</v>
      </c>
      <c r="E244" s="275"/>
      <c r="F244" s="17">
        <f t="shared" si="11"/>
        <v>750</v>
      </c>
      <c r="G244" s="18"/>
    </row>
    <row r="245" spans="1:7" ht="13" x14ac:dyDescent="0.15">
      <c r="A245" s="8" t="s">
        <v>12</v>
      </c>
      <c r="B245" s="9">
        <f t="shared" si="1"/>
        <v>46262</v>
      </c>
      <c r="C245" s="10">
        <v>9</v>
      </c>
      <c r="D245" s="355"/>
      <c r="E245" s="275"/>
      <c r="F245" s="11">
        <f t="shared" si="11"/>
        <v>0</v>
      </c>
      <c r="G245" s="13"/>
    </row>
    <row r="246" spans="1:7" ht="13" x14ac:dyDescent="0.15">
      <c r="A246" s="8" t="s">
        <v>13</v>
      </c>
      <c r="B246" s="9">
        <f t="shared" si="1"/>
        <v>46263</v>
      </c>
      <c r="C246" s="10">
        <v>9</v>
      </c>
      <c r="D246" s="355"/>
      <c r="E246" s="275"/>
      <c r="F246" s="11">
        <f t="shared" si="11"/>
        <v>0</v>
      </c>
      <c r="G246" s="13"/>
    </row>
    <row r="247" spans="1:7" ht="13" x14ac:dyDescent="0.15">
      <c r="A247" s="8" t="s">
        <v>14</v>
      </c>
      <c r="B247" s="9">
        <f t="shared" si="1"/>
        <v>46264</v>
      </c>
      <c r="C247" s="10">
        <v>9</v>
      </c>
      <c r="D247" s="355"/>
      <c r="E247" s="275"/>
      <c r="F247" s="11">
        <f t="shared" si="11"/>
        <v>0</v>
      </c>
      <c r="G247" s="13"/>
    </row>
    <row r="248" spans="1:7" ht="13" x14ac:dyDescent="0.15">
      <c r="A248" s="8" t="s">
        <v>7</v>
      </c>
      <c r="B248" s="9">
        <f t="shared" si="1"/>
        <v>46265</v>
      </c>
      <c r="C248" s="10">
        <v>9</v>
      </c>
      <c r="D248" s="355"/>
      <c r="E248" s="275"/>
      <c r="F248" s="11">
        <f t="shared" si="11"/>
        <v>0</v>
      </c>
      <c r="G248" s="19" t="s">
        <v>39</v>
      </c>
    </row>
    <row r="249" spans="1:7" ht="13" x14ac:dyDescent="0.15">
      <c r="A249" s="8" t="s">
        <v>9</v>
      </c>
      <c r="B249" s="9">
        <f t="shared" si="1"/>
        <v>46266</v>
      </c>
      <c r="C249" s="10">
        <v>9</v>
      </c>
      <c r="D249" s="355">
        <v>125</v>
      </c>
      <c r="E249" s="275"/>
      <c r="F249" s="11">
        <f t="shared" si="11"/>
        <v>750</v>
      </c>
      <c r="G249" s="13"/>
    </row>
    <row r="250" spans="1:7" ht="13" x14ac:dyDescent="0.15">
      <c r="A250" s="8" t="s">
        <v>10</v>
      </c>
      <c r="B250" s="9">
        <f t="shared" si="1"/>
        <v>46267</v>
      </c>
      <c r="C250" s="10">
        <v>9</v>
      </c>
      <c r="D250" s="355">
        <v>125</v>
      </c>
      <c r="E250" s="275"/>
      <c r="F250" s="11">
        <f t="shared" si="11"/>
        <v>750</v>
      </c>
      <c r="G250" s="13"/>
    </row>
    <row r="251" spans="1:7" ht="13" x14ac:dyDescent="0.15">
      <c r="A251" s="8" t="s">
        <v>11</v>
      </c>
      <c r="B251" s="9">
        <f t="shared" si="1"/>
        <v>46268</v>
      </c>
      <c r="C251" s="10">
        <v>9</v>
      </c>
      <c r="D251" s="355">
        <v>125</v>
      </c>
      <c r="E251" s="275"/>
      <c r="F251" s="11">
        <f t="shared" si="11"/>
        <v>750</v>
      </c>
      <c r="G251" s="13"/>
    </row>
    <row r="252" spans="1:7" ht="13" x14ac:dyDescent="0.15">
      <c r="A252" s="8" t="s">
        <v>12</v>
      </c>
      <c r="B252" s="9">
        <f t="shared" si="1"/>
        <v>46269</v>
      </c>
      <c r="C252" s="10">
        <v>9</v>
      </c>
      <c r="D252" s="355"/>
      <c r="E252" s="275"/>
      <c r="F252" s="11">
        <f t="shared" si="11"/>
        <v>0</v>
      </c>
      <c r="G252" s="13"/>
    </row>
    <row r="253" spans="1:7" ht="13" x14ac:dyDescent="0.15">
      <c r="A253" s="8" t="s">
        <v>13</v>
      </c>
      <c r="B253" s="9">
        <f t="shared" si="1"/>
        <v>46270</v>
      </c>
      <c r="C253" s="10">
        <v>9</v>
      </c>
      <c r="D253" s="355"/>
      <c r="E253" s="275"/>
      <c r="F253" s="11">
        <f t="shared" si="11"/>
        <v>0</v>
      </c>
      <c r="G253" s="13"/>
    </row>
    <row r="254" spans="1:7" ht="13" x14ac:dyDescent="0.15">
      <c r="A254" s="8" t="s">
        <v>14</v>
      </c>
      <c r="B254" s="9">
        <f t="shared" si="1"/>
        <v>46271</v>
      </c>
      <c r="C254" s="10">
        <v>9</v>
      </c>
      <c r="D254" s="355"/>
      <c r="E254" s="275"/>
      <c r="F254" s="11">
        <f t="shared" si="11"/>
        <v>0</v>
      </c>
      <c r="G254" s="13"/>
    </row>
    <row r="255" spans="1:7" ht="13" x14ac:dyDescent="0.15">
      <c r="A255" s="8" t="s">
        <v>7</v>
      </c>
      <c r="B255" s="9">
        <f t="shared" si="1"/>
        <v>46272</v>
      </c>
      <c r="C255" s="10">
        <v>10</v>
      </c>
      <c r="D255" s="355"/>
      <c r="E255" s="275"/>
      <c r="F255" s="11">
        <f t="shared" si="11"/>
        <v>0</v>
      </c>
      <c r="G255" s="13"/>
    </row>
    <row r="256" spans="1:7" ht="13" x14ac:dyDescent="0.15">
      <c r="A256" s="8" t="s">
        <v>9</v>
      </c>
      <c r="B256" s="9">
        <f t="shared" si="1"/>
        <v>46273</v>
      </c>
      <c r="C256" s="10">
        <v>10</v>
      </c>
      <c r="D256" s="355">
        <v>125</v>
      </c>
      <c r="E256" s="275"/>
      <c r="F256" s="11">
        <f t="shared" si="11"/>
        <v>750</v>
      </c>
      <c r="G256" s="13"/>
    </row>
    <row r="257" spans="1:7" ht="13" x14ac:dyDescent="0.15">
      <c r="A257" s="8" t="s">
        <v>10</v>
      </c>
      <c r="B257" s="9">
        <f t="shared" si="1"/>
        <v>46274</v>
      </c>
      <c r="C257" s="10">
        <v>10</v>
      </c>
      <c r="D257" s="355">
        <v>125</v>
      </c>
      <c r="E257" s="275"/>
      <c r="F257" s="11">
        <f t="shared" si="11"/>
        <v>750</v>
      </c>
      <c r="G257" s="13"/>
    </row>
    <row r="258" spans="1:7" ht="13" x14ac:dyDescent="0.15">
      <c r="A258" s="8" t="s">
        <v>11</v>
      </c>
      <c r="B258" s="9">
        <f t="shared" si="1"/>
        <v>46275</v>
      </c>
      <c r="C258" s="10">
        <v>10</v>
      </c>
      <c r="D258" s="355">
        <v>125</v>
      </c>
      <c r="E258" s="275"/>
      <c r="F258" s="11">
        <f t="shared" si="11"/>
        <v>750</v>
      </c>
      <c r="G258" s="13"/>
    </row>
    <row r="259" spans="1:7" ht="13" x14ac:dyDescent="0.15">
      <c r="A259" s="8" t="s">
        <v>12</v>
      </c>
      <c r="B259" s="9">
        <f t="shared" ref="B259:B368" si="12">B258+1</f>
        <v>46276</v>
      </c>
      <c r="C259" s="10">
        <v>10</v>
      </c>
      <c r="D259" s="355"/>
      <c r="E259" s="275"/>
      <c r="F259" s="11">
        <f t="shared" si="11"/>
        <v>0</v>
      </c>
      <c r="G259" s="13"/>
    </row>
    <row r="260" spans="1:7" ht="13" x14ac:dyDescent="0.15">
      <c r="A260" s="8" t="s">
        <v>13</v>
      </c>
      <c r="B260" s="9">
        <f t="shared" si="12"/>
        <v>46277</v>
      </c>
      <c r="C260" s="10">
        <v>10</v>
      </c>
      <c r="D260" s="355"/>
      <c r="E260" s="275"/>
      <c r="F260" s="11">
        <f t="shared" si="11"/>
        <v>0</v>
      </c>
      <c r="G260" s="13"/>
    </row>
    <row r="261" spans="1:7" ht="13" x14ac:dyDescent="0.15">
      <c r="A261" s="8" t="s">
        <v>14</v>
      </c>
      <c r="B261" s="9">
        <f t="shared" si="12"/>
        <v>46278</v>
      </c>
      <c r="C261" s="10">
        <v>10</v>
      </c>
      <c r="D261" s="355"/>
      <c r="E261" s="275"/>
      <c r="F261" s="11">
        <f t="shared" si="11"/>
        <v>0</v>
      </c>
      <c r="G261" s="13"/>
    </row>
    <row r="262" spans="1:7" ht="13" x14ac:dyDescent="0.15">
      <c r="A262" s="8" t="s">
        <v>7</v>
      </c>
      <c r="B262" s="9">
        <f t="shared" si="12"/>
        <v>46279</v>
      </c>
      <c r="C262" s="10">
        <v>10</v>
      </c>
      <c r="D262" s="355"/>
      <c r="E262" s="275"/>
      <c r="F262" s="11">
        <f t="shared" si="11"/>
        <v>0</v>
      </c>
      <c r="G262" s="13"/>
    </row>
    <row r="263" spans="1:7" ht="13" x14ac:dyDescent="0.15">
      <c r="A263" s="8" t="s">
        <v>9</v>
      </c>
      <c r="B263" s="9">
        <f t="shared" si="12"/>
        <v>46280</v>
      </c>
      <c r="C263" s="10">
        <v>10</v>
      </c>
      <c r="D263" s="355">
        <v>125</v>
      </c>
      <c r="E263" s="275"/>
      <c r="F263" s="11">
        <f t="shared" si="11"/>
        <v>750</v>
      </c>
      <c r="G263" s="13"/>
    </row>
    <row r="264" spans="1:7" ht="13" x14ac:dyDescent="0.15">
      <c r="A264" s="8" t="s">
        <v>10</v>
      </c>
      <c r="B264" s="9">
        <f t="shared" si="12"/>
        <v>46281</v>
      </c>
      <c r="C264" s="10">
        <v>10</v>
      </c>
      <c r="D264" s="355">
        <v>125</v>
      </c>
      <c r="E264" s="275"/>
      <c r="F264" s="11">
        <f t="shared" si="11"/>
        <v>750</v>
      </c>
      <c r="G264" s="13"/>
    </row>
    <row r="265" spans="1:7" ht="13" x14ac:dyDescent="0.15">
      <c r="A265" s="8" t="s">
        <v>11</v>
      </c>
      <c r="B265" s="9">
        <f t="shared" si="12"/>
        <v>46282</v>
      </c>
      <c r="C265" s="10">
        <v>10</v>
      </c>
      <c r="D265" s="355">
        <v>125</v>
      </c>
      <c r="E265" s="275"/>
      <c r="F265" s="11">
        <f t="shared" si="11"/>
        <v>750</v>
      </c>
      <c r="G265" s="13"/>
    </row>
    <row r="266" spans="1:7" ht="13" x14ac:dyDescent="0.15">
      <c r="A266" s="8" t="s">
        <v>12</v>
      </c>
      <c r="B266" s="9">
        <f t="shared" si="12"/>
        <v>46283</v>
      </c>
      <c r="C266" s="10">
        <v>10</v>
      </c>
      <c r="D266" s="355"/>
      <c r="E266" s="275"/>
      <c r="F266" s="11">
        <f t="shared" si="11"/>
        <v>0</v>
      </c>
      <c r="G266" s="13"/>
    </row>
    <row r="267" spans="1:7" ht="13" x14ac:dyDescent="0.15">
      <c r="A267" s="8" t="s">
        <v>13</v>
      </c>
      <c r="B267" s="9">
        <f t="shared" si="12"/>
        <v>46284</v>
      </c>
      <c r="C267" s="10">
        <v>10</v>
      </c>
      <c r="D267" s="355"/>
      <c r="E267" s="275"/>
      <c r="F267" s="11">
        <f t="shared" si="11"/>
        <v>0</v>
      </c>
      <c r="G267" s="13"/>
    </row>
    <row r="268" spans="1:7" ht="13" x14ac:dyDescent="0.15">
      <c r="A268" s="8" t="s">
        <v>14</v>
      </c>
      <c r="B268" s="9">
        <f t="shared" si="12"/>
        <v>46285</v>
      </c>
      <c r="C268" s="10">
        <v>10</v>
      </c>
      <c r="D268" s="355"/>
      <c r="E268" s="275"/>
      <c r="F268" s="11">
        <f t="shared" si="11"/>
        <v>0</v>
      </c>
      <c r="G268" s="13"/>
    </row>
    <row r="269" spans="1:7" ht="13" x14ac:dyDescent="0.15">
      <c r="A269" s="8" t="s">
        <v>7</v>
      </c>
      <c r="B269" s="9">
        <f t="shared" si="12"/>
        <v>46286</v>
      </c>
      <c r="C269" s="10">
        <v>10</v>
      </c>
      <c r="D269" s="355"/>
      <c r="E269" s="275"/>
      <c r="F269" s="11">
        <f t="shared" si="11"/>
        <v>0</v>
      </c>
      <c r="G269" s="13"/>
    </row>
    <row r="270" spans="1:7" ht="13" x14ac:dyDescent="0.15">
      <c r="A270" s="8" t="s">
        <v>9</v>
      </c>
      <c r="B270" s="9">
        <f t="shared" si="12"/>
        <v>46287</v>
      </c>
      <c r="C270" s="10">
        <v>10</v>
      </c>
      <c r="D270" s="355">
        <v>125</v>
      </c>
      <c r="E270" s="275"/>
      <c r="F270" s="11">
        <f t="shared" si="11"/>
        <v>750</v>
      </c>
      <c r="G270" s="13"/>
    </row>
    <row r="271" spans="1:7" ht="13" x14ac:dyDescent="0.15">
      <c r="A271" s="8" t="s">
        <v>10</v>
      </c>
      <c r="B271" s="9">
        <f t="shared" si="12"/>
        <v>46288</v>
      </c>
      <c r="C271" s="10">
        <v>10</v>
      </c>
      <c r="D271" s="355">
        <v>125</v>
      </c>
      <c r="E271" s="275"/>
      <c r="F271" s="11">
        <f t="shared" si="11"/>
        <v>750</v>
      </c>
      <c r="G271" s="13"/>
    </row>
    <row r="272" spans="1:7" ht="13" x14ac:dyDescent="0.15">
      <c r="A272" s="8" t="s">
        <v>11</v>
      </c>
      <c r="B272" s="9">
        <f t="shared" si="12"/>
        <v>46289</v>
      </c>
      <c r="C272" s="10">
        <v>10</v>
      </c>
      <c r="D272" s="355">
        <v>125</v>
      </c>
      <c r="E272" s="275"/>
      <c r="F272" s="11">
        <f t="shared" si="11"/>
        <v>750</v>
      </c>
      <c r="G272" s="13"/>
    </row>
    <row r="273" spans="1:7" ht="13" x14ac:dyDescent="0.15">
      <c r="A273" s="8" t="s">
        <v>12</v>
      </c>
      <c r="B273" s="9">
        <f t="shared" si="12"/>
        <v>46290</v>
      </c>
      <c r="C273" s="10">
        <v>10</v>
      </c>
      <c r="D273" s="355"/>
      <c r="E273" s="275"/>
      <c r="F273" s="11">
        <f t="shared" si="11"/>
        <v>0</v>
      </c>
      <c r="G273" s="13"/>
    </row>
    <row r="274" spans="1:7" ht="13" x14ac:dyDescent="0.15">
      <c r="A274" s="8" t="s">
        <v>13</v>
      </c>
      <c r="B274" s="9">
        <f t="shared" si="12"/>
        <v>46291</v>
      </c>
      <c r="C274" s="10">
        <v>10</v>
      </c>
      <c r="D274" s="355"/>
      <c r="E274" s="275"/>
      <c r="F274" s="11">
        <f t="shared" si="11"/>
        <v>0</v>
      </c>
      <c r="G274" s="13"/>
    </row>
    <row r="275" spans="1:7" ht="13" x14ac:dyDescent="0.15">
      <c r="A275" s="8" t="s">
        <v>14</v>
      </c>
      <c r="B275" s="9">
        <f t="shared" si="12"/>
        <v>46292</v>
      </c>
      <c r="C275" s="10">
        <v>10</v>
      </c>
      <c r="D275" s="355"/>
      <c r="E275" s="275"/>
      <c r="F275" s="11">
        <f t="shared" si="11"/>
        <v>0</v>
      </c>
      <c r="G275" s="13"/>
    </row>
    <row r="276" spans="1:7" ht="13" x14ac:dyDescent="0.15">
      <c r="A276" s="8" t="s">
        <v>7</v>
      </c>
      <c r="B276" s="9">
        <f t="shared" si="12"/>
        <v>46293</v>
      </c>
      <c r="C276" s="10">
        <v>10</v>
      </c>
      <c r="D276" s="355"/>
      <c r="E276" s="275"/>
      <c r="F276" s="11">
        <f t="shared" si="11"/>
        <v>0</v>
      </c>
      <c r="G276" s="13"/>
    </row>
    <row r="277" spans="1:7" ht="13" x14ac:dyDescent="0.15">
      <c r="A277" s="8" t="s">
        <v>9</v>
      </c>
      <c r="B277" s="9">
        <f t="shared" si="12"/>
        <v>46294</v>
      </c>
      <c r="C277" s="10">
        <v>10</v>
      </c>
      <c r="D277" s="355">
        <v>125</v>
      </c>
      <c r="E277" s="275"/>
      <c r="F277" s="11">
        <f t="shared" si="11"/>
        <v>750</v>
      </c>
      <c r="G277" s="13"/>
    </row>
    <row r="278" spans="1:7" ht="13" x14ac:dyDescent="0.15">
      <c r="A278" s="8" t="s">
        <v>10</v>
      </c>
      <c r="B278" s="9">
        <f t="shared" si="12"/>
        <v>46295</v>
      </c>
      <c r="C278" s="10">
        <v>10</v>
      </c>
      <c r="D278" s="355">
        <v>125</v>
      </c>
      <c r="E278" s="275"/>
      <c r="F278" s="11">
        <f t="shared" si="11"/>
        <v>750</v>
      </c>
      <c r="G278" s="13"/>
    </row>
    <row r="279" spans="1:7" ht="13" x14ac:dyDescent="0.15">
      <c r="A279" s="8" t="s">
        <v>11</v>
      </c>
      <c r="B279" s="9">
        <f t="shared" si="12"/>
        <v>46296</v>
      </c>
      <c r="C279" s="10">
        <v>10</v>
      </c>
      <c r="D279" s="355">
        <v>125</v>
      </c>
      <c r="E279" s="275"/>
      <c r="F279" s="11">
        <f t="shared" si="11"/>
        <v>750</v>
      </c>
      <c r="G279" s="13"/>
    </row>
    <row r="280" spans="1:7" ht="13" x14ac:dyDescent="0.15">
      <c r="A280" s="8" t="s">
        <v>12</v>
      </c>
      <c r="B280" s="9">
        <f t="shared" si="12"/>
        <v>46297</v>
      </c>
      <c r="C280" s="10">
        <v>10</v>
      </c>
      <c r="D280" s="355"/>
      <c r="E280" s="275"/>
      <c r="F280" s="11">
        <f t="shared" si="11"/>
        <v>0</v>
      </c>
      <c r="G280" s="13"/>
    </row>
    <row r="281" spans="1:7" ht="13" x14ac:dyDescent="0.15">
      <c r="A281" s="8" t="s">
        <v>13</v>
      </c>
      <c r="B281" s="9">
        <f t="shared" si="12"/>
        <v>46298</v>
      </c>
      <c r="C281" s="10">
        <v>10</v>
      </c>
      <c r="D281" s="355"/>
      <c r="E281" s="275"/>
      <c r="F281" s="11">
        <f t="shared" si="11"/>
        <v>0</v>
      </c>
      <c r="G281" s="13"/>
    </row>
    <row r="282" spans="1:7" ht="13" x14ac:dyDescent="0.15">
      <c r="A282" s="8" t="s">
        <v>14</v>
      </c>
      <c r="B282" s="9">
        <f t="shared" si="12"/>
        <v>46299</v>
      </c>
      <c r="C282" s="10">
        <v>10</v>
      </c>
      <c r="D282" s="355"/>
      <c r="E282" s="275"/>
      <c r="F282" s="11">
        <f t="shared" si="11"/>
        <v>0</v>
      </c>
      <c r="G282" s="13"/>
    </row>
    <row r="283" spans="1:7" ht="13" x14ac:dyDescent="0.15">
      <c r="A283" s="8" t="s">
        <v>7</v>
      </c>
      <c r="B283" s="9">
        <f t="shared" si="12"/>
        <v>46300</v>
      </c>
      <c r="C283" s="10">
        <v>11</v>
      </c>
      <c r="D283" s="355"/>
      <c r="E283" s="275"/>
      <c r="F283" s="11">
        <f t="shared" si="11"/>
        <v>0</v>
      </c>
      <c r="G283" s="13"/>
    </row>
    <row r="284" spans="1:7" ht="13" x14ac:dyDescent="0.15">
      <c r="A284" s="8" t="s">
        <v>9</v>
      </c>
      <c r="B284" s="9">
        <f t="shared" si="12"/>
        <v>46301</v>
      </c>
      <c r="C284" s="10">
        <v>11</v>
      </c>
      <c r="D284" s="355">
        <v>125</v>
      </c>
      <c r="E284" s="275"/>
      <c r="F284" s="11">
        <f t="shared" si="11"/>
        <v>750</v>
      </c>
      <c r="G284" s="13"/>
    </row>
    <row r="285" spans="1:7" ht="13" x14ac:dyDescent="0.15">
      <c r="A285" s="8" t="s">
        <v>10</v>
      </c>
      <c r="B285" s="9">
        <f t="shared" si="12"/>
        <v>46302</v>
      </c>
      <c r="C285" s="10">
        <v>11</v>
      </c>
      <c r="D285" s="355">
        <v>125</v>
      </c>
      <c r="E285" s="275"/>
      <c r="F285" s="11">
        <f t="shared" si="11"/>
        <v>750</v>
      </c>
      <c r="G285" s="13"/>
    </row>
    <row r="286" spans="1:7" ht="13" x14ac:dyDescent="0.15">
      <c r="A286" s="8" t="s">
        <v>11</v>
      </c>
      <c r="B286" s="9">
        <f t="shared" si="12"/>
        <v>46303</v>
      </c>
      <c r="C286" s="10">
        <v>11</v>
      </c>
      <c r="D286" s="355">
        <v>125</v>
      </c>
      <c r="E286" s="275"/>
      <c r="F286" s="11">
        <f t="shared" si="11"/>
        <v>750</v>
      </c>
      <c r="G286" s="13"/>
    </row>
    <row r="287" spans="1:7" ht="13" x14ac:dyDescent="0.15">
      <c r="A287" s="8" t="s">
        <v>12</v>
      </c>
      <c r="B287" s="9">
        <f t="shared" si="12"/>
        <v>46304</v>
      </c>
      <c r="C287" s="10">
        <v>11</v>
      </c>
      <c r="D287" s="355"/>
      <c r="E287" s="275"/>
      <c r="F287" s="11">
        <f t="shared" si="11"/>
        <v>0</v>
      </c>
      <c r="G287" s="13"/>
    </row>
    <row r="288" spans="1:7" ht="13" x14ac:dyDescent="0.15">
      <c r="A288" s="8" t="s">
        <v>13</v>
      </c>
      <c r="B288" s="9">
        <f t="shared" si="12"/>
        <v>46305</v>
      </c>
      <c r="C288" s="10">
        <v>11</v>
      </c>
      <c r="D288" s="355"/>
      <c r="E288" s="275"/>
      <c r="F288" s="11">
        <f t="shared" si="11"/>
        <v>0</v>
      </c>
      <c r="G288" s="13"/>
    </row>
    <row r="289" spans="1:7" ht="13" x14ac:dyDescent="0.15">
      <c r="A289" s="8" t="s">
        <v>14</v>
      </c>
      <c r="B289" s="9">
        <f t="shared" si="12"/>
        <v>46306</v>
      </c>
      <c r="C289" s="10">
        <v>11</v>
      </c>
      <c r="D289" s="355"/>
      <c r="E289" s="275"/>
      <c r="F289" s="11">
        <f t="shared" si="11"/>
        <v>0</v>
      </c>
      <c r="G289" s="13"/>
    </row>
    <row r="290" spans="1:7" ht="13" x14ac:dyDescent="0.15">
      <c r="A290" s="8" t="s">
        <v>7</v>
      </c>
      <c r="B290" s="9">
        <f t="shared" si="12"/>
        <v>46307</v>
      </c>
      <c r="C290" s="10">
        <v>11</v>
      </c>
      <c r="D290" s="355"/>
      <c r="E290" s="275"/>
      <c r="F290" s="11">
        <f t="shared" si="11"/>
        <v>0</v>
      </c>
      <c r="G290" s="19" t="s">
        <v>15</v>
      </c>
    </row>
    <row r="291" spans="1:7" ht="13" x14ac:dyDescent="0.15">
      <c r="A291" s="8" t="s">
        <v>9</v>
      </c>
      <c r="B291" s="9">
        <f t="shared" si="12"/>
        <v>46308</v>
      </c>
      <c r="C291" s="10">
        <v>11</v>
      </c>
      <c r="D291" s="355">
        <v>125</v>
      </c>
      <c r="E291" s="275"/>
      <c r="F291" s="11">
        <f t="shared" si="11"/>
        <v>750</v>
      </c>
      <c r="G291" s="13"/>
    </row>
    <row r="292" spans="1:7" ht="13" x14ac:dyDescent="0.15">
      <c r="A292" s="8" t="s">
        <v>10</v>
      </c>
      <c r="B292" s="9">
        <f t="shared" si="12"/>
        <v>46309</v>
      </c>
      <c r="C292" s="10">
        <v>11</v>
      </c>
      <c r="D292" s="355">
        <v>125</v>
      </c>
      <c r="E292" s="275"/>
      <c r="F292" s="11">
        <f t="shared" si="11"/>
        <v>750</v>
      </c>
      <c r="G292" s="13"/>
    </row>
    <row r="293" spans="1:7" ht="13" x14ac:dyDescent="0.15">
      <c r="A293" s="8" t="s">
        <v>11</v>
      </c>
      <c r="B293" s="9">
        <f t="shared" si="12"/>
        <v>46310</v>
      </c>
      <c r="C293" s="10">
        <v>11</v>
      </c>
      <c r="D293" s="355">
        <v>125</v>
      </c>
      <c r="E293" s="275"/>
      <c r="F293" s="11">
        <f t="shared" si="11"/>
        <v>750</v>
      </c>
      <c r="G293" s="13"/>
    </row>
    <row r="294" spans="1:7" ht="13" x14ac:dyDescent="0.15">
      <c r="A294" s="8" t="s">
        <v>12</v>
      </c>
      <c r="B294" s="9">
        <f t="shared" si="12"/>
        <v>46311</v>
      </c>
      <c r="C294" s="10">
        <v>11</v>
      </c>
      <c r="D294" s="355"/>
      <c r="E294" s="275"/>
      <c r="F294" s="11">
        <f t="shared" si="11"/>
        <v>0</v>
      </c>
      <c r="G294" s="13"/>
    </row>
    <row r="295" spans="1:7" ht="13" x14ac:dyDescent="0.15">
      <c r="A295" s="8" t="s">
        <v>13</v>
      </c>
      <c r="B295" s="9">
        <f t="shared" si="12"/>
        <v>46312</v>
      </c>
      <c r="C295" s="10">
        <v>11</v>
      </c>
      <c r="D295" s="355"/>
      <c r="E295" s="275"/>
      <c r="F295" s="11">
        <f t="shared" si="11"/>
        <v>0</v>
      </c>
      <c r="G295" s="13"/>
    </row>
    <row r="296" spans="1:7" ht="13" x14ac:dyDescent="0.15">
      <c r="A296" s="8" t="s">
        <v>14</v>
      </c>
      <c r="B296" s="9">
        <f t="shared" si="12"/>
        <v>46313</v>
      </c>
      <c r="C296" s="10">
        <v>11</v>
      </c>
      <c r="D296" s="355"/>
      <c r="E296" s="275"/>
      <c r="F296" s="11">
        <f t="shared" si="11"/>
        <v>0</v>
      </c>
      <c r="G296" s="13"/>
    </row>
    <row r="297" spans="1:7" ht="13" x14ac:dyDescent="0.15">
      <c r="A297" s="8" t="s">
        <v>7</v>
      </c>
      <c r="B297" s="9">
        <f t="shared" si="12"/>
        <v>46314</v>
      </c>
      <c r="C297" s="10">
        <v>11</v>
      </c>
      <c r="D297" s="355"/>
      <c r="E297" s="275"/>
      <c r="F297" s="11">
        <f t="shared" si="11"/>
        <v>0</v>
      </c>
      <c r="G297" s="13"/>
    </row>
    <row r="298" spans="1:7" ht="13" x14ac:dyDescent="0.15">
      <c r="A298" s="8" t="s">
        <v>9</v>
      </c>
      <c r="B298" s="9">
        <f t="shared" si="12"/>
        <v>46315</v>
      </c>
      <c r="C298" s="10">
        <v>11</v>
      </c>
      <c r="D298" s="355">
        <v>125</v>
      </c>
      <c r="E298" s="275"/>
      <c r="F298" s="11">
        <f t="shared" si="11"/>
        <v>750</v>
      </c>
      <c r="G298" s="13"/>
    </row>
    <row r="299" spans="1:7" ht="13" x14ac:dyDescent="0.15">
      <c r="A299" s="8" t="s">
        <v>10</v>
      </c>
      <c r="B299" s="9">
        <f t="shared" si="12"/>
        <v>46316</v>
      </c>
      <c r="C299" s="10">
        <v>11</v>
      </c>
      <c r="D299" s="355">
        <v>125</v>
      </c>
      <c r="E299" s="275"/>
      <c r="F299" s="11">
        <f t="shared" si="11"/>
        <v>750</v>
      </c>
      <c r="G299" s="13"/>
    </row>
    <row r="300" spans="1:7" ht="13" x14ac:dyDescent="0.15">
      <c r="A300" s="8" t="s">
        <v>11</v>
      </c>
      <c r="B300" s="9">
        <f t="shared" si="12"/>
        <v>46317</v>
      </c>
      <c r="C300" s="10">
        <v>11</v>
      </c>
      <c r="D300" s="355">
        <v>125</v>
      </c>
      <c r="E300" s="275"/>
      <c r="F300" s="11">
        <f t="shared" si="11"/>
        <v>750</v>
      </c>
      <c r="G300" s="13"/>
    </row>
    <row r="301" spans="1:7" ht="13" x14ac:dyDescent="0.15">
      <c r="A301" s="8" t="s">
        <v>12</v>
      </c>
      <c r="B301" s="9">
        <f t="shared" si="12"/>
        <v>46318</v>
      </c>
      <c r="C301" s="10">
        <v>11</v>
      </c>
      <c r="D301" s="355"/>
      <c r="E301" s="275"/>
      <c r="F301" s="11">
        <f t="shared" si="11"/>
        <v>0</v>
      </c>
      <c r="G301" s="13"/>
    </row>
    <row r="302" spans="1:7" ht="13" x14ac:dyDescent="0.15">
      <c r="A302" s="8" t="s">
        <v>13</v>
      </c>
      <c r="B302" s="9">
        <f t="shared" si="12"/>
        <v>46319</v>
      </c>
      <c r="C302" s="10">
        <v>11</v>
      </c>
      <c r="D302" s="355"/>
      <c r="E302" s="275"/>
      <c r="F302" s="11">
        <f t="shared" si="11"/>
        <v>0</v>
      </c>
      <c r="G302" s="13"/>
    </row>
    <row r="303" spans="1:7" ht="13" x14ac:dyDescent="0.15">
      <c r="A303" s="8" t="s">
        <v>14</v>
      </c>
      <c r="B303" s="9">
        <f t="shared" si="12"/>
        <v>46320</v>
      </c>
      <c r="C303" s="10">
        <v>11</v>
      </c>
      <c r="D303" s="355"/>
      <c r="E303" s="275"/>
      <c r="F303" s="11">
        <f t="shared" si="11"/>
        <v>0</v>
      </c>
      <c r="G303" s="13"/>
    </row>
    <row r="304" spans="1:7" ht="13" x14ac:dyDescent="0.15">
      <c r="A304" s="8" t="s">
        <v>7</v>
      </c>
      <c r="B304" s="9">
        <f t="shared" si="12"/>
        <v>46321</v>
      </c>
      <c r="C304" s="10">
        <v>11</v>
      </c>
      <c r="D304" s="355"/>
      <c r="E304" s="275"/>
      <c r="F304" s="11">
        <f t="shared" si="11"/>
        <v>0</v>
      </c>
      <c r="G304" s="13"/>
    </row>
    <row r="305" spans="1:7" ht="13" x14ac:dyDescent="0.15">
      <c r="A305" s="8" t="s">
        <v>9</v>
      </c>
      <c r="B305" s="9">
        <f t="shared" si="12"/>
        <v>46322</v>
      </c>
      <c r="C305" s="10">
        <v>11</v>
      </c>
      <c r="D305" s="355">
        <v>125</v>
      </c>
      <c r="E305" s="275"/>
      <c r="F305" s="11">
        <f t="shared" si="11"/>
        <v>750</v>
      </c>
      <c r="G305" s="13"/>
    </row>
    <row r="306" spans="1:7" ht="13" x14ac:dyDescent="0.15">
      <c r="A306" s="8" t="s">
        <v>10</v>
      </c>
      <c r="B306" s="9">
        <f t="shared" si="12"/>
        <v>46323</v>
      </c>
      <c r="C306" s="10">
        <v>11</v>
      </c>
      <c r="D306" s="355">
        <v>125</v>
      </c>
      <c r="E306" s="275"/>
      <c r="F306" s="11">
        <f t="shared" si="11"/>
        <v>750</v>
      </c>
      <c r="G306" s="13"/>
    </row>
    <row r="307" spans="1:7" ht="13" x14ac:dyDescent="0.15">
      <c r="A307" s="8" t="s">
        <v>11</v>
      </c>
      <c r="B307" s="9">
        <f t="shared" si="12"/>
        <v>46324</v>
      </c>
      <c r="C307" s="10">
        <v>11</v>
      </c>
      <c r="D307" s="355">
        <v>125</v>
      </c>
      <c r="E307" s="275"/>
      <c r="F307" s="11">
        <f t="shared" si="11"/>
        <v>750</v>
      </c>
      <c r="G307" s="13"/>
    </row>
    <row r="308" spans="1:7" ht="13" x14ac:dyDescent="0.15">
      <c r="A308" s="8" t="s">
        <v>12</v>
      </c>
      <c r="B308" s="9">
        <f t="shared" si="12"/>
        <v>46325</v>
      </c>
      <c r="C308" s="10">
        <v>11</v>
      </c>
      <c r="D308" s="355"/>
      <c r="E308" s="275"/>
      <c r="F308" s="11">
        <f t="shared" si="11"/>
        <v>0</v>
      </c>
      <c r="G308" s="13"/>
    </row>
    <row r="309" spans="1:7" ht="13" x14ac:dyDescent="0.15">
      <c r="A309" s="8" t="s">
        <v>13</v>
      </c>
      <c r="B309" s="9">
        <f t="shared" si="12"/>
        <v>46326</v>
      </c>
      <c r="C309" s="10">
        <v>11</v>
      </c>
      <c r="D309" s="355"/>
      <c r="E309" s="275"/>
      <c r="F309" s="11">
        <f t="shared" si="11"/>
        <v>0</v>
      </c>
      <c r="G309" s="13"/>
    </row>
    <row r="310" spans="1:7" ht="13" x14ac:dyDescent="0.15">
      <c r="A310" s="8" t="s">
        <v>14</v>
      </c>
      <c r="B310" s="9">
        <f t="shared" si="12"/>
        <v>46327</v>
      </c>
      <c r="C310" s="10">
        <v>12</v>
      </c>
      <c r="D310" s="355"/>
      <c r="E310" s="275"/>
      <c r="F310" s="11">
        <f t="shared" si="11"/>
        <v>0</v>
      </c>
      <c r="G310" s="13"/>
    </row>
    <row r="311" spans="1:7" ht="13" x14ac:dyDescent="0.15">
      <c r="A311" s="8" t="s">
        <v>7</v>
      </c>
      <c r="B311" s="9">
        <f t="shared" si="12"/>
        <v>46328</v>
      </c>
      <c r="C311" s="10">
        <v>12</v>
      </c>
      <c r="D311" s="355"/>
      <c r="E311" s="275"/>
      <c r="F311" s="11">
        <f t="shared" si="11"/>
        <v>0</v>
      </c>
      <c r="G311" s="13"/>
    </row>
    <row r="312" spans="1:7" ht="13" x14ac:dyDescent="0.15">
      <c r="A312" s="8" t="s">
        <v>9</v>
      </c>
      <c r="B312" s="9">
        <f t="shared" si="12"/>
        <v>46329</v>
      </c>
      <c r="C312" s="10">
        <v>12</v>
      </c>
      <c r="D312" s="355">
        <v>125</v>
      </c>
      <c r="E312" s="275"/>
      <c r="F312" s="11">
        <f t="shared" si="11"/>
        <v>750</v>
      </c>
      <c r="G312" s="13"/>
    </row>
    <row r="313" spans="1:7" ht="13" x14ac:dyDescent="0.15">
      <c r="A313" s="8" t="s">
        <v>10</v>
      </c>
      <c r="B313" s="9">
        <f t="shared" si="12"/>
        <v>46330</v>
      </c>
      <c r="C313" s="10">
        <v>12</v>
      </c>
      <c r="D313" s="355">
        <v>125</v>
      </c>
      <c r="E313" s="275"/>
      <c r="F313" s="11">
        <f t="shared" si="11"/>
        <v>750</v>
      </c>
      <c r="G313" s="13"/>
    </row>
    <row r="314" spans="1:7" ht="13" x14ac:dyDescent="0.15">
      <c r="A314" s="8" t="s">
        <v>11</v>
      </c>
      <c r="B314" s="9">
        <f t="shared" si="12"/>
        <v>46331</v>
      </c>
      <c r="C314" s="10">
        <v>12</v>
      </c>
      <c r="D314" s="355">
        <v>125</v>
      </c>
      <c r="E314" s="275"/>
      <c r="F314" s="11">
        <f t="shared" si="11"/>
        <v>750</v>
      </c>
      <c r="G314" s="13"/>
    </row>
    <row r="315" spans="1:7" ht="13" x14ac:dyDescent="0.15">
      <c r="A315" s="8" t="s">
        <v>12</v>
      </c>
      <c r="B315" s="9">
        <f t="shared" si="12"/>
        <v>46332</v>
      </c>
      <c r="C315" s="10">
        <v>12</v>
      </c>
      <c r="D315" s="355"/>
      <c r="E315" s="275"/>
      <c r="F315" s="11">
        <f t="shared" si="11"/>
        <v>0</v>
      </c>
      <c r="G315" s="13"/>
    </row>
    <row r="316" spans="1:7" ht="13" x14ac:dyDescent="0.15">
      <c r="A316" s="8" t="s">
        <v>13</v>
      </c>
      <c r="B316" s="9">
        <f t="shared" si="12"/>
        <v>46333</v>
      </c>
      <c r="C316" s="10">
        <v>12</v>
      </c>
      <c r="D316" s="355"/>
      <c r="E316" s="275"/>
      <c r="F316" s="11">
        <f t="shared" si="11"/>
        <v>0</v>
      </c>
      <c r="G316" s="13"/>
    </row>
    <row r="317" spans="1:7" ht="13" x14ac:dyDescent="0.15">
      <c r="A317" s="8" t="s">
        <v>14</v>
      </c>
      <c r="B317" s="9">
        <f t="shared" si="12"/>
        <v>46334</v>
      </c>
      <c r="C317" s="10">
        <v>12</v>
      </c>
      <c r="D317" s="355"/>
      <c r="E317" s="275"/>
      <c r="F317" s="11">
        <f t="shared" si="11"/>
        <v>0</v>
      </c>
      <c r="G317" s="13"/>
    </row>
    <row r="318" spans="1:7" ht="13" x14ac:dyDescent="0.15">
      <c r="A318" s="8" t="s">
        <v>7</v>
      </c>
      <c r="B318" s="9">
        <f t="shared" si="12"/>
        <v>46335</v>
      </c>
      <c r="C318" s="10">
        <v>12</v>
      </c>
      <c r="D318" s="355"/>
      <c r="E318" s="275"/>
      <c r="F318" s="11">
        <f t="shared" si="11"/>
        <v>0</v>
      </c>
      <c r="G318" s="19" t="s">
        <v>44</v>
      </c>
    </row>
    <row r="319" spans="1:7" ht="13" x14ac:dyDescent="0.15">
      <c r="A319" s="8" t="s">
        <v>9</v>
      </c>
      <c r="B319" s="9">
        <f t="shared" si="12"/>
        <v>46336</v>
      </c>
      <c r="C319" s="10">
        <v>12</v>
      </c>
      <c r="D319" s="355">
        <v>125</v>
      </c>
      <c r="E319" s="275"/>
      <c r="F319" s="11">
        <f t="shared" si="11"/>
        <v>750</v>
      </c>
      <c r="G319" s="13"/>
    </row>
    <row r="320" spans="1:7" ht="13" x14ac:dyDescent="0.15">
      <c r="A320" s="8" t="s">
        <v>10</v>
      </c>
      <c r="B320" s="9">
        <f t="shared" si="12"/>
        <v>46337</v>
      </c>
      <c r="C320" s="10">
        <v>12</v>
      </c>
      <c r="D320" s="355">
        <v>125</v>
      </c>
      <c r="E320" s="275"/>
      <c r="F320" s="11">
        <f t="shared" si="11"/>
        <v>750</v>
      </c>
      <c r="G320" s="13"/>
    </row>
    <row r="321" spans="1:7" ht="13" x14ac:dyDescent="0.15">
      <c r="A321" s="8" t="s">
        <v>11</v>
      </c>
      <c r="B321" s="9">
        <f t="shared" si="12"/>
        <v>46338</v>
      </c>
      <c r="C321" s="10">
        <v>12</v>
      </c>
      <c r="D321" s="355">
        <v>125</v>
      </c>
      <c r="E321" s="275"/>
      <c r="F321" s="11">
        <f t="shared" si="11"/>
        <v>750</v>
      </c>
      <c r="G321" s="13"/>
    </row>
    <row r="322" spans="1:7" ht="13" x14ac:dyDescent="0.15">
      <c r="A322" s="8" t="s">
        <v>12</v>
      </c>
      <c r="B322" s="9">
        <f t="shared" si="12"/>
        <v>46339</v>
      </c>
      <c r="C322" s="10">
        <v>12</v>
      </c>
      <c r="D322" s="355"/>
      <c r="E322" s="275"/>
      <c r="F322" s="11">
        <f t="shared" si="11"/>
        <v>0</v>
      </c>
      <c r="G322" s="13"/>
    </row>
    <row r="323" spans="1:7" ht="13" x14ac:dyDescent="0.15">
      <c r="A323" s="8" t="s">
        <v>13</v>
      </c>
      <c r="B323" s="9">
        <f t="shared" si="12"/>
        <v>46340</v>
      </c>
      <c r="C323" s="10">
        <v>12</v>
      </c>
      <c r="D323" s="355"/>
      <c r="E323" s="275"/>
      <c r="F323" s="11">
        <f t="shared" si="11"/>
        <v>0</v>
      </c>
      <c r="G323" s="13"/>
    </row>
    <row r="324" spans="1:7" ht="13" x14ac:dyDescent="0.15">
      <c r="A324" s="8" t="s">
        <v>14</v>
      </c>
      <c r="B324" s="9">
        <f t="shared" si="12"/>
        <v>46341</v>
      </c>
      <c r="C324" s="10">
        <v>12</v>
      </c>
      <c r="D324" s="355"/>
      <c r="E324" s="275"/>
      <c r="F324" s="11">
        <f t="shared" si="11"/>
        <v>0</v>
      </c>
      <c r="G324" s="13"/>
    </row>
    <row r="325" spans="1:7" ht="13" x14ac:dyDescent="0.15">
      <c r="A325" s="8" t="s">
        <v>7</v>
      </c>
      <c r="B325" s="9">
        <f t="shared" si="12"/>
        <v>46342</v>
      </c>
      <c r="C325" s="10">
        <v>12</v>
      </c>
      <c r="D325" s="355"/>
      <c r="E325" s="275"/>
      <c r="F325" s="11">
        <f t="shared" si="11"/>
        <v>0</v>
      </c>
      <c r="G325" s="13"/>
    </row>
    <row r="326" spans="1:7" ht="13" x14ac:dyDescent="0.15">
      <c r="A326" s="8" t="s">
        <v>9</v>
      </c>
      <c r="B326" s="9">
        <f t="shared" si="12"/>
        <v>46343</v>
      </c>
      <c r="C326" s="10">
        <v>12</v>
      </c>
      <c r="D326" s="355">
        <v>125</v>
      </c>
      <c r="E326" s="275"/>
      <c r="F326" s="11">
        <f t="shared" si="11"/>
        <v>750</v>
      </c>
      <c r="G326" s="13"/>
    </row>
    <row r="327" spans="1:7" ht="13" x14ac:dyDescent="0.15">
      <c r="A327" s="8" t="s">
        <v>10</v>
      </c>
      <c r="B327" s="9">
        <f t="shared" si="12"/>
        <v>46344</v>
      </c>
      <c r="C327" s="10">
        <v>12</v>
      </c>
      <c r="D327" s="355">
        <v>125</v>
      </c>
      <c r="E327" s="275"/>
      <c r="F327" s="11">
        <f t="shared" si="11"/>
        <v>750</v>
      </c>
      <c r="G327" s="13"/>
    </row>
    <row r="328" spans="1:7" ht="13" x14ac:dyDescent="0.15">
      <c r="A328" s="8" t="s">
        <v>11</v>
      </c>
      <c r="B328" s="9">
        <f t="shared" si="12"/>
        <v>46345</v>
      </c>
      <c r="C328" s="10">
        <v>12</v>
      </c>
      <c r="D328" s="355">
        <v>125</v>
      </c>
      <c r="E328" s="275"/>
      <c r="F328" s="11">
        <f t="shared" si="11"/>
        <v>750</v>
      </c>
      <c r="G328" s="13"/>
    </row>
    <row r="329" spans="1:7" ht="13" x14ac:dyDescent="0.15">
      <c r="A329" s="8" t="s">
        <v>12</v>
      </c>
      <c r="B329" s="9">
        <f t="shared" si="12"/>
        <v>46346</v>
      </c>
      <c r="C329" s="10">
        <v>12</v>
      </c>
      <c r="D329" s="355"/>
      <c r="E329" s="275"/>
      <c r="F329" s="11">
        <f t="shared" si="11"/>
        <v>0</v>
      </c>
      <c r="G329" s="13"/>
    </row>
    <row r="330" spans="1:7" ht="13" x14ac:dyDescent="0.15">
      <c r="A330" s="8" t="s">
        <v>13</v>
      </c>
      <c r="B330" s="9">
        <f t="shared" si="12"/>
        <v>46347</v>
      </c>
      <c r="C330" s="10">
        <v>12</v>
      </c>
      <c r="D330" s="355"/>
      <c r="E330" s="275"/>
      <c r="F330" s="11">
        <f t="shared" si="11"/>
        <v>0</v>
      </c>
      <c r="G330" s="13"/>
    </row>
    <row r="331" spans="1:7" ht="13" x14ac:dyDescent="0.15">
      <c r="A331" s="8" t="s">
        <v>14</v>
      </c>
      <c r="B331" s="9">
        <f t="shared" si="12"/>
        <v>46348</v>
      </c>
      <c r="C331" s="10">
        <v>12</v>
      </c>
      <c r="D331" s="355"/>
      <c r="E331" s="275"/>
      <c r="F331" s="11">
        <f t="shared" si="11"/>
        <v>0</v>
      </c>
      <c r="G331" s="13"/>
    </row>
    <row r="332" spans="1:7" ht="13" x14ac:dyDescent="0.15">
      <c r="A332" s="8" t="s">
        <v>7</v>
      </c>
      <c r="B332" s="9">
        <f t="shared" si="12"/>
        <v>46349</v>
      </c>
      <c r="C332" s="10">
        <v>12</v>
      </c>
      <c r="D332" s="361"/>
      <c r="E332" s="275"/>
      <c r="F332" s="11">
        <f t="shared" si="11"/>
        <v>0</v>
      </c>
      <c r="G332" s="13"/>
    </row>
    <row r="333" spans="1:7" ht="13" x14ac:dyDescent="0.15">
      <c r="A333" s="8" t="s">
        <v>9</v>
      </c>
      <c r="B333" s="9">
        <f t="shared" si="12"/>
        <v>46350</v>
      </c>
      <c r="C333" s="10">
        <v>12</v>
      </c>
      <c r="D333" s="361"/>
      <c r="E333" s="275"/>
      <c r="F333" s="11">
        <f t="shared" si="11"/>
        <v>0</v>
      </c>
      <c r="G333" s="13"/>
    </row>
    <row r="334" spans="1:7" ht="13" x14ac:dyDescent="0.15">
      <c r="A334" s="8" t="s">
        <v>10</v>
      </c>
      <c r="B334" s="9">
        <f t="shared" si="12"/>
        <v>46351</v>
      </c>
      <c r="C334" s="10">
        <v>12</v>
      </c>
      <c r="D334" s="361"/>
      <c r="E334" s="275"/>
      <c r="F334" s="11">
        <f t="shared" si="11"/>
        <v>0</v>
      </c>
      <c r="G334" s="19" t="s">
        <v>46</v>
      </c>
    </row>
    <row r="335" spans="1:7" ht="13" x14ac:dyDescent="0.15">
      <c r="A335" s="8" t="s">
        <v>11</v>
      </c>
      <c r="B335" s="9">
        <f t="shared" si="12"/>
        <v>46352</v>
      </c>
      <c r="C335" s="10">
        <v>12</v>
      </c>
      <c r="D335" s="361"/>
      <c r="E335" s="275"/>
      <c r="F335" s="11">
        <f t="shared" si="11"/>
        <v>0</v>
      </c>
      <c r="G335" s="19" t="s">
        <v>46</v>
      </c>
    </row>
    <row r="336" spans="1:7" ht="13" x14ac:dyDescent="0.15">
      <c r="A336" s="8" t="s">
        <v>12</v>
      </c>
      <c r="B336" s="9">
        <f t="shared" si="12"/>
        <v>46353</v>
      </c>
      <c r="C336" s="10">
        <v>12</v>
      </c>
      <c r="D336" s="361"/>
      <c r="E336" s="275"/>
      <c r="F336" s="11">
        <f t="shared" si="11"/>
        <v>0</v>
      </c>
      <c r="G336" s="19" t="s">
        <v>46</v>
      </c>
    </row>
    <row r="337" spans="1:7" ht="13" x14ac:dyDescent="0.15">
      <c r="A337" s="8" t="s">
        <v>13</v>
      </c>
      <c r="B337" s="9">
        <f t="shared" si="12"/>
        <v>46354</v>
      </c>
      <c r="C337" s="10">
        <v>12</v>
      </c>
      <c r="D337" s="361"/>
      <c r="E337" s="275"/>
      <c r="F337" s="11">
        <f t="shared" si="11"/>
        <v>0</v>
      </c>
      <c r="G337" s="13"/>
    </row>
    <row r="338" spans="1:7" ht="13" x14ac:dyDescent="0.15">
      <c r="A338" s="8" t="s">
        <v>14</v>
      </c>
      <c r="B338" s="9">
        <f t="shared" si="12"/>
        <v>46355</v>
      </c>
      <c r="C338" s="10">
        <v>12</v>
      </c>
      <c r="D338" s="361"/>
      <c r="E338" s="275"/>
      <c r="F338" s="11">
        <f t="shared" si="11"/>
        <v>0</v>
      </c>
      <c r="G338" s="13"/>
    </row>
    <row r="339" spans="1:7" ht="13" x14ac:dyDescent="0.15">
      <c r="A339" s="8" t="s">
        <v>7</v>
      </c>
      <c r="B339" s="9">
        <f t="shared" si="12"/>
        <v>46356</v>
      </c>
      <c r="C339" s="10">
        <v>13</v>
      </c>
      <c r="D339" s="355"/>
      <c r="E339" s="275"/>
      <c r="F339" s="11">
        <f t="shared" si="11"/>
        <v>0</v>
      </c>
      <c r="G339" s="13"/>
    </row>
    <row r="340" spans="1:7" ht="13" x14ac:dyDescent="0.15">
      <c r="A340" s="8" t="s">
        <v>9</v>
      </c>
      <c r="B340" s="9">
        <f t="shared" si="12"/>
        <v>46357</v>
      </c>
      <c r="C340" s="10">
        <v>13</v>
      </c>
      <c r="D340" s="355"/>
      <c r="E340" s="275"/>
      <c r="F340" s="11">
        <f t="shared" si="11"/>
        <v>0</v>
      </c>
      <c r="G340" s="13"/>
    </row>
    <row r="341" spans="1:7" ht="13" x14ac:dyDescent="0.15">
      <c r="A341" s="8" t="s">
        <v>10</v>
      </c>
      <c r="B341" s="9">
        <f t="shared" si="12"/>
        <v>46358</v>
      </c>
      <c r="C341" s="10">
        <v>13</v>
      </c>
      <c r="D341" s="355"/>
      <c r="E341" s="275"/>
      <c r="F341" s="11">
        <f t="shared" si="11"/>
        <v>0</v>
      </c>
      <c r="G341" s="13"/>
    </row>
    <row r="342" spans="1:7" ht="13" x14ac:dyDescent="0.15">
      <c r="A342" s="8" t="s">
        <v>11</v>
      </c>
      <c r="B342" s="9">
        <f t="shared" si="12"/>
        <v>46359</v>
      </c>
      <c r="C342" s="10">
        <v>13</v>
      </c>
      <c r="D342" s="355"/>
      <c r="E342" s="275"/>
      <c r="F342" s="11">
        <f t="shared" si="11"/>
        <v>0</v>
      </c>
      <c r="G342" s="13"/>
    </row>
    <row r="343" spans="1:7" ht="13" x14ac:dyDescent="0.15">
      <c r="A343" s="8" t="s">
        <v>12</v>
      </c>
      <c r="B343" s="9">
        <f t="shared" si="12"/>
        <v>46360</v>
      </c>
      <c r="C343" s="10">
        <v>13</v>
      </c>
      <c r="D343" s="355"/>
      <c r="E343" s="275"/>
      <c r="F343" s="11">
        <f t="shared" si="11"/>
        <v>0</v>
      </c>
      <c r="G343" s="13"/>
    </row>
    <row r="344" spans="1:7" ht="13" x14ac:dyDescent="0.15">
      <c r="A344" s="8" t="s">
        <v>13</v>
      </c>
      <c r="B344" s="9">
        <f t="shared" si="12"/>
        <v>46361</v>
      </c>
      <c r="C344" s="10">
        <v>13</v>
      </c>
      <c r="D344" s="355"/>
      <c r="E344" s="275"/>
      <c r="F344" s="11">
        <f t="shared" si="11"/>
        <v>0</v>
      </c>
      <c r="G344" s="13"/>
    </row>
    <row r="345" spans="1:7" ht="13" x14ac:dyDescent="0.15">
      <c r="A345" s="8" t="s">
        <v>14</v>
      </c>
      <c r="B345" s="9">
        <f t="shared" si="12"/>
        <v>46362</v>
      </c>
      <c r="C345" s="10">
        <v>13</v>
      </c>
      <c r="D345" s="355"/>
      <c r="E345" s="275"/>
      <c r="F345" s="11">
        <f t="shared" si="11"/>
        <v>0</v>
      </c>
      <c r="G345" s="13"/>
    </row>
    <row r="346" spans="1:7" ht="13" x14ac:dyDescent="0.15">
      <c r="A346" s="8" t="s">
        <v>7</v>
      </c>
      <c r="B346" s="9">
        <f t="shared" si="12"/>
        <v>46363</v>
      </c>
      <c r="C346" s="10">
        <v>13</v>
      </c>
      <c r="D346" s="355"/>
      <c r="E346" s="275"/>
      <c r="F346" s="11">
        <f t="shared" si="11"/>
        <v>0</v>
      </c>
      <c r="G346" s="13"/>
    </row>
    <row r="347" spans="1:7" ht="13" x14ac:dyDescent="0.15">
      <c r="A347" s="8" t="s">
        <v>9</v>
      </c>
      <c r="B347" s="9">
        <f t="shared" si="12"/>
        <v>46364</v>
      </c>
      <c r="C347" s="10">
        <v>13</v>
      </c>
      <c r="D347" s="355"/>
      <c r="E347" s="275"/>
      <c r="F347" s="11">
        <f t="shared" si="11"/>
        <v>0</v>
      </c>
      <c r="G347" s="13"/>
    </row>
    <row r="348" spans="1:7" ht="13" x14ac:dyDescent="0.15">
      <c r="A348" s="8" t="s">
        <v>10</v>
      </c>
      <c r="B348" s="9">
        <f t="shared" si="12"/>
        <v>46365</v>
      </c>
      <c r="C348" s="10">
        <v>13</v>
      </c>
      <c r="D348" s="355"/>
      <c r="E348" s="275"/>
      <c r="F348" s="11">
        <f t="shared" si="11"/>
        <v>0</v>
      </c>
      <c r="G348" s="13"/>
    </row>
    <row r="349" spans="1:7" ht="13" x14ac:dyDescent="0.15">
      <c r="A349" s="8" t="s">
        <v>11</v>
      </c>
      <c r="B349" s="9">
        <f t="shared" si="12"/>
        <v>46366</v>
      </c>
      <c r="C349" s="10">
        <v>13</v>
      </c>
      <c r="D349" s="355"/>
      <c r="E349" s="275"/>
      <c r="F349" s="11">
        <f t="shared" si="11"/>
        <v>0</v>
      </c>
      <c r="G349" s="13"/>
    </row>
    <row r="350" spans="1:7" ht="13" x14ac:dyDescent="0.15">
      <c r="A350" s="8" t="s">
        <v>12</v>
      </c>
      <c r="B350" s="9">
        <f t="shared" si="12"/>
        <v>46367</v>
      </c>
      <c r="C350" s="10">
        <v>13</v>
      </c>
      <c r="D350" s="355"/>
      <c r="E350" s="275"/>
      <c r="F350" s="11">
        <f t="shared" si="11"/>
        <v>0</v>
      </c>
      <c r="G350" s="13"/>
    </row>
    <row r="351" spans="1:7" ht="13" x14ac:dyDescent="0.15">
      <c r="A351" s="8" t="s">
        <v>13</v>
      </c>
      <c r="B351" s="9">
        <f t="shared" si="12"/>
        <v>46368</v>
      </c>
      <c r="C351" s="10">
        <v>13</v>
      </c>
      <c r="D351" s="355"/>
      <c r="E351" s="275"/>
      <c r="F351" s="11">
        <f t="shared" si="11"/>
        <v>0</v>
      </c>
      <c r="G351" s="13"/>
    </row>
    <row r="352" spans="1:7" ht="13" x14ac:dyDescent="0.15">
      <c r="A352" s="8" t="s">
        <v>14</v>
      </c>
      <c r="B352" s="9">
        <f t="shared" si="12"/>
        <v>46369</v>
      </c>
      <c r="C352" s="10">
        <v>13</v>
      </c>
      <c r="D352" s="355"/>
      <c r="E352" s="275"/>
      <c r="F352" s="11">
        <f t="shared" si="11"/>
        <v>0</v>
      </c>
      <c r="G352" s="13"/>
    </row>
    <row r="353" spans="1:7" ht="13" x14ac:dyDescent="0.15">
      <c r="A353" s="8" t="s">
        <v>7</v>
      </c>
      <c r="B353" s="9">
        <f t="shared" si="12"/>
        <v>46370</v>
      </c>
      <c r="C353" s="10">
        <v>13</v>
      </c>
      <c r="D353" s="355"/>
      <c r="E353" s="275"/>
      <c r="F353" s="11">
        <f t="shared" si="11"/>
        <v>0</v>
      </c>
      <c r="G353" s="13"/>
    </row>
    <row r="354" spans="1:7" ht="13" x14ac:dyDescent="0.15">
      <c r="A354" s="8" t="s">
        <v>9</v>
      </c>
      <c r="B354" s="9">
        <f t="shared" si="12"/>
        <v>46371</v>
      </c>
      <c r="C354" s="10">
        <v>13</v>
      </c>
      <c r="D354" s="355"/>
      <c r="E354" s="275"/>
      <c r="F354" s="11">
        <f t="shared" si="11"/>
        <v>0</v>
      </c>
      <c r="G354" s="13"/>
    </row>
    <row r="355" spans="1:7" ht="13" x14ac:dyDescent="0.15">
      <c r="A355" s="8" t="s">
        <v>10</v>
      </c>
      <c r="B355" s="9">
        <f t="shared" si="12"/>
        <v>46372</v>
      </c>
      <c r="C355" s="10">
        <v>13</v>
      </c>
      <c r="D355" s="355"/>
      <c r="E355" s="275"/>
      <c r="F355" s="11">
        <f t="shared" si="11"/>
        <v>0</v>
      </c>
      <c r="G355" s="13"/>
    </row>
    <row r="356" spans="1:7" ht="13" x14ac:dyDescent="0.15">
      <c r="A356" s="8" t="s">
        <v>11</v>
      </c>
      <c r="B356" s="9">
        <f t="shared" si="12"/>
        <v>46373</v>
      </c>
      <c r="C356" s="10">
        <v>13</v>
      </c>
      <c r="D356" s="355"/>
      <c r="E356" s="275"/>
      <c r="F356" s="11">
        <f t="shared" si="11"/>
        <v>0</v>
      </c>
      <c r="G356" s="13"/>
    </row>
    <row r="357" spans="1:7" ht="13" x14ac:dyDescent="0.15">
      <c r="A357" s="8" t="s">
        <v>12</v>
      </c>
      <c r="B357" s="9">
        <f t="shared" si="12"/>
        <v>46374</v>
      </c>
      <c r="C357" s="10">
        <v>13</v>
      </c>
      <c r="D357" s="355"/>
      <c r="E357" s="275"/>
      <c r="F357" s="11">
        <f t="shared" si="11"/>
        <v>0</v>
      </c>
      <c r="G357" s="13"/>
    </row>
    <row r="358" spans="1:7" ht="13" x14ac:dyDescent="0.15">
      <c r="A358" s="8" t="s">
        <v>13</v>
      </c>
      <c r="B358" s="9">
        <f t="shared" si="12"/>
        <v>46375</v>
      </c>
      <c r="C358" s="10">
        <v>13</v>
      </c>
      <c r="D358" s="355"/>
      <c r="E358" s="275"/>
      <c r="F358" s="11">
        <f t="shared" si="11"/>
        <v>0</v>
      </c>
      <c r="G358" s="12" t="s">
        <v>8</v>
      </c>
    </row>
    <row r="359" spans="1:7" ht="13" x14ac:dyDescent="0.15">
      <c r="A359" s="8" t="s">
        <v>14</v>
      </c>
      <c r="B359" s="9">
        <f t="shared" si="12"/>
        <v>46376</v>
      </c>
      <c r="C359" s="10">
        <v>13</v>
      </c>
      <c r="D359" s="355"/>
      <c r="E359" s="275"/>
      <c r="F359" s="11">
        <f t="shared" si="11"/>
        <v>0</v>
      </c>
      <c r="G359" s="12" t="s">
        <v>8</v>
      </c>
    </row>
    <row r="360" spans="1:7" ht="13" x14ac:dyDescent="0.15">
      <c r="A360" s="8" t="s">
        <v>7</v>
      </c>
      <c r="B360" s="9">
        <f t="shared" si="12"/>
        <v>46377</v>
      </c>
      <c r="C360" s="10">
        <v>13</v>
      </c>
      <c r="D360" s="361"/>
      <c r="E360" s="275"/>
      <c r="F360" s="11">
        <f t="shared" si="11"/>
        <v>0</v>
      </c>
      <c r="G360" s="12" t="s">
        <v>8</v>
      </c>
    </row>
    <row r="361" spans="1:7" ht="13" x14ac:dyDescent="0.15">
      <c r="A361" s="8" t="s">
        <v>9</v>
      </c>
      <c r="B361" s="9">
        <f t="shared" si="12"/>
        <v>46378</v>
      </c>
      <c r="C361" s="10">
        <v>13</v>
      </c>
      <c r="D361" s="361"/>
      <c r="E361" s="275"/>
      <c r="F361" s="11">
        <f t="shared" si="11"/>
        <v>0</v>
      </c>
      <c r="G361" s="12" t="s">
        <v>8</v>
      </c>
    </row>
    <row r="362" spans="1:7" ht="13" x14ac:dyDescent="0.15">
      <c r="A362" s="8" t="s">
        <v>10</v>
      </c>
      <c r="B362" s="9">
        <f t="shared" si="12"/>
        <v>46379</v>
      </c>
      <c r="C362" s="10">
        <v>13</v>
      </c>
      <c r="D362" s="361"/>
      <c r="E362" s="275"/>
      <c r="F362" s="11">
        <f t="shared" si="11"/>
        <v>0</v>
      </c>
      <c r="G362" s="12" t="s">
        <v>8</v>
      </c>
    </row>
    <row r="363" spans="1:7" ht="13" x14ac:dyDescent="0.15">
      <c r="A363" s="8" t="s">
        <v>62</v>
      </c>
      <c r="B363" s="9">
        <f t="shared" si="12"/>
        <v>46380</v>
      </c>
      <c r="C363" s="10">
        <v>13</v>
      </c>
      <c r="D363" s="361"/>
      <c r="E363" s="275"/>
      <c r="F363" s="11">
        <f t="shared" si="11"/>
        <v>0</v>
      </c>
      <c r="G363" s="12" t="s">
        <v>8</v>
      </c>
    </row>
    <row r="364" spans="1:7" ht="13" x14ac:dyDescent="0.15">
      <c r="A364" s="8" t="s">
        <v>12</v>
      </c>
      <c r="B364" s="9">
        <f t="shared" si="12"/>
        <v>46381</v>
      </c>
      <c r="C364" s="10">
        <v>13</v>
      </c>
      <c r="D364" s="361"/>
      <c r="E364" s="275"/>
      <c r="F364" s="11">
        <f t="shared" si="11"/>
        <v>0</v>
      </c>
      <c r="G364" s="12" t="s">
        <v>8</v>
      </c>
    </row>
    <row r="365" spans="1:7" ht="13" x14ac:dyDescent="0.15">
      <c r="A365" s="8" t="s">
        <v>13</v>
      </c>
      <c r="B365" s="9">
        <f t="shared" si="12"/>
        <v>46382</v>
      </c>
      <c r="C365" s="10">
        <v>13</v>
      </c>
      <c r="D365" s="361"/>
      <c r="E365" s="275"/>
      <c r="F365" s="11">
        <f t="shared" si="11"/>
        <v>0</v>
      </c>
      <c r="G365" s="12" t="s">
        <v>8</v>
      </c>
    </row>
    <row r="366" spans="1:7" ht="13" x14ac:dyDescent="0.15">
      <c r="A366" s="8" t="s">
        <v>14</v>
      </c>
      <c r="B366" s="9">
        <f t="shared" si="12"/>
        <v>46383</v>
      </c>
      <c r="C366" s="10">
        <v>13</v>
      </c>
      <c r="D366" s="361"/>
      <c r="E366" s="275"/>
      <c r="F366" s="11">
        <f t="shared" si="11"/>
        <v>0</v>
      </c>
      <c r="G366" s="12" t="s">
        <v>8</v>
      </c>
    </row>
    <row r="367" spans="1:7" ht="13" x14ac:dyDescent="0.15">
      <c r="A367" s="8" t="s">
        <v>7</v>
      </c>
      <c r="B367" s="9">
        <f t="shared" si="12"/>
        <v>46384</v>
      </c>
      <c r="C367" s="10">
        <v>13</v>
      </c>
      <c r="D367" s="361"/>
      <c r="E367" s="275"/>
      <c r="F367" s="11">
        <f t="shared" ref="F367:F368" si="13">D367*6</f>
        <v>0</v>
      </c>
      <c r="G367" s="12" t="s">
        <v>8</v>
      </c>
    </row>
    <row r="368" spans="1:7" ht="13" x14ac:dyDescent="0.15">
      <c r="A368" s="8" t="s">
        <v>9</v>
      </c>
      <c r="B368" s="9">
        <f t="shared" si="12"/>
        <v>46385</v>
      </c>
      <c r="C368" s="10">
        <v>13</v>
      </c>
      <c r="D368" s="361"/>
      <c r="E368" s="275"/>
      <c r="F368" s="11">
        <f t="shared" si="13"/>
        <v>0</v>
      </c>
      <c r="G368" s="12" t="s">
        <v>8</v>
      </c>
    </row>
    <row r="369" spans="1:7" ht="16" x14ac:dyDescent="0.2">
      <c r="A369" s="72"/>
      <c r="B369" s="73"/>
      <c r="C369" s="73"/>
      <c r="D369" s="73"/>
      <c r="E369" s="73"/>
      <c r="F369" s="74"/>
      <c r="G369" s="74"/>
    </row>
    <row r="370" spans="1:7" ht="16" x14ac:dyDescent="0.2">
      <c r="A370" s="72"/>
      <c r="B370" s="73"/>
      <c r="C370" s="75" t="s">
        <v>63</v>
      </c>
      <c r="D370" s="362">
        <f>SUM(D3:D359)</f>
        <v>12150</v>
      </c>
      <c r="E370" s="272"/>
      <c r="F370" s="76">
        <f>SUM(F3:F359)</f>
        <v>73680</v>
      </c>
      <c r="G370" s="74"/>
    </row>
    <row r="371" spans="1:7" ht="16" x14ac:dyDescent="0.2">
      <c r="A371" s="72"/>
      <c r="B371" s="73"/>
      <c r="C371" s="73"/>
      <c r="D371" s="73"/>
      <c r="E371" s="73"/>
      <c r="F371" s="74"/>
      <c r="G371" s="74"/>
    </row>
    <row r="372" spans="1:7" ht="16" x14ac:dyDescent="0.2">
      <c r="A372" s="72"/>
      <c r="B372" s="73"/>
      <c r="C372" s="73"/>
      <c r="D372" s="73"/>
      <c r="E372" s="73"/>
      <c r="F372" s="74"/>
      <c r="G372" s="74"/>
    </row>
    <row r="373" spans="1:7" ht="16" x14ac:dyDescent="0.2">
      <c r="A373" s="72"/>
      <c r="B373" s="73"/>
      <c r="C373" s="73"/>
      <c r="D373" s="73"/>
      <c r="E373" s="73"/>
      <c r="F373" s="74"/>
      <c r="G373" s="74"/>
    </row>
    <row r="374" spans="1:7" ht="16" x14ac:dyDescent="0.2">
      <c r="A374" s="72"/>
      <c r="B374" s="73"/>
      <c r="C374" s="73"/>
      <c r="D374" s="73"/>
      <c r="E374" s="73"/>
      <c r="F374" s="74"/>
      <c r="G374" s="74"/>
    </row>
    <row r="375" spans="1:7" ht="16" x14ac:dyDescent="0.2">
      <c r="A375" s="72"/>
      <c r="B375" s="73"/>
      <c r="C375" s="73"/>
      <c r="D375" s="73"/>
      <c r="E375" s="73"/>
      <c r="F375" s="74"/>
      <c r="G375" s="74"/>
    </row>
    <row r="376" spans="1:7" ht="16" x14ac:dyDescent="0.2">
      <c r="A376" s="72"/>
      <c r="B376" s="73"/>
      <c r="C376" s="73"/>
      <c r="D376" s="73"/>
      <c r="E376" s="73"/>
      <c r="F376" s="74"/>
      <c r="G376" s="74"/>
    </row>
    <row r="377" spans="1:7" ht="16" x14ac:dyDescent="0.2">
      <c r="A377" s="72"/>
      <c r="B377" s="73"/>
      <c r="C377" s="73"/>
      <c r="D377" s="73"/>
      <c r="E377" s="73"/>
      <c r="F377" s="74"/>
      <c r="G377" s="74"/>
    </row>
    <row r="378" spans="1:7" ht="16" x14ac:dyDescent="0.2">
      <c r="A378" s="72"/>
      <c r="B378" s="73"/>
      <c r="C378" s="73"/>
      <c r="D378" s="73"/>
      <c r="E378" s="73"/>
      <c r="F378" s="74"/>
      <c r="G378" s="74"/>
    </row>
    <row r="379" spans="1:7" ht="16" x14ac:dyDescent="0.2">
      <c r="A379" s="72"/>
      <c r="B379" s="73"/>
      <c r="C379" s="73"/>
      <c r="D379" s="73"/>
      <c r="E379" s="73"/>
      <c r="F379" s="74"/>
      <c r="G379" s="74"/>
    </row>
    <row r="380" spans="1:7" ht="16" x14ac:dyDescent="0.2">
      <c r="A380" s="72"/>
      <c r="B380" s="73"/>
      <c r="C380" s="73"/>
      <c r="D380" s="73"/>
      <c r="E380" s="73"/>
      <c r="F380" s="74"/>
      <c r="G380" s="74"/>
    </row>
    <row r="381" spans="1:7" ht="16" x14ac:dyDescent="0.2">
      <c r="A381" s="72"/>
      <c r="B381" s="73"/>
      <c r="C381" s="73"/>
      <c r="D381" s="73"/>
      <c r="E381" s="73"/>
      <c r="F381" s="74"/>
      <c r="G381" s="74"/>
    </row>
    <row r="382" spans="1:7" ht="16" x14ac:dyDescent="0.2">
      <c r="A382" s="72"/>
      <c r="B382" s="73"/>
      <c r="C382" s="73"/>
      <c r="D382" s="73"/>
      <c r="E382" s="73"/>
      <c r="F382" s="74"/>
      <c r="G382" s="74"/>
    </row>
    <row r="383" spans="1:7" ht="16" x14ac:dyDescent="0.2">
      <c r="A383" s="72"/>
      <c r="B383" s="73"/>
      <c r="C383" s="73"/>
      <c r="D383" s="73"/>
      <c r="E383" s="73"/>
      <c r="F383" s="74"/>
      <c r="G383" s="74"/>
    </row>
    <row r="384" spans="1:7" ht="16" x14ac:dyDescent="0.2">
      <c r="A384" s="72"/>
      <c r="B384" s="73"/>
      <c r="C384" s="73"/>
      <c r="D384" s="73"/>
      <c r="E384" s="73"/>
      <c r="F384" s="74"/>
      <c r="G384" s="74"/>
    </row>
    <row r="385" spans="1:7" ht="13" x14ac:dyDescent="0.15">
      <c r="A385" s="72"/>
      <c r="B385" s="73"/>
      <c r="C385" s="73"/>
      <c r="D385" s="73"/>
      <c r="E385" s="73"/>
      <c r="F385" s="73"/>
      <c r="G385" s="73"/>
    </row>
    <row r="386" spans="1:7" ht="13" x14ac:dyDescent="0.15">
      <c r="A386" s="72"/>
      <c r="B386" s="73"/>
      <c r="C386" s="73"/>
      <c r="D386" s="73"/>
      <c r="E386" s="73"/>
      <c r="F386" s="73"/>
      <c r="G386" s="73"/>
    </row>
    <row r="387" spans="1:7" ht="13" x14ac:dyDescent="0.15">
      <c r="A387" s="72"/>
      <c r="B387" s="73"/>
      <c r="C387" s="73"/>
      <c r="D387" s="73"/>
      <c r="E387" s="73"/>
      <c r="F387" s="73"/>
      <c r="G387" s="73"/>
    </row>
    <row r="388" spans="1:7" ht="13" x14ac:dyDescent="0.15">
      <c r="A388" s="72"/>
      <c r="B388" s="73"/>
      <c r="C388" s="73"/>
      <c r="D388" s="73"/>
      <c r="E388" s="73"/>
      <c r="F388" s="73"/>
      <c r="G388" s="73"/>
    </row>
    <row r="389" spans="1:7" ht="13" x14ac:dyDescent="0.15">
      <c r="A389" s="72"/>
      <c r="B389" s="73"/>
      <c r="C389" s="73"/>
      <c r="D389" s="73"/>
      <c r="E389" s="73"/>
      <c r="F389" s="73"/>
      <c r="G389" s="73"/>
    </row>
    <row r="390" spans="1:7" ht="13" x14ac:dyDescent="0.15">
      <c r="A390" s="72"/>
      <c r="B390" s="73"/>
      <c r="C390" s="73"/>
      <c r="D390" s="73"/>
      <c r="E390" s="73"/>
      <c r="F390" s="73"/>
      <c r="G390" s="73"/>
    </row>
    <row r="391" spans="1:7" ht="13" x14ac:dyDescent="0.15">
      <c r="A391" s="72"/>
      <c r="B391" s="73"/>
      <c r="C391" s="73"/>
      <c r="D391" s="73"/>
      <c r="E391" s="73"/>
      <c r="F391" s="73"/>
      <c r="G391" s="73"/>
    </row>
    <row r="392" spans="1:7" ht="13" x14ac:dyDescent="0.15">
      <c r="A392" s="72"/>
      <c r="B392" s="73"/>
      <c r="C392" s="73"/>
      <c r="D392" s="73"/>
      <c r="E392" s="73"/>
      <c r="F392" s="73"/>
      <c r="G392" s="73"/>
    </row>
    <row r="393" spans="1:7" ht="13" x14ac:dyDescent="0.15">
      <c r="A393" s="72"/>
      <c r="B393" s="73"/>
      <c r="C393" s="73"/>
      <c r="D393" s="73"/>
      <c r="E393" s="73"/>
      <c r="F393" s="73"/>
      <c r="G393" s="73"/>
    </row>
    <row r="394" spans="1:7" ht="13" x14ac:dyDescent="0.15">
      <c r="A394" s="72"/>
      <c r="B394" s="73"/>
      <c r="C394" s="73"/>
      <c r="D394" s="73"/>
      <c r="E394" s="73"/>
      <c r="F394" s="73"/>
      <c r="G394" s="73"/>
    </row>
    <row r="395" spans="1:7" ht="13" x14ac:dyDescent="0.15">
      <c r="A395" s="72"/>
      <c r="B395" s="73"/>
      <c r="C395" s="73"/>
      <c r="D395" s="73"/>
      <c r="E395" s="73"/>
      <c r="F395" s="73"/>
      <c r="G395" s="73"/>
    </row>
    <row r="396" spans="1:7" ht="13" x14ac:dyDescent="0.15">
      <c r="A396" s="72"/>
      <c r="B396" s="73"/>
      <c r="C396" s="73"/>
      <c r="D396" s="73"/>
      <c r="E396" s="73"/>
      <c r="F396" s="73"/>
      <c r="G396" s="73"/>
    </row>
    <row r="397" spans="1:7" ht="13" x14ac:dyDescent="0.15">
      <c r="A397" s="72"/>
      <c r="B397" s="73"/>
      <c r="C397" s="73"/>
      <c r="D397" s="73"/>
      <c r="E397" s="73"/>
      <c r="F397" s="73"/>
      <c r="G397" s="73"/>
    </row>
    <row r="398" spans="1:7" ht="13" x14ac:dyDescent="0.15">
      <c r="A398" s="72"/>
      <c r="B398" s="73"/>
      <c r="C398" s="73"/>
      <c r="D398" s="73"/>
      <c r="E398" s="73"/>
      <c r="F398" s="73"/>
      <c r="G398" s="73"/>
    </row>
    <row r="399" spans="1:7" ht="13" x14ac:dyDescent="0.15">
      <c r="A399" s="72"/>
      <c r="B399" s="73"/>
      <c r="C399" s="73"/>
      <c r="D399" s="73"/>
      <c r="E399" s="73"/>
      <c r="F399" s="73"/>
      <c r="G399" s="73"/>
    </row>
    <row r="400" spans="1:7" ht="13" x14ac:dyDescent="0.15">
      <c r="A400" s="72"/>
      <c r="B400" s="73"/>
      <c r="C400" s="73"/>
      <c r="D400" s="73"/>
      <c r="E400" s="73"/>
      <c r="F400" s="73"/>
      <c r="G400" s="73"/>
    </row>
    <row r="401" spans="1:7" ht="13" x14ac:dyDescent="0.15">
      <c r="A401" s="72"/>
      <c r="B401" s="73"/>
      <c r="C401" s="73"/>
      <c r="D401" s="73"/>
      <c r="E401" s="73"/>
      <c r="F401" s="73"/>
      <c r="G401" s="73"/>
    </row>
    <row r="402" spans="1:7" ht="13" x14ac:dyDescent="0.15">
      <c r="A402" s="72"/>
      <c r="B402" s="73"/>
      <c r="C402" s="73"/>
      <c r="D402" s="73"/>
      <c r="E402" s="73"/>
      <c r="F402" s="73"/>
      <c r="G402" s="73"/>
    </row>
    <row r="403" spans="1:7" ht="13" x14ac:dyDescent="0.15">
      <c r="A403" s="72"/>
      <c r="B403" s="73"/>
      <c r="C403" s="73"/>
      <c r="D403" s="73"/>
      <c r="E403" s="73"/>
      <c r="F403" s="73"/>
      <c r="G403" s="73"/>
    </row>
    <row r="404" spans="1:7" ht="13" x14ac:dyDescent="0.15">
      <c r="A404" s="72"/>
      <c r="B404" s="73"/>
      <c r="C404" s="73"/>
      <c r="D404" s="73"/>
      <c r="E404" s="73"/>
      <c r="F404" s="73"/>
      <c r="G404" s="73"/>
    </row>
    <row r="405" spans="1:7" ht="13" x14ac:dyDescent="0.15">
      <c r="A405" s="72"/>
      <c r="B405" s="73"/>
      <c r="C405" s="73"/>
      <c r="D405" s="73"/>
      <c r="E405" s="73"/>
      <c r="F405" s="73"/>
      <c r="G405" s="73"/>
    </row>
    <row r="406" spans="1:7" ht="13" x14ac:dyDescent="0.15">
      <c r="A406" s="72"/>
      <c r="B406" s="73"/>
      <c r="C406" s="73"/>
      <c r="D406" s="73"/>
      <c r="E406" s="73"/>
      <c r="F406" s="73"/>
      <c r="G406" s="73"/>
    </row>
    <row r="407" spans="1:7" ht="13" x14ac:dyDescent="0.15">
      <c r="A407" s="72"/>
      <c r="B407" s="73"/>
      <c r="C407" s="73"/>
      <c r="D407" s="73"/>
      <c r="E407" s="73"/>
      <c r="F407" s="73"/>
      <c r="G407" s="73"/>
    </row>
    <row r="408" spans="1:7" ht="13" x14ac:dyDescent="0.15">
      <c r="A408" s="72"/>
      <c r="B408" s="73"/>
      <c r="C408" s="73"/>
      <c r="D408" s="73"/>
      <c r="E408" s="73"/>
      <c r="F408" s="73"/>
      <c r="G408" s="73"/>
    </row>
    <row r="409" spans="1:7" ht="13" x14ac:dyDescent="0.15">
      <c r="A409" s="72"/>
      <c r="B409" s="73"/>
      <c r="C409" s="73"/>
      <c r="D409" s="73"/>
      <c r="E409" s="73"/>
      <c r="F409" s="73"/>
      <c r="G409" s="73"/>
    </row>
    <row r="410" spans="1:7" ht="13" x14ac:dyDescent="0.15">
      <c r="A410" s="72"/>
      <c r="B410" s="73"/>
      <c r="C410" s="73"/>
      <c r="D410" s="73"/>
      <c r="E410" s="73"/>
      <c r="F410" s="73"/>
      <c r="G410" s="73"/>
    </row>
    <row r="411" spans="1:7" ht="13" x14ac:dyDescent="0.15">
      <c r="A411" s="72"/>
      <c r="B411" s="73"/>
      <c r="C411" s="73"/>
      <c r="D411" s="73"/>
      <c r="E411" s="73"/>
      <c r="F411" s="73"/>
      <c r="G411" s="73"/>
    </row>
    <row r="412" spans="1:7" ht="13" x14ac:dyDescent="0.15">
      <c r="A412" s="72"/>
      <c r="B412" s="73"/>
      <c r="C412" s="73"/>
      <c r="D412" s="73"/>
      <c r="E412" s="73"/>
      <c r="F412" s="73"/>
      <c r="G412" s="73"/>
    </row>
    <row r="413" spans="1:7" ht="13" x14ac:dyDescent="0.15">
      <c r="A413" s="72"/>
      <c r="B413" s="73"/>
      <c r="C413" s="73"/>
      <c r="D413" s="73"/>
      <c r="E413" s="73"/>
      <c r="F413" s="73"/>
      <c r="G413" s="73"/>
    </row>
    <row r="414" spans="1:7" ht="13" x14ac:dyDescent="0.15">
      <c r="A414" s="72"/>
      <c r="B414" s="73"/>
      <c r="C414" s="73"/>
      <c r="D414" s="73"/>
      <c r="E414" s="73"/>
      <c r="F414" s="73"/>
      <c r="G414" s="73"/>
    </row>
    <row r="415" spans="1:7" ht="13" x14ac:dyDescent="0.15">
      <c r="A415" s="72"/>
      <c r="B415" s="73"/>
      <c r="C415" s="73"/>
      <c r="D415" s="73"/>
      <c r="E415" s="73"/>
      <c r="F415" s="73"/>
      <c r="G415" s="73"/>
    </row>
    <row r="416" spans="1:7" ht="13" x14ac:dyDescent="0.15">
      <c r="A416" s="72"/>
      <c r="B416" s="73"/>
      <c r="C416" s="73"/>
      <c r="D416" s="73"/>
      <c r="E416" s="73"/>
      <c r="F416" s="73"/>
      <c r="G416" s="73"/>
    </row>
    <row r="417" spans="1:7" ht="13" x14ac:dyDescent="0.15">
      <c r="A417" s="72"/>
      <c r="B417" s="73"/>
      <c r="C417" s="73"/>
      <c r="D417" s="73"/>
      <c r="E417" s="73"/>
      <c r="F417" s="73"/>
      <c r="G417" s="73"/>
    </row>
    <row r="418" spans="1:7" ht="13" x14ac:dyDescent="0.15">
      <c r="A418" s="72"/>
      <c r="B418" s="73"/>
      <c r="C418" s="73"/>
      <c r="D418" s="73"/>
      <c r="E418" s="73"/>
      <c r="F418" s="73"/>
      <c r="G418" s="73"/>
    </row>
    <row r="419" spans="1:7" ht="13" x14ac:dyDescent="0.15">
      <c r="A419" s="72"/>
      <c r="B419" s="73"/>
      <c r="C419" s="73"/>
      <c r="D419" s="73"/>
      <c r="E419" s="73"/>
      <c r="F419" s="73"/>
      <c r="G419" s="73"/>
    </row>
    <row r="420" spans="1:7" ht="13" x14ac:dyDescent="0.15">
      <c r="A420" s="72"/>
      <c r="B420" s="73"/>
      <c r="C420" s="73"/>
      <c r="D420" s="73"/>
      <c r="E420" s="73"/>
      <c r="F420" s="73"/>
      <c r="G420" s="73"/>
    </row>
    <row r="421" spans="1:7" ht="13" x14ac:dyDescent="0.15">
      <c r="A421" s="72"/>
      <c r="B421" s="73"/>
      <c r="C421" s="73"/>
      <c r="D421" s="73"/>
      <c r="E421" s="73"/>
      <c r="F421" s="73"/>
      <c r="G421" s="73"/>
    </row>
    <row r="422" spans="1:7" ht="13" x14ac:dyDescent="0.15">
      <c r="A422" s="72"/>
      <c r="B422" s="73"/>
      <c r="C422" s="73"/>
      <c r="D422" s="73"/>
      <c r="E422" s="73"/>
      <c r="F422" s="73"/>
      <c r="G422" s="73"/>
    </row>
    <row r="423" spans="1:7" ht="13" x14ac:dyDescent="0.15">
      <c r="A423" s="72"/>
      <c r="B423" s="73"/>
      <c r="C423" s="73"/>
      <c r="D423" s="73"/>
      <c r="E423" s="73"/>
      <c r="F423" s="73"/>
      <c r="G423" s="73"/>
    </row>
    <row r="424" spans="1:7" ht="13" x14ac:dyDescent="0.15">
      <c r="A424" s="72"/>
      <c r="B424" s="73"/>
      <c r="C424" s="73"/>
      <c r="D424" s="73"/>
      <c r="E424" s="73"/>
      <c r="F424" s="73"/>
      <c r="G424" s="73"/>
    </row>
    <row r="425" spans="1:7" ht="13" x14ac:dyDescent="0.15">
      <c r="A425" s="72"/>
      <c r="B425" s="73"/>
      <c r="C425" s="73"/>
      <c r="D425" s="73"/>
      <c r="E425" s="73"/>
      <c r="F425" s="73"/>
      <c r="G425" s="73"/>
    </row>
    <row r="426" spans="1:7" ht="13" x14ac:dyDescent="0.15">
      <c r="A426" s="72"/>
      <c r="B426" s="73"/>
      <c r="C426" s="73"/>
      <c r="D426" s="73"/>
      <c r="E426" s="73"/>
      <c r="F426" s="73"/>
      <c r="G426" s="73"/>
    </row>
    <row r="427" spans="1:7" ht="13" x14ac:dyDescent="0.15">
      <c r="A427" s="72"/>
      <c r="B427" s="73"/>
      <c r="C427" s="73"/>
      <c r="D427" s="73"/>
      <c r="E427" s="73"/>
      <c r="F427" s="73"/>
      <c r="G427" s="73"/>
    </row>
    <row r="428" spans="1:7" ht="13" x14ac:dyDescent="0.15">
      <c r="A428" s="72"/>
      <c r="B428" s="73"/>
      <c r="C428" s="73"/>
      <c r="D428" s="73"/>
      <c r="E428" s="73"/>
      <c r="F428" s="73"/>
      <c r="G428" s="73"/>
    </row>
    <row r="429" spans="1:7" ht="13" x14ac:dyDescent="0.15">
      <c r="A429" s="72"/>
      <c r="B429" s="73"/>
      <c r="C429" s="73"/>
      <c r="D429" s="73"/>
      <c r="E429" s="73"/>
      <c r="F429" s="73"/>
      <c r="G429" s="73"/>
    </row>
    <row r="430" spans="1:7" ht="13" x14ac:dyDescent="0.15">
      <c r="A430" s="72"/>
      <c r="B430" s="73"/>
      <c r="C430" s="73"/>
      <c r="D430" s="73"/>
      <c r="E430" s="73"/>
      <c r="F430" s="73"/>
      <c r="G430" s="73"/>
    </row>
    <row r="431" spans="1:7" ht="13" x14ac:dyDescent="0.15">
      <c r="A431" s="72"/>
      <c r="B431" s="73"/>
      <c r="C431" s="73"/>
      <c r="D431" s="73"/>
      <c r="E431" s="73"/>
      <c r="F431" s="73"/>
      <c r="G431" s="73"/>
    </row>
    <row r="432" spans="1:7" ht="13" x14ac:dyDescent="0.15">
      <c r="A432" s="72"/>
      <c r="B432" s="73"/>
      <c r="C432" s="73"/>
      <c r="D432" s="73"/>
      <c r="E432" s="73"/>
      <c r="F432" s="73"/>
      <c r="G432" s="73"/>
    </row>
    <row r="433" spans="1:7" ht="13" x14ac:dyDescent="0.15">
      <c r="A433" s="72"/>
      <c r="B433" s="73"/>
      <c r="C433" s="73"/>
      <c r="D433" s="73"/>
      <c r="E433" s="73"/>
      <c r="F433" s="73"/>
      <c r="G433" s="73"/>
    </row>
    <row r="434" spans="1:7" ht="13" x14ac:dyDescent="0.15">
      <c r="A434" s="72"/>
      <c r="B434" s="73"/>
      <c r="C434" s="73"/>
      <c r="D434" s="73"/>
      <c r="E434" s="73"/>
      <c r="F434" s="73"/>
      <c r="G434" s="73"/>
    </row>
    <row r="435" spans="1:7" ht="13" x14ac:dyDescent="0.15">
      <c r="A435" s="72"/>
      <c r="B435" s="73"/>
      <c r="C435" s="73"/>
      <c r="D435" s="73"/>
      <c r="E435" s="73"/>
      <c r="F435" s="73"/>
      <c r="G435" s="73"/>
    </row>
    <row r="436" spans="1:7" ht="13" x14ac:dyDescent="0.15">
      <c r="A436" s="72"/>
      <c r="B436" s="73"/>
      <c r="C436" s="73"/>
      <c r="D436" s="73"/>
      <c r="E436" s="73"/>
      <c r="F436" s="73"/>
      <c r="G436" s="73"/>
    </row>
    <row r="437" spans="1:7" ht="13" x14ac:dyDescent="0.15">
      <c r="A437" s="72"/>
      <c r="B437" s="73"/>
      <c r="C437" s="73"/>
      <c r="D437" s="73"/>
      <c r="E437" s="73"/>
      <c r="F437" s="73"/>
      <c r="G437" s="73"/>
    </row>
    <row r="438" spans="1:7" ht="13" x14ac:dyDescent="0.15">
      <c r="A438" s="72"/>
      <c r="B438" s="73"/>
      <c r="C438" s="73"/>
      <c r="D438" s="73"/>
      <c r="E438" s="73"/>
      <c r="F438" s="73"/>
      <c r="G438" s="73"/>
    </row>
    <row r="439" spans="1:7" ht="13" x14ac:dyDescent="0.15">
      <c r="A439" s="72"/>
      <c r="B439" s="73"/>
      <c r="C439" s="73"/>
      <c r="D439" s="73"/>
      <c r="E439" s="73"/>
      <c r="F439" s="73"/>
      <c r="G439" s="73"/>
    </row>
    <row r="440" spans="1:7" ht="13" x14ac:dyDescent="0.15">
      <c r="A440" s="72"/>
      <c r="B440" s="73"/>
      <c r="C440" s="73"/>
      <c r="D440" s="73"/>
      <c r="E440" s="73"/>
      <c r="F440" s="73"/>
      <c r="G440" s="73"/>
    </row>
    <row r="441" spans="1:7" ht="13" x14ac:dyDescent="0.15">
      <c r="A441" s="72"/>
      <c r="B441" s="73"/>
      <c r="C441" s="73"/>
      <c r="D441" s="73"/>
      <c r="E441" s="73"/>
      <c r="F441" s="73"/>
      <c r="G441" s="73"/>
    </row>
    <row r="442" spans="1:7" ht="13" x14ac:dyDescent="0.15">
      <c r="A442" s="72"/>
      <c r="B442" s="73"/>
      <c r="C442" s="73"/>
      <c r="D442" s="73"/>
      <c r="E442" s="73"/>
      <c r="F442" s="73"/>
      <c r="G442" s="73"/>
    </row>
    <row r="443" spans="1:7" ht="13" x14ac:dyDescent="0.15">
      <c r="A443" s="72"/>
      <c r="B443" s="73"/>
      <c r="C443" s="73"/>
      <c r="D443" s="73"/>
      <c r="E443" s="73"/>
      <c r="F443" s="73"/>
      <c r="G443" s="73"/>
    </row>
    <row r="444" spans="1:7" ht="13" x14ac:dyDescent="0.15">
      <c r="A444" s="72"/>
      <c r="B444" s="73"/>
      <c r="C444" s="73"/>
      <c r="D444" s="73"/>
      <c r="E444" s="73"/>
      <c r="F444" s="73"/>
      <c r="G444" s="73"/>
    </row>
    <row r="445" spans="1:7" ht="13" x14ac:dyDescent="0.15">
      <c r="A445" s="72"/>
      <c r="B445" s="73"/>
      <c r="C445" s="73"/>
      <c r="D445" s="73"/>
      <c r="E445" s="73"/>
      <c r="F445" s="73"/>
      <c r="G445" s="73"/>
    </row>
    <row r="446" spans="1:7" ht="13" x14ac:dyDescent="0.15">
      <c r="A446" s="72"/>
      <c r="B446" s="73"/>
      <c r="C446" s="73"/>
      <c r="D446" s="73"/>
      <c r="E446" s="73"/>
      <c r="F446" s="73"/>
      <c r="G446" s="73"/>
    </row>
    <row r="447" spans="1:7" ht="13" x14ac:dyDescent="0.15">
      <c r="A447" s="72"/>
      <c r="B447" s="73"/>
      <c r="C447" s="73"/>
      <c r="D447" s="73"/>
      <c r="E447" s="73"/>
      <c r="F447" s="73"/>
      <c r="G447" s="73"/>
    </row>
    <row r="448" spans="1:7" ht="13" x14ac:dyDescent="0.15">
      <c r="A448" s="72"/>
      <c r="B448" s="73"/>
      <c r="C448" s="73"/>
      <c r="D448" s="73"/>
      <c r="E448" s="73"/>
      <c r="F448" s="73"/>
      <c r="G448" s="73"/>
    </row>
    <row r="449" spans="1:7" ht="13" x14ac:dyDescent="0.15">
      <c r="A449" s="72"/>
      <c r="B449" s="73"/>
      <c r="C449" s="73"/>
      <c r="D449" s="73"/>
      <c r="E449" s="73"/>
      <c r="F449" s="73"/>
      <c r="G449" s="73"/>
    </row>
    <row r="450" spans="1:7" ht="13" x14ac:dyDescent="0.15">
      <c r="A450" s="72"/>
      <c r="B450" s="73"/>
      <c r="C450" s="73"/>
      <c r="D450" s="73"/>
      <c r="E450" s="73"/>
      <c r="F450" s="73"/>
      <c r="G450" s="73"/>
    </row>
    <row r="451" spans="1:7" ht="13" x14ac:dyDescent="0.15">
      <c r="A451" s="72"/>
      <c r="B451" s="73"/>
      <c r="C451" s="73"/>
      <c r="D451" s="73"/>
      <c r="E451" s="73"/>
      <c r="F451" s="73"/>
      <c r="G451" s="73"/>
    </row>
    <row r="452" spans="1:7" ht="13" x14ac:dyDescent="0.15">
      <c r="A452" s="72"/>
      <c r="B452" s="73"/>
      <c r="C452" s="73"/>
      <c r="D452" s="73"/>
      <c r="E452" s="73"/>
      <c r="F452" s="73"/>
      <c r="G452" s="73"/>
    </row>
    <row r="453" spans="1:7" ht="13" x14ac:dyDescent="0.15">
      <c r="A453" s="72"/>
      <c r="B453" s="73"/>
      <c r="C453" s="73"/>
      <c r="D453" s="73"/>
      <c r="E453" s="73"/>
      <c r="F453" s="73"/>
      <c r="G453" s="73"/>
    </row>
    <row r="454" spans="1:7" ht="13" x14ac:dyDescent="0.15">
      <c r="A454" s="72"/>
      <c r="B454" s="73"/>
      <c r="C454" s="73"/>
      <c r="D454" s="73"/>
      <c r="E454" s="73"/>
      <c r="F454" s="73"/>
      <c r="G454" s="73"/>
    </row>
    <row r="455" spans="1:7" ht="13" x14ac:dyDescent="0.15">
      <c r="A455" s="72"/>
      <c r="B455" s="73"/>
      <c r="C455" s="73"/>
      <c r="D455" s="73"/>
      <c r="E455" s="73"/>
      <c r="F455" s="73"/>
      <c r="G455" s="73"/>
    </row>
    <row r="456" spans="1:7" ht="13" x14ac:dyDescent="0.15">
      <c r="A456" s="72"/>
      <c r="B456" s="73"/>
      <c r="C456" s="73"/>
      <c r="D456" s="73"/>
      <c r="E456" s="73"/>
      <c r="F456" s="73"/>
      <c r="G456" s="73"/>
    </row>
    <row r="457" spans="1:7" ht="13" x14ac:dyDescent="0.15">
      <c r="A457" s="72"/>
      <c r="B457" s="73"/>
      <c r="C457" s="73"/>
      <c r="D457" s="73"/>
      <c r="E457" s="73"/>
      <c r="F457" s="73"/>
      <c r="G457" s="73"/>
    </row>
    <row r="458" spans="1:7" ht="13" x14ac:dyDescent="0.15">
      <c r="A458" s="72"/>
      <c r="B458" s="73"/>
      <c r="C458" s="73"/>
      <c r="D458" s="73"/>
      <c r="E458" s="73"/>
      <c r="F458" s="73"/>
      <c r="G458" s="73"/>
    </row>
    <row r="459" spans="1:7" ht="13" x14ac:dyDescent="0.15">
      <c r="A459" s="72"/>
      <c r="B459" s="73"/>
      <c r="C459" s="73"/>
      <c r="D459" s="73"/>
      <c r="E459" s="73"/>
      <c r="F459" s="73"/>
      <c r="G459" s="73"/>
    </row>
    <row r="460" spans="1:7" ht="13" x14ac:dyDescent="0.15">
      <c r="A460" s="72"/>
      <c r="B460" s="73"/>
      <c r="C460" s="73"/>
      <c r="D460" s="73"/>
      <c r="E460" s="73"/>
      <c r="F460" s="73"/>
      <c r="G460" s="73"/>
    </row>
    <row r="461" spans="1:7" ht="13" x14ac:dyDescent="0.15">
      <c r="A461" s="72"/>
      <c r="B461" s="73"/>
      <c r="C461" s="73"/>
      <c r="D461" s="73"/>
      <c r="E461" s="73"/>
      <c r="F461" s="73"/>
      <c r="G461" s="73"/>
    </row>
    <row r="462" spans="1:7" ht="13" x14ac:dyDescent="0.15">
      <c r="A462" s="72"/>
      <c r="B462" s="73"/>
      <c r="C462" s="73"/>
      <c r="D462" s="73"/>
      <c r="E462" s="73"/>
      <c r="F462" s="73"/>
      <c r="G462" s="73"/>
    </row>
    <row r="463" spans="1:7" ht="13" x14ac:dyDescent="0.15">
      <c r="A463" s="72"/>
      <c r="B463" s="73"/>
      <c r="C463" s="73"/>
      <c r="D463" s="73"/>
      <c r="E463" s="73"/>
      <c r="F463" s="73"/>
      <c r="G463" s="73"/>
    </row>
    <row r="464" spans="1:7" ht="13" x14ac:dyDescent="0.15">
      <c r="A464" s="72"/>
      <c r="B464" s="73"/>
      <c r="C464" s="73"/>
      <c r="D464" s="73"/>
      <c r="E464" s="73"/>
      <c r="F464" s="73"/>
      <c r="G464" s="73"/>
    </row>
    <row r="465" spans="1:7" ht="13" x14ac:dyDescent="0.15">
      <c r="A465" s="72"/>
      <c r="B465" s="73"/>
      <c r="C465" s="73"/>
      <c r="D465" s="73"/>
      <c r="E465" s="73"/>
      <c r="F465" s="73"/>
      <c r="G465" s="73"/>
    </row>
    <row r="466" spans="1:7" ht="13" x14ac:dyDescent="0.15">
      <c r="A466" s="72"/>
      <c r="B466" s="73"/>
      <c r="C466" s="73"/>
      <c r="D466" s="73"/>
      <c r="E466" s="73"/>
      <c r="F466" s="73"/>
      <c r="G466" s="73"/>
    </row>
    <row r="467" spans="1:7" ht="13" x14ac:dyDescent="0.15">
      <c r="A467" s="72"/>
      <c r="B467" s="73"/>
      <c r="C467" s="73"/>
      <c r="D467" s="73"/>
      <c r="E467" s="73"/>
      <c r="F467" s="73"/>
      <c r="G467" s="73"/>
    </row>
    <row r="468" spans="1:7" ht="13" x14ac:dyDescent="0.15">
      <c r="A468" s="72"/>
      <c r="B468" s="73"/>
      <c r="C468" s="73"/>
      <c r="D468" s="73"/>
      <c r="E468" s="73"/>
      <c r="F468" s="73"/>
      <c r="G468" s="73"/>
    </row>
    <row r="469" spans="1:7" ht="13" x14ac:dyDescent="0.15">
      <c r="A469" s="72"/>
      <c r="B469" s="73"/>
      <c r="C469" s="73"/>
      <c r="D469" s="73"/>
      <c r="E469" s="73"/>
      <c r="F469" s="73"/>
      <c r="G469" s="73"/>
    </row>
    <row r="470" spans="1:7" ht="13" x14ac:dyDescent="0.15">
      <c r="A470" s="72"/>
      <c r="B470" s="73"/>
      <c r="C470" s="73"/>
      <c r="D470" s="73"/>
      <c r="E470" s="73"/>
      <c r="F470" s="73"/>
      <c r="G470" s="73"/>
    </row>
    <row r="471" spans="1:7" ht="13" x14ac:dyDescent="0.15">
      <c r="A471" s="72"/>
      <c r="B471" s="73"/>
      <c r="C471" s="73"/>
      <c r="D471" s="73"/>
      <c r="E471" s="73"/>
      <c r="F471" s="73"/>
      <c r="G471" s="73"/>
    </row>
    <row r="472" spans="1:7" ht="13" x14ac:dyDescent="0.15">
      <c r="A472" s="72"/>
      <c r="B472" s="73"/>
      <c r="C472" s="73"/>
      <c r="D472" s="73"/>
      <c r="E472" s="73"/>
      <c r="F472" s="73"/>
      <c r="G472" s="73"/>
    </row>
    <row r="473" spans="1:7" ht="13" x14ac:dyDescent="0.15">
      <c r="A473" s="72"/>
      <c r="B473" s="73"/>
      <c r="C473" s="73"/>
      <c r="D473" s="73"/>
      <c r="E473" s="73"/>
      <c r="F473" s="73"/>
      <c r="G473" s="73"/>
    </row>
    <row r="474" spans="1:7" ht="13" x14ac:dyDescent="0.15">
      <c r="A474" s="72"/>
      <c r="B474" s="73"/>
      <c r="C474" s="73"/>
      <c r="D474" s="73"/>
      <c r="E474" s="73"/>
      <c r="F474" s="73"/>
      <c r="G474" s="73"/>
    </row>
    <row r="475" spans="1:7" ht="13" x14ac:dyDescent="0.15">
      <c r="A475" s="72"/>
      <c r="B475" s="73"/>
      <c r="C475" s="73"/>
      <c r="D475" s="73"/>
      <c r="E475" s="73"/>
      <c r="F475" s="73"/>
      <c r="G475" s="73"/>
    </row>
    <row r="476" spans="1:7" ht="13" x14ac:dyDescent="0.15">
      <c r="A476" s="72"/>
      <c r="B476" s="73"/>
      <c r="C476" s="73"/>
      <c r="D476" s="73"/>
      <c r="E476" s="73"/>
      <c r="F476" s="73"/>
      <c r="G476" s="73"/>
    </row>
    <row r="477" spans="1:7" ht="13" x14ac:dyDescent="0.15">
      <c r="A477" s="72"/>
      <c r="B477" s="73"/>
      <c r="C477" s="73"/>
      <c r="D477" s="73"/>
      <c r="E477" s="73"/>
      <c r="F477" s="73"/>
      <c r="G477" s="73"/>
    </row>
    <row r="478" spans="1:7" ht="13" x14ac:dyDescent="0.15">
      <c r="A478" s="72"/>
      <c r="B478" s="73"/>
      <c r="C478" s="73"/>
      <c r="D478" s="73"/>
      <c r="E478" s="73"/>
      <c r="F478" s="73"/>
      <c r="G478" s="73"/>
    </row>
    <row r="479" spans="1:7" ht="13" x14ac:dyDescent="0.15">
      <c r="A479" s="72"/>
      <c r="B479" s="73"/>
      <c r="C479" s="73"/>
      <c r="D479" s="73"/>
      <c r="E479" s="73"/>
      <c r="F479" s="73"/>
      <c r="G479" s="73"/>
    </row>
    <row r="480" spans="1:7" ht="13" x14ac:dyDescent="0.15">
      <c r="A480" s="72"/>
      <c r="B480" s="73"/>
      <c r="C480" s="73"/>
      <c r="D480" s="73"/>
      <c r="E480" s="73"/>
      <c r="F480" s="73"/>
      <c r="G480" s="73"/>
    </row>
    <row r="481" spans="1:7" ht="13" x14ac:dyDescent="0.15">
      <c r="A481" s="72"/>
      <c r="B481" s="73"/>
      <c r="C481" s="73"/>
      <c r="D481" s="73"/>
      <c r="E481" s="73"/>
      <c r="F481" s="73"/>
      <c r="G481" s="73"/>
    </row>
    <row r="482" spans="1:7" ht="13" x14ac:dyDescent="0.15">
      <c r="A482" s="72"/>
      <c r="B482" s="73"/>
      <c r="C482" s="73"/>
      <c r="D482" s="73"/>
      <c r="E482" s="73"/>
      <c r="F482" s="73"/>
      <c r="G482" s="73"/>
    </row>
    <row r="483" spans="1:7" ht="13" x14ac:dyDescent="0.15">
      <c r="A483" s="72"/>
      <c r="B483" s="73"/>
      <c r="C483" s="73"/>
      <c r="D483" s="73"/>
      <c r="E483" s="73"/>
      <c r="F483" s="73"/>
      <c r="G483" s="73"/>
    </row>
    <row r="484" spans="1:7" ht="13" x14ac:dyDescent="0.15">
      <c r="A484" s="72"/>
      <c r="B484" s="73"/>
      <c r="C484" s="73"/>
      <c r="D484" s="73"/>
      <c r="E484" s="73"/>
      <c r="F484" s="73"/>
      <c r="G484" s="73"/>
    </row>
    <row r="485" spans="1:7" ht="13" x14ac:dyDescent="0.15">
      <c r="A485" s="72"/>
      <c r="B485" s="73"/>
      <c r="C485" s="73"/>
      <c r="D485" s="73"/>
      <c r="E485" s="73"/>
      <c r="F485" s="73"/>
      <c r="G485" s="73"/>
    </row>
    <row r="486" spans="1:7" ht="13" x14ac:dyDescent="0.15">
      <c r="A486" s="72"/>
      <c r="B486" s="73"/>
      <c r="C486" s="73"/>
      <c r="D486" s="73"/>
      <c r="E486" s="73"/>
      <c r="F486" s="73"/>
      <c r="G486" s="73"/>
    </row>
    <row r="487" spans="1:7" ht="13" x14ac:dyDescent="0.15">
      <c r="A487" s="72"/>
      <c r="B487" s="73"/>
      <c r="C487" s="73"/>
      <c r="D487" s="73"/>
      <c r="E487" s="73"/>
      <c r="F487" s="73"/>
      <c r="G487" s="73"/>
    </row>
    <row r="488" spans="1:7" ht="13" x14ac:dyDescent="0.15">
      <c r="A488" s="72"/>
      <c r="B488" s="73"/>
      <c r="C488" s="73"/>
      <c r="D488" s="73"/>
      <c r="E488" s="73"/>
      <c r="F488" s="73"/>
      <c r="G488" s="73"/>
    </row>
    <row r="489" spans="1:7" ht="13" x14ac:dyDescent="0.15">
      <c r="A489" s="72"/>
      <c r="B489" s="73"/>
      <c r="C489" s="73"/>
      <c r="D489" s="73"/>
      <c r="E489" s="73"/>
      <c r="F489" s="73"/>
      <c r="G489" s="73"/>
    </row>
    <row r="490" spans="1:7" ht="13" x14ac:dyDescent="0.15">
      <c r="A490" s="72"/>
      <c r="B490" s="73"/>
      <c r="C490" s="73"/>
      <c r="D490" s="73"/>
      <c r="E490" s="73"/>
      <c r="F490" s="73"/>
      <c r="G490" s="73"/>
    </row>
    <row r="491" spans="1:7" ht="13" x14ac:dyDescent="0.15">
      <c r="A491" s="72"/>
      <c r="B491" s="73"/>
      <c r="C491" s="73"/>
      <c r="D491" s="73"/>
      <c r="E491" s="73"/>
      <c r="F491" s="73"/>
      <c r="G491" s="73"/>
    </row>
    <row r="492" spans="1:7" ht="13" x14ac:dyDescent="0.15">
      <c r="A492" s="72"/>
      <c r="B492" s="73"/>
      <c r="C492" s="73"/>
      <c r="D492" s="73"/>
      <c r="E492" s="73"/>
      <c r="F492" s="73"/>
      <c r="G492" s="73"/>
    </row>
    <row r="493" spans="1:7" ht="13" x14ac:dyDescent="0.15">
      <c r="A493" s="72"/>
      <c r="B493" s="73"/>
      <c r="C493" s="73"/>
      <c r="D493" s="73"/>
      <c r="E493" s="73"/>
      <c r="F493" s="73"/>
      <c r="G493" s="73"/>
    </row>
    <row r="494" spans="1:7" ht="13" x14ac:dyDescent="0.15">
      <c r="A494" s="72"/>
      <c r="B494" s="73"/>
      <c r="C494" s="73"/>
      <c r="D494" s="73"/>
      <c r="E494" s="73"/>
      <c r="F494" s="73"/>
      <c r="G494" s="73"/>
    </row>
    <row r="495" spans="1:7" ht="13" x14ac:dyDescent="0.15">
      <c r="A495" s="72"/>
      <c r="B495" s="73"/>
      <c r="C495" s="73"/>
      <c r="D495" s="73"/>
      <c r="E495" s="73"/>
      <c r="F495" s="73"/>
      <c r="G495" s="73"/>
    </row>
    <row r="496" spans="1:7" ht="13" x14ac:dyDescent="0.15">
      <c r="A496" s="72"/>
      <c r="B496" s="73"/>
      <c r="C496" s="73"/>
      <c r="D496" s="73"/>
      <c r="E496" s="73"/>
      <c r="F496" s="73"/>
      <c r="G496" s="73"/>
    </row>
    <row r="497" spans="1:7" ht="13" x14ac:dyDescent="0.15">
      <c r="A497" s="72"/>
      <c r="B497" s="73"/>
      <c r="C497" s="73"/>
      <c r="D497" s="73"/>
      <c r="E497" s="73"/>
      <c r="F497" s="73"/>
      <c r="G497" s="73"/>
    </row>
    <row r="498" spans="1:7" ht="13" x14ac:dyDescent="0.15">
      <c r="A498" s="72"/>
      <c r="B498" s="73"/>
      <c r="C498" s="73"/>
      <c r="D498" s="73"/>
      <c r="E498" s="73"/>
      <c r="F498" s="73"/>
      <c r="G498" s="73"/>
    </row>
    <row r="499" spans="1:7" ht="13" x14ac:dyDescent="0.15">
      <c r="A499" s="72"/>
      <c r="B499" s="73"/>
      <c r="C499" s="73"/>
      <c r="D499" s="73"/>
      <c r="E499" s="73"/>
      <c r="F499" s="73"/>
      <c r="G499" s="73"/>
    </row>
    <row r="500" spans="1:7" ht="13" x14ac:dyDescent="0.15">
      <c r="A500" s="72"/>
      <c r="B500" s="73"/>
      <c r="C500" s="73"/>
      <c r="D500" s="73"/>
      <c r="E500" s="73"/>
      <c r="F500" s="73"/>
      <c r="G500" s="73"/>
    </row>
    <row r="501" spans="1:7" ht="13" x14ac:dyDescent="0.15">
      <c r="A501" s="72"/>
      <c r="B501" s="73"/>
      <c r="C501" s="73"/>
      <c r="D501" s="73"/>
      <c r="E501" s="73"/>
      <c r="F501" s="73"/>
      <c r="G501" s="73"/>
    </row>
    <row r="502" spans="1:7" ht="13" x14ac:dyDescent="0.15">
      <c r="A502" s="72"/>
      <c r="B502" s="73"/>
      <c r="C502" s="73"/>
      <c r="D502" s="73"/>
      <c r="E502" s="73"/>
      <c r="F502" s="73"/>
      <c r="G502" s="73"/>
    </row>
    <row r="503" spans="1:7" ht="13" x14ac:dyDescent="0.15">
      <c r="A503" s="72"/>
      <c r="B503" s="73"/>
      <c r="C503" s="73"/>
      <c r="D503" s="73"/>
      <c r="E503" s="73"/>
      <c r="F503" s="73"/>
      <c r="G503" s="73"/>
    </row>
    <row r="504" spans="1:7" ht="13" x14ac:dyDescent="0.15">
      <c r="A504" s="72"/>
      <c r="B504" s="73"/>
      <c r="C504" s="73"/>
      <c r="D504" s="73"/>
      <c r="E504" s="73"/>
      <c r="F504" s="73"/>
      <c r="G504" s="73"/>
    </row>
    <row r="505" spans="1:7" ht="13" x14ac:dyDescent="0.15">
      <c r="A505" s="72"/>
      <c r="B505" s="73"/>
      <c r="C505" s="73"/>
      <c r="D505" s="73"/>
      <c r="E505" s="73"/>
      <c r="F505" s="73"/>
      <c r="G505" s="73"/>
    </row>
    <row r="506" spans="1:7" ht="13" x14ac:dyDescent="0.15">
      <c r="A506" s="72"/>
      <c r="B506" s="73"/>
      <c r="C506" s="73"/>
      <c r="D506" s="73"/>
      <c r="E506" s="73"/>
      <c r="F506" s="73"/>
      <c r="G506" s="73"/>
    </row>
    <row r="507" spans="1:7" ht="13" x14ac:dyDescent="0.15">
      <c r="A507" s="72"/>
      <c r="B507" s="73"/>
      <c r="C507" s="73"/>
      <c r="D507" s="73"/>
      <c r="E507" s="73"/>
      <c r="F507" s="73"/>
      <c r="G507" s="73"/>
    </row>
    <row r="508" spans="1:7" ht="13" x14ac:dyDescent="0.15">
      <c r="A508" s="72"/>
      <c r="B508" s="73"/>
      <c r="C508" s="73"/>
      <c r="D508" s="73"/>
      <c r="E508" s="73"/>
      <c r="F508" s="73"/>
      <c r="G508" s="73"/>
    </row>
    <row r="509" spans="1:7" ht="13" x14ac:dyDescent="0.15">
      <c r="A509" s="72"/>
      <c r="B509" s="73"/>
      <c r="C509" s="73"/>
      <c r="D509" s="73"/>
      <c r="E509" s="73"/>
      <c r="F509" s="73"/>
      <c r="G509" s="73"/>
    </row>
    <row r="510" spans="1:7" ht="13" x14ac:dyDescent="0.15">
      <c r="A510" s="72"/>
      <c r="B510" s="73"/>
      <c r="C510" s="73"/>
      <c r="D510" s="73"/>
      <c r="E510" s="73"/>
      <c r="F510" s="73"/>
      <c r="G510" s="73"/>
    </row>
    <row r="511" spans="1:7" ht="13" x14ac:dyDescent="0.15">
      <c r="A511" s="72"/>
      <c r="B511" s="73"/>
      <c r="C511" s="73"/>
      <c r="D511" s="73"/>
      <c r="E511" s="73"/>
      <c r="F511" s="73"/>
      <c r="G511" s="73"/>
    </row>
    <row r="512" spans="1:7" ht="13" x14ac:dyDescent="0.15">
      <c r="A512" s="72"/>
      <c r="B512" s="73"/>
      <c r="C512" s="73"/>
      <c r="D512" s="73"/>
      <c r="E512" s="73"/>
      <c r="F512" s="73"/>
      <c r="G512" s="73"/>
    </row>
    <row r="513" spans="1:7" ht="13" x14ac:dyDescent="0.15">
      <c r="A513" s="72"/>
      <c r="B513" s="73"/>
      <c r="C513" s="73"/>
      <c r="D513" s="73"/>
      <c r="E513" s="73"/>
      <c r="F513" s="73"/>
      <c r="G513" s="73"/>
    </row>
    <row r="514" spans="1:7" ht="13" x14ac:dyDescent="0.15">
      <c r="A514" s="72"/>
      <c r="B514" s="73"/>
      <c r="C514" s="73"/>
      <c r="D514" s="73"/>
      <c r="E514" s="73"/>
      <c r="F514" s="73"/>
      <c r="G514" s="73"/>
    </row>
    <row r="515" spans="1:7" ht="13" x14ac:dyDescent="0.15">
      <c r="A515" s="72"/>
      <c r="B515" s="73"/>
      <c r="C515" s="73"/>
      <c r="D515" s="73"/>
      <c r="E515" s="73"/>
      <c r="F515" s="73"/>
      <c r="G515" s="73"/>
    </row>
    <row r="516" spans="1:7" ht="13" x14ac:dyDescent="0.15">
      <c r="A516" s="72"/>
      <c r="B516" s="73"/>
      <c r="C516" s="73"/>
      <c r="D516" s="73"/>
      <c r="E516" s="73"/>
      <c r="F516" s="73"/>
      <c r="G516" s="73"/>
    </row>
    <row r="517" spans="1:7" ht="13" x14ac:dyDescent="0.15">
      <c r="A517" s="72"/>
      <c r="B517" s="73"/>
      <c r="C517" s="73"/>
      <c r="D517" s="73"/>
      <c r="E517" s="73"/>
      <c r="F517" s="73"/>
      <c r="G517" s="73"/>
    </row>
    <row r="518" spans="1:7" ht="13" x14ac:dyDescent="0.15">
      <c r="A518" s="72"/>
      <c r="B518" s="73"/>
      <c r="C518" s="73"/>
      <c r="D518" s="73"/>
      <c r="E518" s="73"/>
      <c r="F518" s="73"/>
      <c r="G518" s="73"/>
    </row>
    <row r="519" spans="1:7" ht="13" x14ac:dyDescent="0.15">
      <c r="A519" s="72"/>
      <c r="B519" s="73"/>
      <c r="C519" s="73"/>
      <c r="D519" s="73"/>
      <c r="E519" s="73"/>
      <c r="F519" s="73"/>
      <c r="G519" s="73"/>
    </row>
    <row r="520" spans="1:7" ht="13" x14ac:dyDescent="0.15">
      <c r="A520" s="72"/>
      <c r="B520" s="73"/>
      <c r="C520" s="73"/>
      <c r="D520" s="73"/>
      <c r="E520" s="73"/>
      <c r="F520" s="73"/>
      <c r="G520" s="73"/>
    </row>
    <row r="521" spans="1:7" ht="13" x14ac:dyDescent="0.15">
      <c r="A521" s="72"/>
      <c r="B521" s="73"/>
      <c r="C521" s="73"/>
      <c r="D521" s="73"/>
      <c r="E521" s="73"/>
      <c r="F521" s="73"/>
      <c r="G521" s="73"/>
    </row>
    <row r="522" spans="1:7" ht="13" x14ac:dyDescent="0.15">
      <c r="A522" s="72"/>
      <c r="B522" s="73"/>
      <c r="C522" s="73"/>
      <c r="D522" s="73"/>
      <c r="E522" s="73"/>
      <c r="F522" s="73"/>
      <c r="G522" s="73"/>
    </row>
    <row r="523" spans="1:7" ht="13" x14ac:dyDescent="0.15">
      <c r="A523" s="72"/>
      <c r="B523" s="73"/>
      <c r="C523" s="73"/>
      <c r="D523" s="73"/>
      <c r="E523" s="73"/>
      <c r="F523" s="73"/>
      <c r="G523" s="73"/>
    </row>
    <row r="524" spans="1:7" ht="13" x14ac:dyDescent="0.15">
      <c r="A524" s="72"/>
      <c r="B524" s="73"/>
      <c r="C524" s="73"/>
      <c r="D524" s="73"/>
      <c r="E524" s="73"/>
      <c r="F524" s="73"/>
      <c r="G524" s="73"/>
    </row>
    <row r="525" spans="1:7" ht="13" x14ac:dyDescent="0.15">
      <c r="A525" s="72"/>
      <c r="B525" s="73"/>
      <c r="C525" s="73"/>
      <c r="D525" s="73"/>
      <c r="E525" s="73"/>
      <c r="F525" s="73"/>
      <c r="G525" s="73"/>
    </row>
    <row r="526" spans="1:7" ht="13" x14ac:dyDescent="0.15">
      <c r="A526" s="72"/>
      <c r="B526" s="73"/>
      <c r="C526" s="73"/>
      <c r="D526" s="73"/>
      <c r="E526" s="73"/>
      <c r="F526" s="73"/>
      <c r="G526" s="73"/>
    </row>
    <row r="527" spans="1:7" ht="13" x14ac:dyDescent="0.15">
      <c r="A527" s="72"/>
      <c r="B527" s="73"/>
      <c r="C527" s="73"/>
      <c r="D527" s="73"/>
      <c r="E527" s="73"/>
      <c r="F527" s="73"/>
      <c r="G527" s="73"/>
    </row>
    <row r="528" spans="1:7" ht="13" x14ac:dyDescent="0.15">
      <c r="A528" s="72"/>
      <c r="B528" s="73"/>
      <c r="C528" s="73"/>
      <c r="D528" s="73"/>
      <c r="E528" s="73"/>
      <c r="F528" s="73"/>
      <c r="G528" s="73"/>
    </row>
    <row r="529" spans="1:7" ht="13" x14ac:dyDescent="0.15">
      <c r="A529" s="72"/>
      <c r="B529" s="73"/>
      <c r="C529" s="73"/>
      <c r="D529" s="73"/>
      <c r="E529" s="73"/>
      <c r="F529" s="73"/>
      <c r="G529" s="73"/>
    </row>
    <row r="530" spans="1:7" ht="13" x14ac:dyDescent="0.15">
      <c r="A530" s="72"/>
      <c r="B530" s="73"/>
      <c r="C530" s="73"/>
      <c r="D530" s="73"/>
      <c r="E530" s="73"/>
      <c r="F530" s="73"/>
      <c r="G530" s="73"/>
    </row>
    <row r="531" spans="1:7" ht="13" x14ac:dyDescent="0.15">
      <c r="A531" s="72"/>
      <c r="B531" s="73"/>
      <c r="C531" s="73"/>
      <c r="D531" s="73"/>
      <c r="E531" s="73"/>
      <c r="F531" s="73"/>
      <c r="G531" s="73"/>
    </row>
    <row r="532" spans="1:7" ht="13" x14ac:dyDescent="0.15">
      <c r="A532" s="72"/>
      <c r="B532" s="73"/>
      <c r="C532" s="73"/>
      <c r="D532" s="73"/>
      <c r="E532" s="73"/>
      <c r="F532" s="73"/>
      <c r="G532" s="73"/>
    </row>
    <row r="533" spans="1:7" ht="13" x14ac:dyDescent="0.15">
      <c r="A533" s="72"/>
      <c r="B533" s="73"/>
      <c r="C533" s="73"/>
      <c r="D533" s="73"/>
      <c r="E533" s="73"/>
      <c r="F533" s="73"/>
      <c r="G533" s="73"/>
    </row>
    <row r="534" spans="1:7" ht="13" x14ac:dyDescent="0.15">
      <c r="A534" s="72"/>
      <c r="B534" s="73"/>
      <c r="C534" s="73"/>
      <c r="D534" s="73"/>
      <c r="E534" s="73"/>
      <c r="F534" s="73"/>
      <c r="G534" s="73"/>
    </row>
    <row r="535" spans="1:7" ht="13" x14ac:dyDescent="0.15">
      <c r="A535" s="72"/>
      <c r="B535" s="73"/>
      <c r="C535" s="73"/>
      <c r="D535" s="73"/>
      <c r="E535" s="73"/>
      <c r="F535" s="73"/>
      <c r="G535" s="73"/>
    </row>
    <row r="536" spans="1:7" ht="13" x14ac:dyDescent="0.15">
      <c r="A536" s="72"/>
      <c r="B536" s="73"/>
      <c r="C536" s="73"/>
      <c r="D536" s="73"/>
      <c r="E536" s="73"/>
      <c r="F536" s="73"/>
      <c r="G536" s="73"/>
    </row>
    <row r="537" spans="1:7" ht="13" x14ac:dyDescent="0.15">
      <c r="A537" s="72"/>
      <c r="B537" s="73"/>
      <c r="C537" s="73"/>
      <c r="D537" s="73"/>
      <c r="E537" s="73"/>
      <c r="F537" s="73"/>
      <c r="G537" s="73"/>
    </row>
    <row r="538" spans="1:7" ht="13" x14ac:dyDescent="0.15">
      <c r="A538" s="72"/>
      <c r="B538" s="73"/>
      <c r="C538" s="73"/>
      <c r="D538" s="73"/>
      <c r="E538" s="73"/>
      <c r="F538" s="73"/>
      <c r="G538" s="73"/>
    </row>
    <row r="539" spans="1:7" ht="13" x14ac:dyDescent="0.15">
      <c r="A539" s="72"/>
      <c r="B539" s="73"/>
      <c r="C539" s="73"/>
      <c r="D539" s="73"/>
      <c r="E539" s="73"/>
      <c r="F539" s="73"/>
      <c r="G539" s="73"/>
    </row>
    <row r="540" spans="1:7" ht="13" x14ac:dyDescent="0.15">
      <c r="A540" s="72"/>
      <c r="B540" s="73"/>
      <c r="C540" s="73"/>
      <c r="D540" s="73"/>
      <c r="E540" s="73"/>
      <c r="F540" s="73"/>
      <c r="G540" s="73"/>
    </row>
    <row r="541" spans="1:7" ht="13" x14ac:dyDescent="0.15">
      <c r="A541" s="72"/>
      <c r="B541" s="73"/>
      <c r="C541" s="73"/>
      <c r="D541" s="73"/>
      <c r="E541" s="73"/>
      <c r="F541" s="73"/>
      <c r="G541" s="73"/>
    </row>
    <row r="542" spans="1:7" ht="13" x14ac:dyDescent="0.15">
      <c r="A542" s="72"/>
      <c r="B542" s="73"/>
      <c r="C542" s="73"/>
      <c r="D542" s="73"/>
      <c r="E542" s="73"/>
      <c r="F542" s="73"/>
      <c r="G542" s="73"/>
    </row>
    <row r="543" spans="1:7" ht="13" x14ac:dyDescent="0.15">
      <c r="A543" s="72"/>
      <c r="B543" s="73"/>
      <c r="C543" s="73"/>
      <c r="D543" s="73"/>
      <c r="E543" s="73"/>
      <c r="F543" s="73"/>
      <c r="G543" s="73"/>
    </row>
    <row r="544" spans="1:7" ht="13" x14ac:dyDescent="0.15">
      <c r="A544" s="72"/>
      <c r="B544" s="73"/>
      <c r="C544" s="73"/>
      <c r="D544" s="73"/>
      <c r="E544" s="73"/>
      <c r="F544" s="73"/>
      <c r="G544" s="73"/>
    </row>
    <row r="545" spans="1:7" ht="13" x14ac:dyDescent="0.15">
      <c r="A545" s="72"/>
      <c r="B545" s="73"/>
      <c r="C545" s="73"/>
      <c r="D545" s="73"/>
      <c r="E545" s="73"/>
      <c r="F545" s="73"/>
      <c r="G545" s="73"/>
    </row>
    <row r="546" spans="1:7" ht="13" x14ac:dyDescent="0.15">
      <c r="A546" s="72"/>
      <c r="B546" s="73"/>
      <c r="C546" s="73"/>
      <c r="D546" s="73"/>
      <c r="E546" s="73"/>
      <c r="F546" s="73"/>
      <c r="G546" s="73"/>
    </row>
    <row r="547" spans="1:7" ht="13" x14ac:dyDescent="0.15">
      <c r="A547" s="72"/>
      <c r="B547" s="73"/>
      <c r="C547" s="73"/>
      <c r="D547" s="73"/>
      <c r="E547" s="73"/>
      <c r="F547" s="73"/>
      <c r="G547" s="73"/>
    </row>
    <row r="548" spans="1:7" ht="13" x14ac:dyDescent="0.15">
      <c r="A548" s="72"/>
      <c r="B548" s="73"/>
      <c r="C548" s="73"/>
      <c r="D548" s="73"/>
      <c r="E548" s="73"/>
      <c r="F548" s="73"/>
      <c r="G548" s="73"/>
    </row>
    <row r="549" spans="1:7" ht="13" x14ac:dyDescent="0.15">
      <c r="A549" s="72"/>
      <c r="B549" s="73"/>
      <c r="C549" s="73"/>
      <c r="D549" s="73"/>
      <c r="E549" s="73"/>
      <c r="F549" s="73"/>
      <c r="G549" s="73"/>
    </row>
    <row r="550" spans="1:7" ht="13" x14ac:dyDescent="0.15">
      <c r="A550" s="72"/>
      <c r="B550" s="73"/>
      <c r="C550" s="73"/>
      <c r="D550" s="73"/>
      <c r="E550" s="73"/>
      <c r="F550" s="73"/>
      <c r="G550" s="73"/>
    </row>
    <row r="551" spans="1:7" ht="13" x14ac:dyDescent="0.15">
      <c r="A551" s="72"/>
      <c r="B551" s="73"/>
      <c r="C551" s="73"/>
      <c r="D551" s="73"/>
      <c r="E551" s="73"/>
      <c r="F551" s="73"/>
      <c r="G551" s="73"/>
    </row>
    <row r="552" spans="1:7" ht="13" x14ac:dyDescent="0.15">
      <c r="A552" s="72"/>
      <c r="B552" s="73"/>
      <c r="C552" s="73"/>
      <c r="D552" s="73"/>
      <c r="E552" s="73"/>
      <c r="F552" s="73"/>
      <c r="G552" s="73"/>
    </row>
    <row r="553" spans="1:7" ht="13" x14ac:dyDescent="0.15">
      <c r="A553" s="72"/>
      <c r="B553" s="73"/>
      <c r="C553" s="73"/>
      <c r="D553" s="73"/>
      <c r="E553" s="73"/>
      <c r="F553" s="73"/>
      <c r="G553" s="73"/>
    </row>
    <row r="554" spans="1:7" ht="13" x14ac:dyDescent="0.15">
      <c r="A554" s="72"/>
      <c r="B554" s="73"/>
      <c r="C554" s="73"/>
      <c r="D554" s="73"/>
      <c r="E554" s="73"/>
      <c r="F554" s="73"/>
      <c r="G554" s="73"/>
    </row>
    <row r="555" spans="1:7" ht="13" x14ac:dyDescent="0.15">
      <c r="A555" s="72"/>
      <c r="B555" s="73"/>
      <c r="C555" s="73"/>
      <c r="D555" s="73"/>
      <c r="E555" s="73"/>
      <c r="F555" s="73"/>
      <c r="G555" s="73"/>
    </row>
    <row r="556" spans="1:7" ht="13" x14ac:dyDescent="0.15">
      <c r="A556" s="72"/>
      <c r="B556" s="73"/>
      <c r="C556" s="73"/>
      <c r="D556" s="73"/>
      <c r="E556" s="73"/>
      <c r="F556" s="73"/>
      <c r="G556" s="73"/>
    </row>
    <row r="557" spans="1:7" ht="13" x14ac:dyDescent="0.15">
      <c r="A557" s="72"/>
      <c r="B557" s="73"/>
      <c r="C557" s="73"/>
      <c r="D557" s="73"/>
      <c r="E557" s="73"/>
      <c r="F557" s="73"/>
      <c r="G557" s="73"/>
    </row>
    <row r="558" spans="1:7" ht="13" x14ac:dyDescent="0.15">
      <c r="A558" s="72"/>
      <c r="B558" s="73"/>
      <c r="C558" s="73"/>
      <c r="D558" s="73"/>
      <c r="E558" s="73"/>
      <c r="F558" s="73"/>
      <c r="G558" s="73"/>
    </row>
    <row r="559" spans="1:7" ht="13" x14ac:dyDescent="0.15">
      <c r="A559" s="72"/>
      <c r="B559" s="73"/>
      <c r="C559" s="73"/>
      <c r="D559" s="73"/>
      <c r="E559" s="73"/>
      <c r="F559" s="73"/>
      <c r="G559" s="73"/>
    </row>
    <row r="560" spans="1:7" ht="13" x14ac:dyDescent="0.15">
      <c r="A560" s="72"/>
      <c r="B560" s="73"/>
      <c r="C560" s="73"/>
      <c r="D560" s="73"/>
      <c r="E560" s="73"/>
      <c r="F560" s="73"/>
      <c r="G560" s="73"/>
    </row>
    <row r="561" spans="1:7" ht="13" x14ac:dyDescent="0.15">
      <c r="A561" s="72"/>
      <c r="B561" s="73"/>
      <c r="C561" s="73"/>
      <c r="D561" s="73"/>
      <c r="E561" s="73"/>
      <c r="F561" s="73"/>
      <c r="G561" s="73"/>
    </row>
    <row r="562" spans="1:7" ht="13" x14ac:dyDescent="0.15">
      <c r="A562" s="72"/>
      <c r="B562" s="73"/>
      <c r="C562" s="73"/>
      <c r="D562" s="73"/>
      <c r="E562" s="73"/>
      <c r="F562" s="73"/>
      <c r="G562" s="73"/>
    </row>
    <row r="563" spans="1:7" ht="13" x14ac:dyDescent="0.15">
      <c r="A563" s="72"/>
      <c r="B563" s="73"/>
      <c r="C563" s="73"/>
      <c r="D563" s="73"/>
      <c r="E563" s="73"/>
      <c r="F563" s="73"/>
      <c r="G563" s="73"/>
    </row>
    <row r="564" spans="1:7" ht="13" x14ac:dyDescent="0.15">
      <c r="A564" s="72"/>
      <c r="B564" s="73"/>
      <c r="C564" s="73"/>
      <c r="D564" s="73"/>
      <c r="E564" s="73"/>
      <c r="F564" s="73"/>
      <c r="G564" s="73"/>
    </row>
    <row r="565" spans="1:7" ht="13" x14ac:dyDescent="0.15">
      <c r="A565" s="72"/>
      <c r="B565" s="73"/>
      <c r="C565" s="73"/>
      <c r="D565" s="73"/>
      <c r="E565" s="73"/>
      <c r="F565" s="73"/>
      <c r="G565" s="73"/>
    </row>
    <row r="566" spans="1:7" ht="13" x14ac:dyDescent="0.15">
      <c r="A566" s="72"/>
      <c r="B566" s="73"/>
      <c r="C566" s="73"/>
      <c r="D566" s="73"/>
      <c r="E566" s="73"/>
      <c r="F566" s="73"/>
      <c r="G566" s="73"/>
    </row>
    <row r="567" spans="1:7" ht="13" x14ac:dyDescent="0.15">
      <c r="A567" s="72"/>
      <c r="B567" s="73"/>
      <c r="C567" s="73"/>
      <c r="D567" s="73"/>
      <c r="E567" s="73"/>
      <c r="F567" s="73"/>
      <c r="G567" s="73"/>
    </row>
    <row r="568" spans="1:7" ht="13" x14ac:dyDescent="0.15">
      <c r="A568" s="72"/>
      <c r="B568" s="73"/>
      <c r="C568" s="73"/>
      <c r="D568" s="73"/>
      <c r="E568" s="73"/>
      <c r="F568" s="73"/>
      <c r="G568" s="73"/>
    </row>
    <row r="569" spans="1:7" ht="13" x14ac:dyDescent="0.15">
      <c r="A569" s="72"/>
      <c r="B569" s="73"/>
      <c r="C569" s="73"/>
      <c r="D569" s="73"/>
      <c r="E569" s="73"/>
      <c r="F569" s="73"/>
      <c r="G569" s="73"/>
    </row>
    <row r="570" spans="1:7" ht="13" x14ac:dyDescent="0.15">
      <c r="A570" s="72"/>
      <c r="B570" s="73"/>
      <c r="C570" s="73"/>
      <c r="D570" s="73"/>
      <c r="E570" s="73"/>
      <c r="F570" s="73"/>
      <c r="G570" s="73"/>
    </row>
    <row r="571" spans="1:7" ht="13" x14ac:dyDescent="0.15">
      <c r="A571" s="72"/>
      <c r="B571" s="73"/>
      <c r="C571" s="73"/>
      <c r="D571" s="73"/>
      <c r="E571" s="73"/>
      <c r="F571" s="73"/>
      <c r="G571" s="73"/>
    </row>
    <row r="572" spans="1:7" ht="13" x14ac:dyDescent="0.15">
      <c r="A572" s="72"/>
      <c r="B572" s="73"/>
      <c r="C572" s="73"/>
      <c r="D572" s="73"/>
      <c r="E572" s="73"/>
      <c r="F572" s="73"/>
      <c r="G572" s="73"/>
    </row>
    <row r="573" spans="1:7" ht="13" x14ac:dyDescent="0.15">
      <c r="A573" s="72"/>
      <c r="B573" s="73"/>
      <c r="C573" s="73"/>
      <c r="D573" s="73"/>
      <c r="E573" s="73"/>
      <c r="F573" s="73"/>
      <c r="G573" s="73"/>
    </row>
    <row r="574" spans="1:7" ht="13" x14ac:dyDescent="0.15">
      <c r="A574" s="72"/>
      <c r="B574" s="73"/>
      <c r="C574" s="73"/>
      <c r="D574" s="73"/>
      <c r="E574" s="73"/>
      <c r="F574" s="73"/>
      <c r="G574" s="73"/>
    </row>
    <row r="575" spans="1:7" ht="13" x14ac:dyDescent="0.15">
      <c r="A575" s="72"/>
      <c r="B575" s="73"/>
      <c r="C575" s="73"/>
      <c r="D575" s="73"/>
      <c r="E575" s="73"/>
      <c r="F575" s="73"/>
      <c r="G575" s="73"/>
    </row>
    <row r="576" spans="1:7" ht="13" x14ac:dyDescent="0.15">
      <c r="A576" s="72"/>
      <c r="B576" s="73"/>
      <c r="C576" s="73"/>
      <c r="D576" s="73"/>
      <c r="E576" s="73"/>
      <c r="F576" s="73"/>
      <c r="G576" s="73"/>
    </row>
    <row r="577" spans="1:7" ht="13" x14ac:dyDescent="0.15">
      <c r="A577" s="72"/>
      <c r="B577" s="73"/>
      <c r="C577" s="73"/>
      <c r="D577" s="73"/>
      <c r="E577" s="73"/>
      <c r="F577" s="73"/>
      <c r="G577" s="73"/>
    </row>
    <row r="578" spans="1:7" ht="13" x14ac:dyDescent="0.15">
      <c r="A578" s="72"/>
      <c r="B578" s="73"/>
      <c r="C578" s="73"/>
      <c r="D578" s="73"/>
      <c r="E578" s="73"/>
      <c r="F578" s="73"/>
      <c r="G578" s="73"/>
    </row>
    <row r="579" spans="1:7" ht="13" x14ac:dyDescent="0.15">
      <c r="A579" s="72"/>
      <c r="B579" s="73"/>
      <c r="C579" s="73"/>
      <c r="D579" s="73"/>
      <c r="E579" s="73"/>
      <c r="F579" s="73"/>
      <c r="G579" s="73"/>
    </row>
    <row r="580" spans="1:7" ht="13" x14ac:dyDescent="0.15">
      <c r="A580" s="72"/>
      <c r="B580" s="73"/>
      <c r="C580" s="73"/>
      <c r="D580" s="73"/>
      <c r="E580" s="73"/>
      <c r="F580" s="73"/>
      <c r="G580" s="73"/>
    </row>
    <row r="581" spans="1:7" ht="13" x14ac:dyDescent="0.15">
      <c r="A581" s="72"/>
      <c r="B581" s="73"/>
      <c r="C581" s="73"/>
      <c r="D581" s="73"/>
      <c r="E581" s="73"/>
      <c r="F581" s="73"/>
      <c r="G581" s="73"/>
    </row>
    <row r="582" spans="1:7" ht="13" x14ac:dyDescent="0.15">
      <c r="A582" s="72"/>
      <c r="B582" s="73"/>
      <c r="C582" s="73"/>
      <c r="D582" s="73"/>
      <c r="E582" s="73"/>
      <c r="F582" s="73"/>
      <c r="G582" s="73"/>
    </row>
    <row r="583" spans="1:7" ht="13" x14ac:dyDescent="0.15">
      <c r="A583" s="72"/>
      <c r="B583" s="73"/>
      <c r="C583" s="73"/>
      <c r="D583" s="73"/>
      <c r="E583" s="73"/>
      <c r="F583" s="73"/>
      <c r="G583" s="73"/>
    </row>
    <row r="584" spans="1:7" ht="13" x14ac:dyDescent="0.15">
      <c r="A584" s="72"/>
      <c r="B584" s="73"/>
      <c r="C584" s="73"/>
      <c r="D584" s="73"/>
      <c r="E584" s="73"/>
      <c r="F584" s="73"/>
      <c r="G584" s="73"/>
    </row>
    <row r="585" spans="1:7" ht="13" x14ac:dyDescent="0.15">
      <c r="A585" s="72"/>
      <c r="B585" s="73"/>
      <c r="C585" s="73"/>
      <c r="D585" s="73"/>
      <c r="E585" s="73"/>
      <c r="F585" s="73"/>
      <c r="G585" s="73"/>
    </row>
    <row r="586" spans="1:7" ht="13" x14ac:dyDescent="0.15">
      <c r="A586" s="72"/>
      <c r="B586" s="73"/>
      <c r="C586" s="73"/>
      <c r="D586" s="73"/>
      <c r="E586" s="73"/>
      <c r="F586" s="73"/>
      <c r="G586" s="73"/>
    </row>
    <row r="587" spans="1:7" ht="13" x14ac:dyDescent="0.15">
      <c r="A587" s="72"/>
      <c r="B587" s="73"/>
      <c r="C587" s="73"/>
      <c r="D587" s="73"/>
      <c r="E587" s="73"/>
      <c r="F587" s="73"/>
      <c r="G587" s="73"/>
    </row>
    <row r="588" spans="1:7" ht="13" x14ac:dyDescent="0.15">
      <c r="A588" s="72"/>
      <c r="B588" s="73"/>
      <c r="C588" s="73"/>
      <c r="D588" s="73"/>
      <c r="E588" s="73"/>
      <c r="F588" s="73"/>
      <c r="G588" s="73"/>
    </row>
    <row r="589" spans="1:7" ht="13" x14ac:dyDescent="0.15">
      <c r="A589" s="72"/>
      <c r="B589" s="73"/>
      <c r="C589" s="73"/>
      <c r="D589" s="73"/>
      <c r="E589" s="73"/>
      <c r="F589" s="73"/>
      <c r="G589" s="73"/>
    </row>
    <row r="590" spans="1:7" ht="13" x14ac:dyDescent="0.15">
      <c r="A590" s="72"/>
      <c r="B590" s="73"/>
      <c r="C590" s="73"/>
      <c r="D590" s="73"/>
      <c r="E590" s="73"/>
      <c r="F590" s="73"/>
      <c r="G590" s="73"/>
    </row>
    <row r="591" spans="1:7" ht="13" x14ac:dyDescent="0.15">
      <c r="A591" s="72"/>
      <c r="B591" s="73"/>
      <c r="C591" s="73"/>
      <c r="D591" s="73"/>
      <c r="E591" s="73"/>
      <c r="F591" s="73"/>
      <c r="G591" s="73"/>
    </row>
    <row r="592" spans="1:7" ht="13" x14ac:dyDescent="0.15">
      <c r="A592" s="72"/>
      <c r="B592" s="73"/>
      <c r="C592" s="73"/>
      <c r="D592" s="73"/>
      <c r="E592" s="73"/>
      <c r="F592" s="73"/>
      <c r="G592" s="73"/>
    </row>
    <row r="593" spans="1:7" ht="13" x14ac:dyDescent="0.15">
      <c r="A593" s="72"/>
      <c r="B593" s="73"/>
      <c r="C593" s="73"/>
      <c r="D593" s="73"/>
      <c r="E593" s="73"/>
      <c r="F593" s="73"/>
      <c r="G593" s="73"/>
    </row>
    <row r="594" spans="1:7" ht="13" x14ac:dyDescent="0.15">
      <c r="A594" s="72"/>
      <c r="B594" s="73"/>
      <c r="C594" s="73"/>
      <c r="D594" s="73"/>
      <c r="E594" s="73"/>
      <c r="F594" s="73"/>
      <c r="G594" s="73"/>
    </row>
    <row r="595" spans="1:7" ht="13" x14ac:dyDescent="0.15">
      <c r="A595" s="72"/>
      <c r="B595" s="73"/>
      <c r="C595" s="73"/>
      <c r="D595" s="73"/>
      <c r="E595" s="73"/>
      <c r="F595" s="73"/>
      <c r="G595" s="73"/>
    </row>
    <row r="596" spans="1:7" ht="13" x14ac:dyDescent="0.15">
      <c r="A596" s="72"/>
      <c r="B596" s="73"/>
      <c r="C596" s="73"/>
      <c r="D596" s="73"/>
      <c r="E596" s="73"/>
      <c r="F596" s="73"/>
      <c r="G596" s="73"/>
    </row>
    <row r="597" spans="1:7" ht="13" x14ac:dyDescent="0.15">
      <c r="A597" s="72"/>
      <c r="B597" s="73"/>
      <c r="C597" s="73"/>
      <c r="D597" s="73"/>
      <c r="E597" s="73"/>
      <c r="F597" s="73"/>
      <c r="G597" s="73"/>
    </row>
    <row r="598" spans="1:7" ht="13" x14ac:dyDescent="0.15">
      <c r="A598" s="72"/>
      <c r="B598" s="73"/>
      <c r="C598" s="73"/>
      <c r="D598" s="73"/>
      <c r="E598" s="73"/>
      <c r="F598" s="73"/>
      <c r="G598" s="73"/>
    </row>
    <row r="599" spans="1:7" ht="13" x14ac:dyDescent="0.15">
      <c r="A599" s="72"/>
      <c r="B599" s="73"/>
      <c r="C599" s="73"/>
      <c r="D599" s="73"/>
      <c r="E599" s="73"/>
      <c r="F599" s="73"/>
      <c r="G599" s="73"/>
    </row>
    <row r="600" spans="1:7" ht="13" x14ac:dyDescent="0.15">
      <c r="A600" s="72"/>
      <c r="B600" s="73"/>
      <c r="C600" s="73"/>
      <c r="D600" s="73"/>
      <c r="E600" s="73"/>
      <c r="F600" s="73"/>
      <c r="G600" s="73"/>
    </row>
    <row r="601" spans="1:7" ht="13" x14ac:dyDescent="0.15">
      <c r="A601" s="72"/>
      <c r="B601" s="73"/>
      <c r="C601" s="73"/>
      <c r="D601" s="73"/>
      <c r="E601" s="73"/>
      <c r="F601" s="73"/>
      <c r="G601" s="73"/>
    </row>
    <row r="602" spans="1:7" ht="13" x14ac:dyDescent="0.15">
      <c r="A602" s="72"/>
      <c r="B602" s="73"/>
      <c r="C602" s="73"/>
      <c r="D602" s="73"/>
      <c r="E602" s="73"/>
      <c r="F602" s="73"/>
      <c r="G602" s="73"/>
    </row>
    <row r="603" spans="1:7" ht="13" x14ac:dyDescent="0.15">
      <c r="A603" s="72"/>
      <c r="B603" s="73"/>
      <c r="C603" s="73"/>
      <c r="D603" s="73"/>
      <c r="E603" s="73"/>
      <c r="F603" s="73"/>
      <c r="G603" s="73"/>
    </row>
    <row r="604" spans="1:7" ht="13" x14ac:dyDescent="0.15">
      <c r="A604" s="72"/>
      <c r="B604" s="73"/>
      <c r="C604" s="73"/>
      <c r="D604" s="73"/>
      <c r="E604" s="73"/>
      <c r="F604" s="73"/>
      <c r="G604" s="73"/>
    </row>
    <row r="605" spans="1:7" ht="13" x14ac:dyDescent="0.15">
      <c r="A605" s="72"/>
      <c r="B605" s="73"/>
      <c r="C605" s="73"/>
      <c r="D605" s="73"/>
      <c r="E605" s="73"/>
      <c r="F605" s="73"/>
      <c r="G605" s="73"/>
    </row>
    <row r="606" spans="1:7" ht="13" x14ac:dyDescent="0.15">
      <c r="A606" s="72"/>
      <c r="B606" s="73"/>
      <c r="C606" s="73"/>
      <c r="D606" s="73"/>
      <c r="E606" s="73"/>
      <c r="F606" s="73"/>
      <c r="G606" s="73"/>
    </row>
    <row r="607" spans="1:7" ht="13" x14ac:dyDescent="0.15">
      <c r="A607" s="72"/>
      <c r="B607" s="73"/>
      <c r="C607" s="73"/>
      <c r="D607" s="73"/>
      <c r="E607" s="73"/>
      <c r="F607" s="73"/>
      <c r="G607" s="73"/>
    </row>
    <row r="608" spans="1:7" ht="13" x14ac:dyDescent="0.15">
      <c r="A608" s="72"/>
      <c r="B608" s="73"/>
      <c r="C608" s="73"/>
      <c r="D608" s="73"/>
      <c r="E608" s="73"/>
      <c r="F608" s="73"/>
      <c r="G608" s="73"/>
    </row>
    <row r="609" spans="1:7" ht="13" x14ac:dyDescent="0.15">
      <c r="A609" s="72"/>
      <c r="B609" s="73"/>
      <c r="C609" s="73"/>
      <c r="D609" s="73"/>
      <c r="E609" s="73"/>
      <c r="F609" s="73"/>
      <c r="G609" s="73"/>
    </row>
    <row r="610" spans="1:7" ht="13" x14ac:dyDescent="0.15">
      <c r="A610" s="72"/>
      <c r="B610" s="73"/>
      <c r="C610" s="73"/>
      <c r="D610" s="73"/>
      <c r="E610" s="73"/>
      <c r="F610" s="73"/>
      <c r="G610" s="73"/>
    </row>
    <row r="611" spans="1:7" ht="13" x14ac:dyDescent="0.15">
      <c r="A611" s="72"/>
      <c r="B611" s="73"/>
      <c r="C611" s="73"/>
      <c r="D611" s="73"/>
      <c r="E611" s="73"/>
      <c r="F611" s="73"/>
      <c r="G611" s="73"/>
    </row>
    <row r="612" spans="1:7" ht="13" x14ac:dyDescent="0.15">
      <c r="A612" s="72"/>
      <c r="B612" s="73"/>
      <c r="C612" s="73"/>
      <c r="D612" s="73"/>
      <c r="E612" s="73"/>
      <c r="F612" s="73"/>
      <c r="G612" s="73"/>
    </row>
    <row r="613" spans="1:7" ht="13" x14ac:dyDescent="0.15">
      <c r="A613" s="72"/>
      <c r="B613" s="73"/>
      <c r="C613" s="73"/>
      <c r="D613" s="73"/>
      <c r="E613" s="73"/>
      <c r="F613" s="73"/>
      <c r="G613" s="73"/>
    </row>
    <row r="614" spans="1:7" ht="13" x14ac:dyDescent="0.15">
      <c r="A614" s="72"/>
      <c r="B614" s="73"/>
      <c r="C614" s="73"/>
      <c r="D614" s="73"/>
      <c r="E614" s="73"/>
      <c r="F614" s="73"/>
      <c r="G614" s="73"/>
    </row>
    <row r="615" spans="1:7" ht="13" x14ac:dyDescent="0.15">
      <c r="A615" s="72"/>
      <c r="B615" s="73"/>
      <c r="C615" s="73"/>
      <c r="D615" s="73"/>
      <c r="E615" s="73"/>
      <c r="F615" s="73"/>
      <c r="G615" s="73"/>
    </row>
    <row r="616" spans="1:7" ht="13" x14ac:dyDescent="0.15">
      <c r="A616" s="72"/>
      <c r="B616" s="73"/>
      <c r="C616" s="73"/>
      <c r="D616" s="73"/>
      <c r="E616" s="73"/>
      <c r="F616" s="73"/>
      <c r="G616" s="73"/>
    </row>
    <row r="617" spans="1:7" ht="13" x14ac:dyDescent="0.15">
      <c r="A617" s="72"/>
      <c r="B617" s="73"/>
      <c r="C617" s="73"/>
      <c r="D617" s="73"/>
      <c r="E617" s="73"/>
      <c r="F617" s="73"/>
      <c r="G617" s="73"/>
    </row>
    <row r="618" spans="1:7" ht="13" x14ac:dyDescent="0.15">
      <c r="A618" s="72"/>
      <c r="B618" s="73"/>
      <c r="C618" s="73"/>
      <c r="D618" s="73"/>
      <c r="E618" s="73"/>
      <c r="F618" s="73"/>
      <c r="G618" s="73"/>
    </row>
    <row r="619" spans="1:7" ht="13" x14ac:dyDescent="0.15">
      <c r="A619" s="72"/>
      <c r="B619" s="73"/>
      <c r="C619" s="73"/>
      <c r="D619" s="73"/>
      <c r="E619" s="73"/>
      <c r="F619" s="73"/>
      <c r="G619" s="73"/>
    </row>
    <row r="620" spans="1:7" ht="13" x14ac:dyDescent="0.15">
      <c r="A620" s="72"/>
      <c r="B620" s="73"/>
      <c r="C620" s="73"/>
      <c r="D620" s="73"/>
      <c r="E620" s="73"/>
      <c r="F620" s="73"/>
      <c r="G620" s="73"/>
    </row>
    <row r="621" spans="1:7" ht="13" x14ac:dyDescent="0.15">
      <c r="A621" s="72"/>
      <c r="B621" s="73"/>
      <c r="C621" s="73"/>
      <c r="D621" s="73"/>
      <c r="E621" s="73"/>
      <c r="F621" s="73"/>
      <c r="G621" s="73"/>
    </row>
    <row r="622" spans="1:7" ht="13" x14ac:dyDescent="0.15">
      <c r="A622" s="72"/>
      <c r="B622" s="73"/>
      <c r="C622" s="73"/>
      <c r="D622" s="73"/>
      <c r="E622" s="73"/>
      <c r="F622" s="73"/>
      <c r="G622" s="73"/>
    </row>
    <row r="623" spans="1:7" ht="13" x14ac:dyDescent="0.15">
      <c r="A623" s="72"/>
      <c r="B623" s="73"/>
      <c r="C623" s="73"/>
      <c r="D623" s="73"/>
      <c r="E623" s="73"/>
      <c r="F623" s="73"/>
      <c r="G623" s="73"/>
    </row>
    <row r="624" spans="1:7" ht="13" x14ac:dyDescent="0.15">
      <c r="A624" s="72"/>
      <c r="B624" s="73"/>
      <c r="C624" s="73"/>
      <c r="D624" s="73"/>
      <c r="E624" s="73"/>
      <c r="F624" s="73"/>
      <c r="G624" s="73"/>
    </row>
    <row r="625" spans="1:7" ht="13" x14ac:dyDescent="0.15">
      <c r="A625" s="72"/>
      <c r="B625" s="73"/>
      <c r="C625" s="73"/>
      <c r="D625" s="73"/>
      <c r="E625" s="73"/>
      <c r="F625" s="73"/>
      <c r="G625" s="73"/>
    </row>
    <row r="626" spans="1:7" ht="13" x14ac:dyDescent="0.15">
      <c r="A626" s="72"/>
      <c r="B626" s="73"/>
      <c r="C626" s="73"/>
      <c r="D626" s="73"/>
      <c r="E626" s="73"/>
      <c r="F626" s="73"/>
      <c r="G626" s="73"/>
    </row>
    <row r="627" spans="1:7" ht="13" x14ac:dyDescent="0.15">
      <c r="A627" s="72"/>
      <c r="B627" s="73"/>
      <c r="C627" s="73"/>
      <c r="D627" s="73"/>
      <c r="E627" s="73"/>
      <c r="F627" s="73"/>
      <c r="G627" s="73"/>
    </row>
    <row r="628" spans="1:7" ht="13" x14ac:dyDescent="0.15">
      <c r="A628" s="72"/>
      <c r="B628" s="73"/>
      <c r="C628" s="73"/>
      <c r="D628" s="73"/>
      <c r="E628" s="73"/>
      <c r="F628" s="73"/>
      <c r="G628" s="73"/>
    </row>
    <row r="629" spans="1:7" ht="13" x14ac:dyDescent="0.15">
      <c r="A629" s="72"/>
      <c r="B629" s="73"/>
      <c r="C629" s="73"/>
      <c r="D629" s="73"/>
      <c r="E629" s="73"/>
      <c r="F629" s="73"/>
      <c r="G629" s="73"/>
    </row>
    <row r="630" spans="1:7" ht="13" x14ac:dyDescent="0.15">
      <c r="A630" s="72"/>
      <c r="B630" s="73"/>
      <c r="C630" s="73"/>
      <c r="D630" s="73"/>
      <c r="E630" s="73"/>
      <c r="F630" s="73"/>
      <c r="G630" s="73"/>
    </row>
    <row r="631" spans="1:7" ht="13" x14ac:dyDescent="0.15">
      <c r="A631" s="72"/>
      <c r="B631" s="73"/>
      <c r="C631" s="73"/>
      <c r="D631" s="73"/>
      <c r="E631" s="73"/>
      <c r="F631" s="73"/>
      <c r="G631" s="73"/>
    </row>
    <row r="632" spans="1:7" ht="13" x14ac:dyDescent="0.15">
      <c r="A632" s="72"/>
      <c r="B632" s="73"/>
      <c r="C632" s="73"/>
      <c r="D632" s="73"/>
      <c r="E632" s="73"/>
      <c r="F632" s="73"/>
      <c r="G632" s="73"/>
    </row>
    <row r="633" spans="1:7" ht="13" x14ac:dyDescent="0.15">
      <c r="A633" s="72"/>
      <c r="B633" s="73"/>
      <c r="C633" s="73"/>
      <c r="D633" s="73"/>
      <c r="E633" s="73"/>
      <c r="F633" s="73"/>
      <c r="G633" s="73"/>
    </row>
    <row r="634" spans="1:7" ht="13" x14ac:dyDescent="0.15">
      <c r="A634" s="72"/>
      <c r="B634" s="73"/>
      <c r="C634" s="73"/>
      <c r="D634" s="73"/>
      <c r="E634" s="73"/>
      <c r="F634" s="73"/>
      <c r="G634" s="73"/>
    </row>
    <row r="635" spans="1:7" ht="13" x14ac:dyDescent="0.15">
      <c r="A635" s="72"/>
      <c r="B635" s="73"/>
      <c r="C635" s="73"/>
      <c r="D635" s="73"/>
      <c r="E635" s="73"/>
      <c r="F635" s="73"/>
      <c r="G635" s="73"/>
    </row>
    <row r="636" spans="1:7" ht="13" x14ac:dyDescent="0.15">
      <c r="A636" s="72"/>
      <c r="B636" s="73"/>
      <c r="C636" s="73"/>
      <c r="D636" s="73"/>
      <c r="E636" s="73"/>
      <c r="F636" s="73"/>
      <c r="G636" s="73"/>
    </row>
    <row r="637" spans="1:7" ht="13" x14ac:dyDescent="0.15">
      <c r="A637" s="72"/>
      <c r="B637" s="73"/>
      <c r="C637" s="73"/>
      <c r="D637" s="73"/>
      <c r="E637" s="73"/>
      <c r="F637" s="73"/>
      <c r="G637" s="73"/>
    </row>
    <row r="638" spans="1:7" ht="13" x14ac:dyDescent="0.15">
      <c r="A638" s="72"/>
      <c r="B638" s="73"/>
      <c r="C638" s="73"/>
      <c r="D638" s="73"/>
      <c r="E638" s="73"/>
      <c r="F638" s="73"/>
      <c r="G638" s="73"/>
    </row>
    <row r="639" spans="1:7" ht="13" x14ac:dyDescent="0.15">
      <c r="A639" s="72"/>
      <c r="B639" s="73"/>
      <c r="C639" s="73"/>
      <c r="D639" s="73"/>
      <c r="E639" s="73"/>
      <c r="F639" s="73"/>
      <c r="G639" s="73"/>
    </row>
    <row r="640" spans="1:7" ht="13" x14ac:dyDescent="0.15">
      <c r="A640" s="72"/>
      <c r="B640" s="73"/>
      <c r="C640" s="73"/>
      <c r="D640" s="73"/>
      <c r="E640" s="73"/>
      <c r="F640" s="73"/>
      <c r="G640" s="73"/>
    </row>
    <row r="641" spans="1:7" ht="13" x14ac:dyDescent="0.15">
      <c r="A641" s="72"/>
      <c r="B641" s="73"/>
      <c r="C641" s="73"/>
      <c r="D641" s="73"/>
      <c r="E641" s="73"/>
      <c r="F641" s="73"/>
      <c r="G641" s="73"/>
    </row>
    <row r="642" spans="1:7" ht="13" x14ac:dyDescent="0.15">
      <c r="A642" s="72"/>
      <c r="B642" s="73"/>
      <c r="C642" s="73"/>
      <c r="D642" s="73"/>
      <c r="E642" s="73"/>
      <c r="F642" s="73"/>
      <c r="G642" s="73"/>
    </row>
    <row r="643" spans="1:7" ht="13" x14ac:dyDescent="0.15">
      <c r="A643" s="72"/>
      <c r="B643" s="73"/>
      <c r="C643" s="73"/>
      <c r="D643" s="73"/>
      <c r="E643" s="73"/>
      <c r="F643" s="73"/>
      <c r="G643" s="73"/>
    </row>
    <row r="644" spans="1:7" ht="13" x14ac:dyDescent="0.15">
      <c r="A644" s="72"/>
      <c r="B644" s="73"/>
      <c r="C644" s="73"/>
      <c r="D644" s="73"/>
      <c r="E644" s="73"/>
      <c r="F644" s="73"/>
      <c r="G644" s="73"/>
    </row>
    <row r="645" spans="1:7" ht="13" x14ac:dyDescent="0.15">
      <c r="A645" s="72"/>
      <c r="B645" s="73"/>
      <c r="C645" s="73"/>
      <c r="D645" s="73"/>
      <c r="E645" s="73"/>
      <c r="F645" s="73"/>
      <c r="G645" s="73"/>
    </row>
    <row r="646" spans="1:7" ht="13" x14ac:dyDescent="0.15">
      <c r="A646" s="72"/>
      <c r="B646" s="73"/>
      <c r="C646" s="73"/>
      <c r="D646" s="73"/>
      <c r="E646" s="73"/>
      <c r="F646" s="73"/>
      <c r="G646" s="73"/>
    </row>
    <row r="647" spans="1:7" ht="13" x14ac:dyDescent="0.15">
      <c r="A647" s="72"/>
      <c r="B647" s="73"/>
      <c r="C647" s="73"/>
      <c r="D647" s="73"/>
      <c r="E647" s="73"/>
      <c r="F647" s="73"/>
      <c r="G647" s="73"/>
    </row>
    <row r="648" spans="1:7" ht="13" x14ac:dyDescent="0.15">
      <c r="A648" s="72"/>
      <c r="B648" s="73"/>
      <c r="C648" s="73"/>
      <c r="D648" s="73"/>
      <c r="E648" s="73"/>
      <c r="F648" s="73"/>
      <c r="G648" s="73"/>
    </row>
    <row r="649" spans="1:7" ht="13" x14ac:dyDescent="0.15">
      <c r="A649" s="72"/>
      <c r="B649" s="73"/>
      <c r="C649" s="73"/>
      <c r="D649" s="73"/>
      <c r="E649" s="73"/>
      <c r="F649" s="73"/>
      <c r="G649" s="73"/>
    </row>
    <row r="650" spans="1:7" ht="13" x14ac:dyDescent="0.15">
      <c r="A650" s="72"/>
      <c r="B650" s="73"/>
      <c r="C650" s="73"/>
      <c r="D650" s="73"/>
      <c r="E650" s="73"/>
      <c r="F650" s="73"/>
      <c r="G650" s="73"/>
    </row>
    <row r="651" spans="1:7" ht="13" x14ac:dyDescent="0.15">
      <c r="A651" s="72"/>
      <c r="B651" s="73"/>
      <c r="C651" s="73"/>
      <c r="D651" s="73"/>
      <c r="E651" s="73"/>
      <c r="F651" s="73"/>
      <c r="G651" s="73"/>
    </row>
    <row r="652" spans="1:7" ht="13" x14ac:dyDescent="0.15">
      <c r="A652" s="72"/>
      <c r="B652" s="73"/>
      <c r="C652" s="73"/>
      <c r="D652" s="73"/>
      <c r="E652" s="73"/>
      <c r="F652" s="73"/>
      <c r="G652" s="73"/>
    </row>
    <row r="653" spans="1:7" ht="13" x14ac:dyDescent="0.15">
      <c r="A653" s="72"/>
      <c r="B653" s="73"/>
      <c r="C653" s="73"/>
      <c r="D653" s="73"/>
      <c r="E653" s="73"/>
      <c r="F653" s="73"/>
      <c r="G653" s="73"/>
    </row>
    <row r="654" spans="1:7" ht="13" x14ac:dyDescent="0.15">
      <c r="A654" s="72"/>
      <c r="B654" s="73"/>
      <c r="C654" s="73"/>
      <c r="D654" s="73"/>
      <c r="E654" s="73"/>
      <c r="F654" s="73"/>
      <c r="G654" s="73"/>
    </row>
    <row r="655" spans="1:7" ht="13" x14ac:dyDescent="0.15">
      <c r="A655" s="72"/>
      <c r="B655" s="73"/>
      <c r="C655" s="73"/>
      <c r="D655" s="73"/>
      <c r="E655" s="73"/>
      <c r="F655" s="73"/>
      <c r="G655" s="73"/>
    </row>
    <row r="656" spans="1:7" ht="13" x14ac:dyDescent="0.15">
      <c r="A656" s="72"/>
      <c r="B656" s="73"/>
      <c r="C656" s="73"/>
      <c r="D656" s="73"/>
      <c r="E656" s="73"/>
      <c r="F656" s="73"/>
      <c r="G656" s="73"/>
    </row>
    <row r="657" spans="1:7" ht="13" x14ac:dyDescent="0.15">
      <c r="A657" s="72"/>
      <c r="B657" s="73"/>
      <c r="C657" s="73"/>
      <c r="D657" s="73"/>
      <c r="E657" s="73"/>
      <c r="F657" s="73"/>
      <c r="G657" s="73"/>
    </row>
    <row r="658" spans="1:7" ht="13" x14ac:dyDescent="0.15">
      <c r="A658" s="72"/>
      <c r="B658" s="73"/>
      <c r="C658" s="73"/>
      <c r="D658" s="73"/>
      <c r="E658" s="73"/>
      <c r="F658" s="73"/>
      <c r="G658" s="73"/>
    </row>
    <row r="659" spans="1:7" ht="13" x14ac:dyDescent="0.15">
      <c r="A659" s="72"/>
      <c r="B659" s="73"/>
      <c r="C659" s="73"/>
      <c r="D659" s="73"/>
      <c r="E659" s="73"/>
      <c r="F659" s="73"/>
      <c r="G659" s="73"/>
    </row>
    <row r="660" spans="1:7" ht="13" x14ac:dyDescent="0.15">
      <c r="A660" s="72"/>
      <c r="B660" s="73"/>
      <c r="C660" s="73"/>
      <c r="D660" s="73"/>
      <c r="E660" s="73"/>
      <c r="F660" s="73"/>
      <c r="G660" s="73"/>
    </row>
    <row r="661" spans="1:7" ht="13" x14ac:dyDescent="0.15">
      <c r="A661" s="72"/>
      <c r="B661" s="73"/>
      <c r="C661" s="73"/>
      <c r="D661" s="73"/>
      <c r="E661" s="73"/>
      <c r="F661" s="73"/>
      <c r="G661" s="73"/>
    </row>
    <row r="662" spans="1:7" ht="13" x14ac:dyDescent="0.15">
      <c r="A662" s="72"/>
      <c r="B662" s="73"/>
      <c r="C662" s="73"/>
      <c r="D662" s="73"/>
      <c r="E662" s="73"/>
      <c r="F662" s="73"/>
      <c r="G662" s="73"/>
    </row>
    <row r="663" spans="1:7" ht="13" x14ac:dyDescent="0.15">
      <c r="A663" s="72"/>
      <c r="B663" s="73"/>
      <c r="C663" s="73"/>
      <c r="D663" s="73"/>
      <c r="E663" s="73"/>
      <c r="F663" s="73"/>
      <c r="G663" s="73"/>
    </row>
    <row r="664" spans="1:7" ht="13" x14ac:dyDescent="0.15">
      <c r="A664" s="72"/>
      <c r="B664" s="73"/>
      <c r="C664" s="73"/>
      <c r="D664" s="73"/>
      <c r="E664" s="73"/>
      <c r="F664" s="73"/>
      <c r="G664" s="73"/>
    </row>
    <row r="665" spans="1:7" ht="13" x14ac:dyDescent="0.15">
      <c r="A665" s="72"/>
      <c r="B665" s="73"/>
      <c r="C665" s="73"/>
      <c r="D665" s="73"/>
      <c r="E665" s="73"/>
      <c r="F665" s="73"/>
      <c r="G665" s="73"/>
    </row>
    <row r="666" spans="1:7" ht="13" x14ac:dyDescent="0.15">
      <c r="A666" s="72"/>
      <c r="B666" s="73"/>
      <c r="C666" s="73"/>
      <c r="D666" s="73"/>
      <c r="E666" s="73"/>
      <c r="F666" s="73"/>
      <c r="G666" s="73"/>
    </row>
    <row r="667" spans="1:7" ht="13" x14ac:dyDescent="0.15">
      <c r="A667" s="72"/>
      <c r="B667" s="73"/>
      <c r="C667" s="73"/>
      <c r="D667" s="73"/>
      <c r="E667" s="73"/>
      <c r="F667" s="73"/>
      <c r="G667" s="73"/>
    </row>
    <row r="668" spans="1:7" ht="13" x14ac:dyDescent="0.15">
      <c r="A668" s="72"/>
      <c r="B668" s="73"/>
      <c r="C668" s="73"/>
      <c r="D668" s="73"/>
      <c r="E668" s="73"/>
      <c r="F668" s="73"/>
      <c r="G668" s="73"/>
    </row>
    <row r="669" spans="1:7" ht="13" x14ac:dyDescent="0.15">
      <c r="A669" s="72"/>
      <c r="B669" s="73"/>
      <c r="C669" s="73"/>
      <c r="D669" s="73"/>
      <c r="E669" s="73"/>
      <c r="F669" s="73"/>
      <c r="G669" s="73"/>
    </row>
    <row r="670" spans="1:7" ht="13" x14ac:dyDescent="0.15">
      <c r="A670" s="72"/>
      <c r="B670" s="73"/>
      <c r="C670" s="73"/>
      <c r="D670" s="73"/>
      <c r="E670" s="73"/>
      <c r="F670" s="73"/>
      <c r="G670" s="73"/>
    </row>
    <row r="671" spans="1:7" ht="13" x14ac:dyDescent="0.15">
      <c r="A671" s="72"/>
      <c r="B671" s="73"/>
      <c r="C671" s="73"/>
      <c r="D671" s="73"/>
      <c r="E671" s="73"/>
      <c r="F671" s="73"/>
      <c r="G671" s="73"/>
    </row>
    <row r="672" spans="1:7" ht="13" x14ac:dyDescent="0.15">
      <c r="A672" s="72"/>
      <c r="B672" s="73"/>
      <c r="C672" s="73"/>
      <c r="D672" s="73"/>
      <c r="E672" s="73"/>
      <c r="F672" s="73"/>
      <c r="G672" s="73"/>
    </row>
    <row r="673" spans="1:7" ht="13" x14ac:dyDescent="0.15">
      <c r="A673" s="72"/>
      <c r="B673" s="73"/>
      <c r="C673" s="73"/>
      <c r="D673" s="73"/>
      <c r="E673" s="73"/>
      <c r="F673" s="73"/>
      <c r="G673" s="73"/>
    </row>
    <row r="674" spans="1:7" ht="13" x14ac:dyDescent="0.15">
      <c r="A674" s="72"/>
      <c r="B674" s="73"/>
      <c r="C674" s="73"/>
      <c r="D674" s="73"/>
      <c r="E674" s="73"/>
      <c r="F674" s="73"/>
      <c r="G674" s="73"/>
    </row>
    <row r="675" spans="1:7" ht="13" x14ac:dyDescent="0.15">
      <c r="A675" s="72"/>
      <c r="B675" s="73"/>
      <c r="C675" s="73"/>
      <c r="D675" s="73"/>
      <c r="E675" s="73"/>
      <c r="F675" s="73"/>
      <c r="G675" s="73"/>
    </row>
    <row r="676" spans="1:7" ht="13" x14ac:dyDescent="0.15">
      <c r="A676" s="72"/>
      <c r="B676" s="73"/>
      <c r="C676" s="73"/>
      <c r="D676" s="73"/>
      <c r="E676" s="73"/>
      <c r="F676" s="73"/>
      <c r="G676" s="73"/>
    </row>
    <row r="677" spans="1:7" ht="13" x14ac:dyDescent="0.15">
      <c r="A677" s="72"/>
      <c r="B677" s="73"/>
      <c r="C677" s="73"/>
      <c r="D677" s="73"/>
      <c r="E677" s="73"/>
      <c r="F677" s="73"/>
      <c r="G677" s="73"/>
    </row>
    <row r="678" spans="1:7" ht="13" x14ac:dyDescent="0.15">
      <c r="A678" s="72"/>
      <c r="B678" s="73"/>
      <c r="C678" s="73"/>
      <c r="D678" s="73"/>
      <c r="E678" s="73"/>
      <c r="F678" s="73"/>
      <c r="G678" s="73"/>
    </row>
    <row r="679" spans="1:7" ht="13" x14ac:dyDescent="0.15">
      <c r="A679" s="72"/>
      <c r="B679" s="73"/>
      <c r="C679" s="73"/>
      <c r="D679" s="73"/>
      <c r="E679" s="73"/>
      <c r="F679" s="73"/>
      <c r="G679" s="73"/>
    </row>
    <row r="680" spans="1:7" ht="13" x14ac:dyDescent="0.15">
      <c r="A680" s="72"/>
      <c r="B680" s="73"/>
      <c r="C680" s="73"/>
      <c r="D680" s="73"/>
      <c r="E680" s="73"/>
      <c r="F680" s="73"/>
      <c r="G680" s="73"/>
    </row>
    <row r="681" spans="1:7" ht="13" x14ac:dyDescent="0.15">
      <c r="A681" s="72"/>
      <c r="B681" s="73"/>
      <c r="C681" s="73"/>
      <c r="D681" s="73"/>
      <c r="E681" s="73"/>
      <c r="F681" s="73"/>
      <c r="G681" s="73"/>
    </row>
    <row r="682" spans="1:7" ht="13" x14ac:dyDescent="0.15">
      <c r="A682" s="72"/>
      <c r="B682" s="73"/>
      <c r="C682" s="73"/>
      <c r="D682" s="73"/>
      <c r="E682" s="73"/>
      <c r="F682" s="73"/>
      <c r="G682" s="73"/>
    </row>
    <row r="683" spans="1:7" ht="13" x14ac:dyDescent="0.15">
      <c r="A683" s="72"/>
      <c r="B683" s="73"/>
      <c r="C683" s="73"/>
      <c r="D683" s="73"/>
      <c r="E683" s="73"/>
      <c r="F683" s="73"/>
      <c r="G683" s="73"/>
    </row>
    <row r="684" spans="1:7" ht="13" x14ac:dyDescent="0.15">
      <c r="A684" s="72"/>
      <c r="B684" s="73"/>
      <c r="C684" s="73"/>
      <c r="D684" s="73"/>
      <c r="E684" s="73"/>
      <c r="F684" s="73"/>
      <c r="G684" s="73"/>
    </row>
    <row r="685" spans="1:7" ht="13" x14ac:dyDescent="0.15">
      <c r="A685" s="72"/>
      <c r="B685" s="73"/>
      <c r="C685" s="73"/>
      <c r="D685" s="73"/>
      <c r="E685" s="73"/>
      <c r="F685" s="73"/>
      <c r="G685" s="73"/>
    </row>
    <row r="686" spans="1:7" ht="13" x14ac:dyDescent="0.15">
      <c r="A686" s="72"/>
      <c r="B686" s="73"/>
      <c r="C686" s="73"/>
      <c r="D686" s="73"/>
      <c r="E686" s="73"/>
      <c r="F686" s="73"/>
      <c r="G686" s="73"/>
    </row>
    <row r="687" spans="1:7" ht="13" x14ac:dyDescent="0.15">
      <c r="A687" s="72"/>
      <c r="B687" s="73"/>
      <c r="C687" s="73"/>
      <c r="D687" s="73"/>
      <c r="E687" s="73"/>
      <c r="F687" s="73"/>
      <c r="G687" s="73"/>
    </row>
    <row r="688" spans="1:7" ht="13" x14ac:dyDescent="0.15">
      <c r="A688" s="72"/>
      <c r="B688" s="73"/>
      <c r="C688" s="73"/>
      <c r="D688" s="73"/>
      <c r="E688" s="73"/>
      <c r="F688" s="73"/>
      <c r="G688" s="73"/>
    </row>
    <row r="689" spans="1:7" ht="13" x14ac:dyDescent="0.15">
      <c r="A689" s="72"/>
      <c r="B689" s="73"/>
      <c r="C689" s="73"/>
      <c r="D689" s="73"/>
      <c r="E689" s="73"/>
      <c r="F689" s="73"/>
      <c r="G689" s="73"/>
    </row>
    <row r="690" spans="1:7" ht="13" x14ac:dyDescent="0.15">
      <c r="A690" s="72"/>
      <c r="B690" s="73"/>
      <c r="C690" s="73"/>
      <c r="D690" s="73"/>
      <c r="E690" s="73"/>
      <c r="F690" s="73"/>
      <c r="G690" s="73"/>
    </row>
    <row r="691" spans="1:7" ht="13" x14ac:dyDescent="0.15">
      <c r="A691" s="72"/>
      <c r="B691" s="73"/>
      <c r="C691" s="73"/>
      <c r="D691" s="73"/>
      <c r="E691" s="73"/>
      <c r="F691" s="73"/>
      <c r="G691" s="73"/>
    </row>
    <row r="692" spans="1:7" ht="13" x14ac:dyDescent="0.15">
      <c r="A692" s="72"/>
      <c r="B692" s="73"/>
      <c r="C692" s="73"/>
      <c r="D692" s="73"/>
      <c r="E692" s="73"/>
      <c r="F692" s="73"/>
      <c r="G692" s="73"/>
    </row>
    <row r="693" spans="1:7" ht="13" x14ac:dyDescent="0.15">
      <c r="A693" s="72"/>
      <c r="B693" s="73"/>
      <c r="C693" s="73"/>
      <c r="D693" s="73"/>
      <c r="E693" s="73"/>
      <c r="F693" s="73"/>
      <c r="G693" s="73"/>
    </row>
    <row r="694" spans="1:7" ht="13" x14ac:dyDescent="0.15">
      <c r="A694" s="72"/>
      <c r="B694" s="73"/>
      <c r="C694" s="73"/>
      <c r="D694" s="73"/>
      <c r="E694" s="73"/>
      <c r="F694" s="73"/>
      <c r="G694" s="73"/>
    </row>
    <row r="695" spans="1:7" ht="13" x14ac:dyDescent="0.15">
      <c r="A695" s="72"/>
      <c r="B695" s="73"/>
      <c r="C695" s="73"/>
      <c r="D695" s="73"/>
      <c r="E695" s="73"/>
      <c r="F695" s="73"/>
      <c r="G695" s="73"/>
    </row>
    <row r="696" spans="1:7" ht="13" x14ac:dyDescent="0.15">
      <c r="A696" s="72"/>
      <c r="B696" s="73"/>
      <c r="C696" s="73"/>
      <c r="D696" s="73"/>
      <c r="E696" s="73"/>
      <c r="F696" s="73"/>
      <c r="G696" s="73"/>
    </row>
    <row r="697" spans="1:7" ht="13" x14ac:dyDescent="0.15">
      <c r="A697" s="72"/>
      <c r="B697" s="73"/>
      <c r="C697" s="73"/>
      <c r="D697" s="73"/>
      <c r="E697" s="73"/>
      <c r="F697" s="73"/>
      <c r="G697" s="73"/>
    </row>
    <row r="698" spans="1:7" ht="13" x14ac:dyDescent="0.15">
      <c r="A698" s="72"/>
      <c r="B698" s="73"/>
      <c r="C698" s="73"/>
      <c r="D698" s="73"/>
      <c r="E698" s="73"/>
      <c r="F698" s="73"/>
      <c r="G698" s="73"/>
    </row>
    <row r="699" spans="1:7" ht="13" x14ac:dyDescent="0.15">
      <c r="A699" s="72"/>
      <c r="B699" s="73"/>
      <c r="C699" s="73"/>
      <c r="D699" s="73"/>
      <c r="E699" s="73"/>
      <c r="F699" s="73"/>
      <c r="G699" s="73"/>
    </row>
    <row r="700" spans="1:7" ht="13" x14ac:dyDescent="0.15">
      <c r="A700" s="72"/>
      <c r="B700" s="73"/>
      <c r="C700" s="73"/>
      <c r="D700" s="73"/>
      <c r="E700" s="73"/>
      <c r="F700" s="73"/>
      <c r="G700" s="73"/>
    </row>
    <row r="701" spans="1:7" ht="13" x14ac:dyDescent="0.15">
      <c r="A701" s="72"/>
      <c r="B701" s="73"/>
      <c r="C701" s="73"/>
      <c r="D701" s="73"/>
      <c r="E701" s="73"/>
      <c r="F701" s="73"/>
      <c r="G701" s="73"/>
    </row>
    <row r="702" spans="1:7" ht="13" x14ac:dyDescent="0.15">
      <c r="A702" s="72"/>
      <c r="B702" s="73"/>
      <c r="C702" s="73"/>
      <c r="D702" s="73"/>
      <c r="E702" s="73"/>
      <c r="F702" s="73"/>
      <c r="G702" s="73"/>
    </row>
    <row r="703" spans="1:7" ht="13" x14ac:dyDescent="0.15">
      <c r="A703" s="72"/>
      <c r="B703" s="73"/>
      <c r="C703" s="73"/>
      <c r="D703" s="73"/>
      <c r="E703" s="73"/>
      <c r="F703" s="73"/>
      <c r="G703" s="73"/>
    </row>
    <row r="704" spans="1:7" ht="13" x14ac:dyDescent="0.15">
      <c r="A704" s="72"/>
      <c r="B704" s="73"/>
      <c r="C704" s="73"/>
      <c r="D704" s="73"/>
      <c r="E704" s="73"/>
      <c r="F704" s="73"/>
      <c r="G704" s="73"/>
    </row>
    <row r="705" spans="1:7" ht="13" x14ac:dyDescent="0.15">
      <c r="A705" s="72"/>
      <c r="B705" s="73"/>
      <c r="C705" s="73"/>
      <c r="D705" s="73"/>
      <c r="E705" s="73"/>
      <c r="F705" s="73"/>
      <c r="G705" s="73"/>
    </row>
    <row r="706" spans="1:7" ht="13" x14ac:dyDescent="0.15">
      <c r="A706" s="72"/>
      <c r="B706" s="73"/>
      <c r="C706" s="73"/>
      <c r="D706" s="73"/>
      <c r="E706" s="73"/>
      <c r="F706" s="73"/>
      <c r="G706" s="73"/>
    </row>
    <row r="707" spans="1:7" ht="13" x14ac:dyDescent="0.15">
      <c r="A707" s="72"/>
      <c r="B707" s="73"/>
      <c r="C707" s="73"/>
      <c r="D707" s="73"/>
      <c r="E707" s="73"/>
      <c r="F707" s="73"/>
      <c r="G707" s="73"/>
    </row>
    <row r="708" spans="1:7" ht="13" x14ac:dyDescent="0.15">
      <c r="A708" s="72"/>
      <c r="B708" s="73"/>
      <c r="C708" s="73"/>
      <c r="D708" s="73"/>
      <c r="E708" s="73"/>
      <c r="F708" s="73"/>
      <c r="G708" s="73"/>
    </row>
    <row r="709" spans="1:7" ht="13" x14ac:dyDescent="0.15">
      <c r="A709" s="72"/>
      <c r="B709" s="73"/>
      <c r="C709" s="73"/>
      <c r="D709" s="73"/>
      <c r="E709" s="73"/>
      <c r="F709" s="73"/>
      <c r="G709" s="73"/>
    </row>
    <row r="710" spans="1:7" ht="13" x14ac:dyDescent="0.15">
      <c r="A710" s="72"/>
      <c r="B710" s="73"/>
      <c r="C710" s="73"/>
      <c r="D710" s="73"/>
      <c r="E710" s="73"/>
      <c r="F710" s="73"/>
      <c r="G710" s="73"/>
    </row>
    <row r="711" spans="1:7" ht="13" x14ac:dyDescent="0.15">
      <c r="A711" s="72"/>
      <c r="B711" s="73"/>
      <c r="C711" s="73"/>
      <c r="D711" s="73"/>
      <c r="E711" s="73"/>
      <c r="F711" s="73"/>
      <c r="G711" s="73"/>
    </row>
    <row r="712" spans="1:7" ht="13" x14ac:dyDescent="0.15">
      <c r="A712" s="72"/>
      <c r="B712" s="73"/>
      <c r="C712" s="73"/>
      <c r="D712" s="73"/>
      <c r="E712" s="73"/>
      <c r="F712" s="73"/>
      <c r="G712" s="73"/>
    </row>
    <row r="713" spans="1:7" ht="13" x14ac:dyDescent="0.15">
      <c r="A713" s="72"/>
      <c r="B713" s="73"/>
      <c r="C713" s="73"/>
      <c r="D713" s="73"/>
      <c r="E713" s="73"/>
      <c r="F713" s="73"/>
      <c r="G713" s="73"/>
    </row>
    <row r="714" spans="1:7" ht="13" x14ac:dyDescent="0.15">
      <c r="A714" s="72"/>
      <c r="B714" s="73"/>
      <c r="C714" s="73"/>
      <c r="D714" s="73"/>
      <c r="E714" s="73"/>
      <c r="F714" s="73"/>
      <c r="G714" s="73"/>
    </row>
    <row r="715" spans="1:7" ht="13" x14ac:dyDescent="0.15">
      <c r="A715" s="72"/>
      <c r="B715" s="73"/>
      <c r="C715" s="73"/>
      <c r="D715" s="73"/>
      <c r="E715" s="73"/>
      <c r="F715" s="73"/>
      <c r="G715" s="73"/>
    </row>
    <row r="716" spans="1:7" ht="13" x14ac:dyDescent="0.15">
      <c r="A716" s="72"/>
      <c r="B716" s="73"/>
      <c r="C716" s="73"/>
      <c r="D716" s="73"/>
      <c r="E716" s="73"/>
      <c r="F716" s="73"/>
      <c r="G716" s="73"/>
    </row>
    <row r="717" spans="1:7" ht="13" x14ac:dyDescent="0.15">
      <c r="A717" s="72"/>
      <c r="B717" s="73"/>
      <c r="C717" s="73"/>
      <c r="D717" s="73"/>
      <c r="E717" s="73"/>
      <c r="F717" s="73"/>
      <c r="G717" s="73"/>
    </row>
    <row r="718" spans="1:7" ht="13" x14ac:dyDescent="0.15">
      <c r="A718" s="72"/>
      <c r="B718" s="73"/>
      <c r="C718" s="73"/>
      <c r="D718" s="73"/>
      <c r="E718" s="73"/>
      <c r="F718" s="73"/>
      <c r="G718" s="73"/>
    </row>
    <row r="719" spans="1:7" ht="13" x14ac:dyDescent="0.15">
      <c r="A719" s="72"/>
      <c r="B719" s="73"/>
      <c r="C719" s="73"/>
      <c r="D719" s="73"/>
      <c r="E719" s="73"/>
      <c r="F719" s="73"/>
      <c r="G719" s="73"/>
    </row>
    <row r="720" spans="1:7" ht="13" x14ac:dyDescent="0.15">
      <c r="A720" s="72"/>
      <c r="B720" s="73"/>
      <c r="C720" s="73"/>
      <c r="D720" s="73"/>
      <c r="E720" s="73"/>
      <c r="F720" s="73"/>
      <c r="G720" s="73"/>
    </row>
    <row r="721" spans="1:7" ht="13" x14ac:dyDescent="0.15">
      <c r="A721" s="72"/>
      <c r="B721" s="73"/>
      <c r="C721" s="73"/>
      <c r="D721" s="73"/>
      <c r="E721" s="73"/>
      <c r="F721" s="73"/>
      <c r="G721" s="73"/>
    </row>
    <row r="722" spans="1:7" ht="13" x14ac:dyDescent="0.15">
      <c r="A722" s="72"/>
      <c r="B722" s="73"/>
      <c r="C722" s="73"/>
      <c r="D722" s="73"/>
      <c r="E722" s="73"/>
      <c r="F722" s="73"/>
      <c r="G722" s="73"/>
    </row>
    <row r="723" spans="1:7" ht="13" x14ac:dyDescent="0.15">
      <c r="A723" s="72"/>
      <c r="B723" s="73"/>
      <c r="C723" s="73"/>
      <c r="D723" s="73"/>
      <c r="E723" s="73"/>
      <c r="F723" s="73"/>
      <c r="G723" s="73"/>
    </row>
    <row r="724" spans="1:7" ht="13" x14ac:dyDescent="0.15">
      <c r="A724" s="72"/>
      <c r="B724" s="73"/>
      <c r="C724" s="73"/>
      <c r="D724" s="73"/>
      <c r="E724" s="73"/>
      <c r="F724" s="73"/>
      <c r="G724" s="73"/>
    </row>
    <row r="725" spans="1:7" ht="13" x14ac:dyDescent="0.15">
      <c r="A725" s="72"/>
      <c r="B725" s="73"/>
      <c r="C725" s="73"/>
      <c r="D725" s="73"/>
      <c r="E725" s="73"/>
      <c r="F725" s="73"/>
      <c r="G725" s="73"/>
    </row>
    <row r="726" spans="1:7" ht="13" x14ac:dyDescent="0.15">
      <c r="A726" s="72"/>
      <c r="B726" s="73"/>
      <c r="C726" s="73"/>
      <c r="D726" s="73"/>
      <c r="E726" s="73"/>
      <c r="F726" s="73"/>
      <c r="G726" s="73"/>
    </row>
    <row r="727" spans="1:7" ht="13" x14ac:dyDescent="0.15">
      <c r="A727" s="72"/>
      <c r="B727" s="73"/>
      <c r="C727" s="73"/>
      <c r="D727" s="73"/>
      <c r="E727" s="73"/>
      <c r="F727" s="73"/>
      <c r="G727" s="73"/>
    </row>
    <row r="728" spans="1:7" ht="13" x14ac:dyDescent="0.15">
      <c r="A728" s="72"/>
      <c r="B728" s="73"/>
      <c r="C728" s="73"/>
      <c r="D728" s="73"/>
      <c r="E728" s="73"/>
      <c r="F728" s="73"/>
      <c r="G728" s="73"/>
    </row>
    <row r="729" spans="1:7" ht="13" x14ac:dyDescent="0.15">
      <c r="A729" s="72"/>
      <c r="B729" s="73"/>
      <c r="C729" s="73"/>
      <c r="D729" s="73"/>
      <c r="E729" s="73"/>
      <c r="F729" s="73"/>
      <c r="G729" s="73"/>
    </row>
    <row r="730" spans="1:7" ht="13" x14ac:dyDescent="0.15">
      <c r="A730" s="72"/>
      <c r="B730" s="73"/>
      <c r="C730" s="73"/>
      <c r="D730" s="73"/>
      <c r="E730" s="73"/>
      <c r="F730" s="73"/>
      <c r="G730" s="73"/>
    </row>
    <row r="731" spans="1:7" ht="13" x14ac:dyDescent="0.15">
      <c r="A731" s="72"/>
      <c r="B731" s="73"/>
      <c r="C731" s="73"/>
      <c r="D731" s="73"/>
      <c r="E731" s="73"/>
      <c r="F731" s="73"/>
      <c r="G731" s="73"/>
    </row>
    <row r="732" spans="1:7" ht="13" x14ac:dyDescent="0.15">
      <c r="A732" s="72"/>
      <c r="B732" s="73"/>
      <c r="C732" s="73"/>
      <c r="D732" s="73"/>
      <c r="E732" s="73"/>
      <c r="F732" s="73"/>
      <c r="G732" s="73"/>
    </row>
    <row r="733" spans="1:7" ht="13" x14ac:dyDescent="0.15">
      <c r="A733" s="72"/>
      <c r="B733" s="73"/>
      <c r="C733" s="73"/>
      <c r="D733" s="73"/>
      <c r="E733" s="73"/>
      <c r="F733" s="73"/>
      <c r="G733" s="73"/>
    </row>
    <row r="734" spans="1:7" ht="13" x14ac:dyDescent="0.15">
      <c r="A734" s="72"/>
      <c r="B734" s="73"/>
      <c r="C734" s="73"/>
      <c r="D734" s="73"/>
      <c r="E734" s="73"/>
      <c r="F734" s="73"/>
      <c r="G734" s="73"/>
    </row>
    <row r="735" spans="1:7" ht="13" x14ac:dyDescent="0.15">
      <c r="A735" s="72"/>
      <c r="B735" s="73"/>
      <c r="C735" s="73"/>
      <c r="D735" s="73"/>
      <c r="E735" s="73"/>
      <c r="F735" s="73"/>
      <c r="G735" s="73"/>
    </row>
    <row r="736" spans="1:7" ht="13" x14ac:dyDescent="0.15">
      <c r="A736" s="72"/>
      <c r="B736" s="73"/>
      <c r="C736" s="73"/>
      <c r="D736" s="73"/>
      <c r="E736" s="73"/>
      <c r="F736" s="73"/>
      <c r="G736" s="73"/>
    </row>
    <row r="737" spans="1:7" ht="13" x14ac:dyDescent="0.15">
      <c r="A737" s="72"/>
      <c r="B737" s="73"/>
      <c r="C737" s="73"/>
      <c r="D737" s="73"/>
      <c r="E737" s="73"/>
      <c r="F737" s="73"/>
      <c r="G737" s="73"/>
    </row>
    <row r="738" spans="1:7" ht="13" x14ac:dyDescent="0.15">
      <c r="A738" s="72"/>
      <c r="B738" s="73"/>
      <c r="C738" s="73"/>
      <c r="D738" s="73"/>
      <c r="E738" s="73"/>
      <c r="F738" s="73"/>
      <c r="G738" s="73"/>
    </row>
    <row r="739" spans="1:7" ht="13" x14ac:dyDescent="0.15">
      <c r="A739" s="72"/>
      <c r="B739" s="73"/>
      <c r="C739" s="73"/>
      <c r="D739" s="73"/>
      <c r="E739" s="73"/>
      <c r="F739" s="73"/>
      <c r="G739" s="73"/>
    </row>
    <row r="740" spans="1:7" ht="13" x14ac:dyDescent="0.15">
      <c r="A740" s="72"/>
      <c r="B740" s="73"/>
      <c r="C740" s="73"/>
      <c r="D740" s="73"/>
      <c r="E740" s="73"/>
      <c r="F740" s="73"/>
      <c r="G740" s="73"/>
    </row>
    <row r="741" spans="1:7" ht="13" x14ac:dyDescent="0.15">
      <c r="A741" s="72"/>
      <c r="B741" s="73"/>
      <c r="C741" s="73"/>
      <c r="D741" s="73"/>
      <c r="E741" s="73"/>
      <c r="F741" s="73"/>
      <c r="G741" s="73"/>
    </row>
    <row r="742" spans="1:7" ht="13" x14ac:dyDescent="0.15">
      <c r="A742" s="72"/>
      <c r="B742" s="73"/>
      <c r="C742" s="73"/>
      <c r="D742" s="73"/>
      <c r="E742" s="73"/>
      <c r="F742" s="73"/>
      <c r="G742" s="73"/>
    </row>
    <row r="743" spans="1:7" ht="13" x14ac:dyDescent="0.15">
      <c r="A743" s="72"/>
      <c r="B743" s="73"/>
      <c r="C743" s="73"/>
      <c r="D743" s="73"/>
      <c r="E743" s="73"/>
      <c r="F743" s="73"/>
      <c r="G743" s="73"/>
    </row>
    <row r="744" spans="1:7" ht="13" x14ac:dyDescent="0.15">
      <c r="A744" s="72"/>
      <c r="B744" s="73"/>
      <c r="C744" s="73"/>
      <c r="D744" s="73"/>
      <c r="E744" s="73"/>
      <c r="F744" s="73"/>
      <c r="G744" s="73"/>
    </row>
    <row r="745" spans="1:7" ht="13" x14ac:dyDescent="0.15">
      <c r="A745" s="72"/>
      <c r="B745" s="73"/>
      <c r="C745" s="73"/>
      <c r="D745" s="73"/>
      <c r="E745" s="73"/>
      <c r="F745" s="73"/>
      <c r="G745" s="73"/>
    </row>
    <row r="746" spans="1:7" ht="13" x14ac:dyDescent="0.15">
      <c r="A746" s="72"/>
      <c r="B746" s="73"/>
      <c r="C746" s="73"/>
      <c r="D746" s="73"/>
      <c r="E746" s="73"/>
      <c r="F746" s="73"/>
      <c r="G746" s="73"/>
    </row>
    <row r="747" spans="1:7" ht="13" x14ac:dyDescent="0.15">
      <c r="A747" s="72"/>
      <c r="B747" s="73"/>
      <c r="C747" s="73"/>
      <c r="D747" s="73"/>
      <c r="E747" s="73"/>
      <c r="F747" s="73"/>
      <c r="G747" s="73"/>
    </row>
    <row r="748" spans="1:7" ht="13" x14ac:dyDescent="0.15">
      <c r="A748" s="72"/>
      <c r="B748" s="73"/>
      <c r="C748" s="73"/>
      <c r="D748" s="73"/>
      <c r="E748" s="73"/>
      <c r="F748" s="73"/>
      <c r="G748" s="73"/>
    </row>
    <row r="749" spans="1:7" ht="13" x14ac:dyDescent="0.15">
      <c r="A749" s="72"/>
      <c r="B749" s="73"/>
      <c r="C749" s="73"/>
      <c r="D749" s="73"/>
      <c r="E749" s="73"/>
      <c r="F749" s="73"/>
      <c r="G749" s="73"/>
    </row>
    <row r="750" spans="1:7" ht="13" x14ac:dyDescent="0.15">
      <c r="A750" s="72"/>
      <c r="B750" s="73"/>
      <c r="C750" s="73"/>
      <c r="D750" s="73"/>
      <c r="E750" s="73"/>
      <c r="F750" s="73"/>
      <c r="G750" s="73"/>
    </row>
    <row r="751" spans="1:7" ht="13" x14ac:dyDescent="0.15">
      <c r="A751" s="72"/>
      <c r="B751" s="73"/>
      <c r="C751" s="73"/>
      <c r="D751" s="73"/>
      <c r="E751" s="73"/>
      <c r="F751" s="73"/>
      <c r="G751" s="73"/>
    </row>
    <row r="752" spans="1:7" ht="13" x14ac:dyDescent="0.15">
      <c r="A752" s="72"/>
      <c r="B752" s="73"/>
      <c r="C752" s="73"/>
      <c r="D752" s="73"/>
      <c r="E752" s="73"/>
      <c r="F752" s="73"/>
      <c r="G752" s="73"/>
    </row>
    <row r="753" spans="1:7" ht="13" x14ac:dyDescent="0.15">
      <c r="A753" s="72"/>
      <c r="B753" s="73"/>
      <c r="C753" s="73"/>
      <c r="D753" s="73"/>
      <c r="E753" s="73"/>
      <c r="F753" s="73"/>
      <c r="G753" s="73"/>
    </row>
    <row r="754" spans="1:7" ht="13" x14ac:dyDescent="0.15">
      <c r="A754" s="72"/>
      <c r="B754" s="73"/>
      <c r="C754" s="73"/>
      <c r="D754" s="73"/>
      <c r="E754" s="73"/>
      <c r="F754" s="73"/>
      <c r="G754" s="73"/>
    </row>
    <row r="755" spans="1:7" ht="13" x14ac:dyDescent="0.15">
      <c r="A755" s="72"/>
      <c r="B755" s="73"/>
      <c r="C755" s="73"/>
      <c r="D755" s="73"/>
      <c r="E755" s="73"/>
      <c r="F755" s="73"/>
      <c r="G755" s="73"/>
    </row>
    <row r="756" spans="1:7" ht="13" x14ac:dyDescent="0.15">
      <c r="A756" s="72"/>
      <c r="B756" s="73"/>
      <c r="C756" s="73"/>
      <c r="D756" s="73"/>
      <c r="E756" s="73"/>
      <c r="F756" s="73"/>
      <c r="G756" s="73"/>
    </row>
    <row r="757" spans="1:7" ht="13" x14ac:dyDescent="0.15">
      <c r="A757" s="72"/>
      <c r="B757" s="73"/>
      <c r="C757" s="73"/>
      <c r="D757" s="73"/>
      <c r="E757" s="73"/>
      <c r="F757" s="73"/>
      <c r="G757" s="73"/>
    </row>
    <row r="758" spans="1:7" ht="13" x14ac:dyDescent="0.15">
      <c r="A758" s="72"/>
      <c r="B758" s="73"/>
      <c r="C758" s="73"/>
      <c r="D758" s="73"/>
      <c r="E758" s="73"/>
      <c r="F758" s="73"/>
      <c r="G758" s="73"/>
    </row>
    <row r="759" spans="1:7" ht="13" x14ac:dyDescent="0.15">
      <c r="A759" s="72"/>
      <c r="B759" s="73"/>
      <c r="C759" s="73"/>
      <c r="D759" s="73"/>
      <c r="E759" s="73"/>
      <c r="F759" s="73"/>
      <c r="G759" s="73"/>
    </row>
    <row r="760" spans="1:7" ht="13" x14ac:dyDescent="0.15">
      <c r="A760" s="72"/>
      <c r="B760" s="73"/>
      <c r="C760" s="73"/>
      <c r="D760" s="73"/>
      <c r="E760" s="73"/>
      <c r="F760" s="73"/>
      <c r="G760" s="73"/>
    </row>
    <row r="761" spans="1:7" ht="13" x14ac:dyDescent="0.15">
      <c r="A761" s="72"/>
      <c r="B761" s="73"/>
      <c r="C761" s="73"/>
      <c r="D761" s="73"/>
      <c r="E761" s="73"/>
      <c r="F761" s="73"/>
      <c r="G761" s="73"/>
    </row>
    <row r="762" spans="1:7" ht="13" x14ac:dyDescent="0.15">
      <c r="A762" s="72"/>
      <c r="B762" s="73"/>
      <c r="C762" s="73"/>
      <c r="D762" s="73"/>
      <c r="E762" s="73"/>
      <c r="F762" s="73"/>
      <c r="G762" s="73"/>
    </row>
    <row r="763" spans="1:7" ht="13" x14ac:dyDescent="0.15">
      <c r="A763" s="72"/>
      <c r="B763" s="73"/>
      <c r="C763" s="73"/>
      <c r="D763" s="73"/>
      <c r="E763" s="73"/>
      <c r="F763" s="73"/>
      <c r="G763" s="73"/>
    </row>
    <row r="764" spans="1:7" ht="13" x14ac:dyDescent="0.15">
      <c r="A764" s="72"/>
      <c r="B764" s="73"/>
      <c r="C764" s="73"/>
      <c r="D764" s="73"/>
      <c r="E764" s="73"/>
      <c r="F764" s="73"/>
      <c r="G764" s="73"/>
    </row>
    <row r="765" spans="1:7" ht="13" x14ac:dyDescent="0.15">
      <c r="A765" s="72"/>
      <c r="B765" s="73"/>
      <c r="C765" s="73"/>
      <c r="D765" s="73"/>
      <c r="E765" s="73"/>
      <c r="F765" s="73"/>
      <c r="G765" s="73"/>
    </row>
    <row r="766" spans="1:7" ht="13" x14ac:dyDescent="0.15">
      <c r="A766" s="72"/>
      <c r="B766" s="73"/>
      <c r="C766" s="73"/>
      <c r="D766" s="73"/>
      <c r="E766" s="73"/>
      <c r="F766" s="73"/>
      <c r="G766" s="73"/>
    </row>
    <row r="767" spans="1:7" ht="13" x14ac:dyDescent="0.15">
      <c r="A767" s="72"/>
      <c r="B767" s="73"/>
      <c r="C767" s="73"/>
      <c r="D767" s="73"/>
      <c r="E767" s="73"/>
      <c r="F767" s="73"/>
      <c r="G767" s="73"/>
    </row>
    <row r="768" spans="1:7" ht="13" x14ac:dyDescent="0.15">
      <c r="A768" s="72"/>
      <c r="B768" s="73"/>
      <c r="C768" s="73"/>
      <c r="D768" s="73"/>
      <c r="E768" s="73"/>
      <c r="F768" s="73"/>
      <c r="G768" s="73"/>
    </row>
    <row r="769" spans="1:7" ht="13" x14ac:dyDescent="0.15">
      <c r="A769" s="72"/>
      <c r="B769" s="73"/>
      <c r="C769" s="73"/>
      <c r="D769" s="73"/>
      <c r="E769" s="73"/>
      <c r="F769" s="73"/>
      <c r="G769" s="73"/>
    </row>
    <row r="770" spans="1:7" ht="13" x14ac:dyDescent="0.15">
      <c r="A770" s="72"/>
      <c r="B770" s="73"/>
      <c r="C770" s="73"/>
      <c r="D770" s="73"/>
      <c r="E770" s="73"/>
      <c r="F770" s="73"/>
      <c r="G770" s="73"/>
    </row>
    <row r="771" spans="1:7" ht="13" x14ac:dyDescent="0.15">
      <c r="A771" s="72"/>
      <c r="B771" s="73"/>
      <c r="C771" s="73"/>
      <c r="D771" s="73"/>
      <c r="E771" s="73"/>
      <c r="F771" s="73"/>
      <c r="G771" s="73"/>
    </row>
    <row r="772" spans="1:7" ht="13" x14ac:dyDescent="0.15">
      <c r="A772" s="72"/>
      <c r="B772" s="73"/>
      <c r="C772" s="73"/>
      <c r="D772" s="73"/>
      <c r="E772" s="73"/>
      <c r="F772" s="73"/>
      <c r="G772" s="73"/>
    </row>
    <row r="773" spans="1:7" ht="13" x14ac:dyDescent="0.15">
      <c r="A773" s="72"/>
      <c r="B773" s="73"/>
      <c r="C773" s="73"/>
      <c r="D773" s="73"/>
      <c r="E773" s="73"/>
      <c r="F773" s="73"/>
      <c r="G773" s="73"/>
    </row>
    <row r="774" spans="1:7" ht="13" x14ac:dyDescent="0.15">
      <c r="A774" s="72"/>
      <c r="B774" s="73"/>
      <c r="C774" s="73"/>
      <c r="D774" s="73"/>
      <c r="E774" s="73"/>
      <c r="F774" s="73"/>
      <c r="G774" s="73"/>
    </row>
    <row r="775" spans="1:7" ht="13" x14ac:dyDescent="0.15">
      <c r="A775" s="72"/>
      <c r="B775" s="73"/>
      <c r="C775" s="73"/>
      <c r="D775" s="73"/>
      <c r="E775" s="73"/>
      <c r="F775" s="73"/>
      <c r="G775" s="73"/>
    </row>
    <row r="776" spans="1:7" ht="13" x14ac:dyDescent="0.15">
      <c r="A776" s="72"/>
      <c r="B776" s="73"/>
      <c r="C776" s="73"/>
      <c r="D776" s="73"/>
      <c r="E776" s="73"/>
      <c r="F776" s="73"/>
      <c r="G776" s="73"/>
    </row>
    <row r="777" spans="1:7" ht="13" x14ac:dyDescent="0.15">
      <c r="A777" s="72"/>
      <c r="B777" s="73"/>
      <c r="C777" s="73"/>
      <c r="D777" s="73"/>
      <c r="E777" s="73"/>
      <c r="F777" s="73"/>
      <c r="G777" s="73"/>
    </row>
    <row r="778" spans="1:7" ht="13" x14ac:dyDescent="0.15">
      <c r="A778" s="72"/>
      <c r="B778" s="73"/>
      <c r="C778" s="73"/>
      <c r="D778" s="73"/>
      <c r="E778" s="73"/>
      <c r="F778" s="73"/>
      <c r="G778" s="73"/>
    </row>
    <row r="779" spans="1:7" ht="13" x14ac:dyDescent="0.15">
      <c r="A779" s="72"/>
      <c r="B779" s="73"/>
      <c r="C779" s="73"/>
      <c r="D779" s="73"/>
      <c r="E779" s="73"/>
      <c r="F779" s="73"/>
      <c r="G779" s="73"/>
    </row>
    <row r="780" spans="1:7" ht="13" x14ac:dyDescent="0.15">
      <c r="A780" s="72"/>
      <c r="B780" s="73"/>
      <c r="C780" s="73"/>
      <c r="D780" s="73"/>
      <c r="E780" s="73"/>
      <c r="F780" s="73"/>
      <c r="G780" s="73"/>
    </row>
    <row r="781" spans="1:7" ht="13" x14ac:dyDescent="0.15">
      <c r="A781" s="72"/>
      <c r="B781" s="73"/>
      <c r="C781" s="73"/>
      <c r="D781" s="73"/>
      <c r="E781" s="73"/>
      <c r="F781" s="73"/>
      <c r="G781" s="73"/>
    </row>
    <row r="782" spans="1:7" ht="13" x14ac:dyDescent="0.15">
      <c r="A782" s="72"/>
      <c r="B782" s="73"/>
      <c r="C782" s="73"/>
      <c r="D782" s="73"/>
      <c r="E782" s="73"/>
      <c r="F782" s="73"/>
      <c r="G782" s="73"/>
    </row>
    <row r="783" spans="1:7" ht="13" x14ac:dyDescent="0.15">
      <c r="A783" s="72"/>
      <c r="B783" s="73"/>
      <c r="C783" s="73"/>
      <c r="D783" s="73"/>
      <c r="E783" s="73"/>
      <c r="F783" s="73"/>
      <c r="G783" s="73"/>
    </row>
    <row r="784" spans="1:7" ht="13" x14ac:dyDescent="0.15">
      <c r="A784" s="72"/>
      <c r="B784" s="73"/>
      <c r="C784" s="73"/>
      <c r="D784" s="73"/>
      <c r="E784" s="73"/>
      <c r="F784" s="73"/>
      <c r="G784" s="73"/>
    </row>
    <row r="785" spans="1:7" ht="13" x14ac:dyDescent="0.15">
      <c r="A785" s="72"/>
      <c r="B785" s="73"/>
      <c r="C785" s="73"/>
      <c r="D785" s="73"/>
      <c r="E785" s="73"/>
      <c r="F785" s="73"/>
      <c r="G785" s="73"/>
    </row>
    <row r="786" spans="1:7" ht="13" x14ac:dyDescent="0.15">
      <c r="A786" s="72"/>
      <c r="B786" s="73"/>
      <c r="C786" s="73"/>
      <c r="D786" s="73"/>
      <c r="E786" s="73"/>
      <c r="F786" s="73"/>
      <c r="G786" s="73"/>
    </row>
    <row r="787" spans="1:7" ht="13" x14ac:dyDescent="0.15">
      <c r="A787" s="72"/>
      <c r="B787" s="73"/>
      <c r="C787" s="73"/>
      <c r="D787" s="73"/>
      <c r="E787" s="73"/>
      <c r="F787" s="73"/>
      <c r="G787" s="73"/>
    </row>
    <row r="788" spans="1:7" ht="13" x14ac:dyDescent="0.15">
      <c r="A788" s="72"/>
      <c r="B788" s="73"/>
      <c r="C788" s="73"/>
      <c r="D788" s="73"/>
      <c r="E788" s="73"/>
      <c r="F788" s="73"/>
      <c r="G788" s="73"/>
    </row>
    <row r="789" spans="1:7" ht="13" x14ac:dyDescent="0.15">
      <c r="A789" s="72"/>
      <c r="B789" s="73"/>
      <c r="C789" s="73"/>
      <c r="D789" s="73"/>
      <c r="E789" s="73"/>
      <c r="F789" s="73"/>
      <c r="G789" s="73"/>
    </row>
    <row r="790" spans="1:7" ht="13" x14ac:dyDescent="0.15">
      <c r="A790" s="72"/>
      <c r="B790" s="73"/>
      <c r="C790" s="73"/>
      <c r="D790" s="73"/>
      <c r="E790" s="73"/>
      <c r="F790" s="73"/>
      <c r="G790" s="73"/>
    </row>
    <row r="791" spans="1:7" ht="13" x14ac:dyDescent="0.15">
      <c r="A791" s="72"/>
      <c r="B791" s="73"/>
      <c r="C791" s="73"/>
      <c r="D791" s="73"/>
      <c r="E791" s="73"/>
      <c r="F791" s="73"/>
      <c r="G791" s="73"/>
    </row>
    <row r="792" spans="1:7" ht="13" x14ac:dyDescent="0.15">
      <c r="A792" s="72"/>
      <c r="B792" s="73"/>
      <c r="C792" s="73"/>
      <c r="D792" s="73"/>
      <c r="E792" s="73"/>
      <c r="F792" s="73"/>
      <c r="G792" s="73"/>
    </row>
    <row r="793" spans="1:7" ht="13" x14ac:dyDescent="0.15">
      <c r="A793" s="72"/>
      <c r="B793" s="73"/>
      <c r="C793" s="73"/>
      <c r="D793" s="73"/>
      <c r="E793" s="73"/>
      <c r="F793" s="73"/>
      <c r="G793" s="73"/>
    </row>
    <row r="794" spans="1:7" ht="13" x14ac:dyDescent="0.15">
      <c r="A794" s="72"/>
      <c r="B794" s="73"/>
      <c r="C794" s="73"/>
      <c r="D794" s="73"/>
      <c r="E794" s="73"/>
      <c r="F794" s="73"/>
      <c r="G794" s="73"/>
    </row>
    <row r="795" spans="1:7" ht="13" x14ac:dyDescent="0.15">
      <c r="A795" s="72"/>
      <c r="B795" s="73"/>
      <c r="C795" s="73"/>
      <c r="D795" s="73"/>
      <c r="E795" s="73"/>
      <c r="F795" s="73"/>
      <c r="G795" s="73"/>
    </row>
    <row r="796" spans="1:7" ht="13" x14ac:dyDescent="0.15">
      <c r="A796" s="72"/>
      <c r="B796" s="73"/>
      <c r="C796" s="73"/>
      <c r="D796" s="73"/>
      <c r="E796" s="73"/>
      <c r="F796" s="73"/>
      <c r="G796" s="73"/>
    </row>
    <row r="797" spans="1:7" ht="13" x14ac:dyDescent="0.15">
      <c r="A797" s="72"/>
      <c r="B797" s="73"/>
      <c r="C797" s="73"/>
      <c r="D797" s="73"/>
      <c r="E797" s="73"/>
      <c r="F797" s="73"/>
      <c r="G797" s="73"/>
    </row>
    <row r="798" spans="1:7" ht="13" x14ac:dyDescent="0.15">
      <c r="A798" s="72"/>
      <c r="B798" s="73"/>
      <c r="C798" s="73"/>
      <c r="D798" s="73"/>
      <c r="E798" s="73"/>
      <c r="F798" s="73"/>
      <c r="G798" s="73"/>
    </row>
    <row r="799" spans="1:7" ht="13" x14ac:dyDescent="0.15">
      <c r="A799" s="72"/>
      <c r="B799" s="73"/>
      <c r="C799" s="73"/>
      <c r="D799" s="73"/>
      <c r="E799" s="73"/>
      <c r="F799" s="73"/>
      <c r="G799" s="73"/>
    </row>
    <row r="800" spans="1:7" ht="13" x14ac:dyDescent="0.15">
      <c r="A800" s="72"/>
      <c r="B800" s="73"/>
      <c r="C800" s="73"/>
      <c r="D800" s="73"/>
      <c r="E800" s="73"/>
      <c r="F800" s="73"/>
      <c r="G800" s="73"/>
    </row>
    <row r="801" spans="1:7" ht="13" x14ac:dyDescent="0.15">
      <c r="A801" s="72"/>
      <c r="B801" s="73"/>
      <c r="C801" s="73"/>
      <c r="D801" s="73"/>
      <c r="E801" s="73"/>
      <c r="F801" s="73"/>
      <c r="G801" s="73"/>
    </row>
    <row r="802" spans="1:7" ht="13" x14ac:dyDescent="0.15">
      <c r="A802" s="72"/>
      <c r="B802" s="73"/>
      <c r="C802" s="73"/>
      <c r="D802" s="73"/>
      <c r="E802" s="73"/>
      <c r="F802" s="73"/>
      <c r="G802" s="73"/>
    </row>
    <row r="803" spans="1:7" ht="13" x14ac:dyDescent="0.15">
      <c r="A803" s="72"/>
      <c r="B803" s="73"/>
      <c r="C803" s="73"/>
      <c r="D803" s="73"/>
      <c r="E803" s="73"/>
      <c r="F803" s="73"/>
      <c r="G803" s="73"/>
    </row>
    <row r="804" spans="1:7" ht="13" x14ac:dyDescent="0.15">
      <c r="A804" s="72"/>
      <c r="B804" s="73"/>
      <c r="C804" s="73"/>
      <c r="D804" s="73"/>
      <c r="E804" s="73"/>
      <c r="F804" s="73"/>
      <c r="G804" s="73"/>
    </row>
    <row r="805" spans="1:7" ht="13" x14ac:dyDescent="0.15">
      <c r="A805" s="72"/>
      <c r="B805" s="73"/>
      <c r="C805" s="73"/>
      <c r="D805" s="73"/>
      <c r="E805" s="73"/>
      <c r="F805" s="73"/>
      <c r="G805" s="73"/>
    </row>
    <row r="806" spans="1:7" ht="13" x14ac:dyDescent="0.15">
      <c r="A806" s="72"/>
      <c r="B806" s="73"/>
      <c r="C806" s="73"/>
      <c r="D806" s="73"/>
      <c r="E806" s="73"/>
      <c r="F806" s="73"/>
      <c r="G806" s="73"/>
    </row>
    <row r="807" spans="1:7" ht="13" x14ac:dyDescent="0.15">
      <c r="A807" s="72"/>
      <c r="B807" s="73"/>
      <c r="C807" s="73"/>
      <c r="D807" s="73"/>
      <c r="E807" s="73"/>
      <c r="F807" s="73"/>
      <c r="G807" s="73"/>
    </row>
    <row r="808" spans="1:7" ht="13" x14ac:dyDescent="0.15">
      <c r="A808" s="72"/>
      <c r="B808" s="73"/>
      <c r="C808" s="73"/>
      <c r="D808" s="73"/>
      <c r="E808" s="73"/>
      <c r="F808" s="73"/>
      <c r="G808" s="73"/>
    </row>
    <row r="809" spans="1:7" ht="13" x14ac:dyDescent="0.15">
      <c r="A809" s="72"/>
      <c r="B809" s="73"/>
      <c r="C809" s="73"/>
      <c r="D809" s="73"/>
      <c r="E809" s="73"/>
      <c r="F809" s="73"/>
      <c r="G809" s="73"/>
    </row>
    <row r="810" spans="1:7" ht="13" x14ac:dyDescent="0.15">
      <c r="A810" s="72"/>
      <c r="B810" s="73"/>
      <c r="C810" s="73"/>
      <c r="D810" s="73"/>
      <c r="E810" s="73"/>
      <c r="F810" s="73"/>
      <c r="G810" s="73"/>
    </row>
    <row r="811" spans="1:7" ht="13" x14ac:dyDescent="0.15">
      <c r="A811" s="72"/>
      <c r="B811" s="73"/>
      <c r="C811" s="73"/>
      <c r="D811" s="73"/>
      <c r="E811" s="73"/>
      <c r="F811" s="73"/>
      <c r="G811" s="73"/>
    </row>
    <row r="812" spans="1:7" ht="13" x14ac:dyDescent="0.15">
      <c r="A812" s="72"/>
      <c r="B812" s="73"/>
      <c r="C812" s="73"/>
      <c r="D812" s="73"/>
      <c r="E812" s="73"/>
      <c r="F812" s="73"/>
      <c r="G812" s="73"/>
    </row>
    <row r="813" spans="1:7" ht="13" x14ac:dyDescent="0.15">
      <c r="A813" s="72"/>
      <c r="B813" s="73"/>
      <c r="C813" s="73"/>
      <c r="D813" s="73"/>
      <c r="E813" s="73"/>
      <c r="F813" s="73"/>
      <c r="G813" s="73"/>
    </row>
    <row r="814" spans="1:7" ht="13" x14ac:dyDescent="0.15">
      <c r="A814" s="72"/>
      <c r="B814" s="73"/>
      <c r="C814" s="73"/>
      <c r="D814" s="73"/>
      <c r="E814" s="73"/>
      <c r="F814" s="73"/>
      <c r="G814" s="73"/>
    </row>
    <row r="815" spans="1:7" ht="13" x14ac:dyDescent="0.15">
      <c r="A815" s="72"/>
      <c r="B815" s="73"/>
      <c r="C815" s="73"/>
      <c r="D815" s="73"/>
      <c r="E815" s="73"/>
      <c r="F815" s="73"/>
      <c r="G815" s="73"/>
    </row>
    <row r="816" spans="1:7" ht="13" x14ac:dyDescent="0.15">
      <c r="A816" s="72"/>
      <c r="B816" s="73"/>
      <c r="C816" s="73"/>
      <c r="D816" s="73"/>
      <c r="E816" s="73"/>
      <c r="F816" s="73"/>
      <c r="G816" s="73"/>
    </row>
    <row r="817" spans="1:7" ht="13" x14ac:dyDescent="0.15">
      <c r="A817" s="72"/>
      <c r="B817" s="73"/>
      <c r="C817" s="73"/>
      <c r="D817" s="73"/>
      <c r="E817" s="73"/>
      <c r="F817" s="73"/>
      <c r="G817" s="73"/>
    </row>
    <row r="818" spans="1:7" ht="13" x14ac:dyDescent="0.15">
      <c r="A818" s="72"/>
      <c r="B818" s="73"/>
      <c r="C818" s="73"/>
      <c r="D818" s="73"/>
      <c r="E818" s="73"/>
      <c r="F818" s="73"/>
      <c r="G818" s="73"/>
    </row>
    <row r="819" spans="1:7" ht="13" x14ac:dyDescent="0.15">
      <c r="A819" s="72"/>
      <c r="B819" s="73"/>
      <c r="C819" s="73"/>
      <c r="D819" s="73"/>
      <c r="E819" s="73"/>
      <c r="F819" s="73"/>
      <c r="G819" s="73"/>
    </row>
    <row r="820" spans="1:7" ht="13" x14ac:dyDescent="0.15">
      <c r="A820" s="72"/>
      <c r="B820" s="73"/>
      <c r="C820" s="73"/>
      <c r="D820" s="73"/>
      <c r="E820" s="73"/>
      <c r="F820" s="73"/>
      <c r="G820" s="73"/>
    </row>
    <row r="821" spans="1:7" ht="13" x14ac:dyDescent="0.15">
      <c r="A821" s="72"/>
      <c r="B821" s="73"/>
      <c r="C821" s="73"/>
      <c r="D821" s="73"/>
      <c r="E821" s="73"/>
      <c r="F821" s="73"/>
      <c r="G821" s="73"/>
    </row>
    <row r="822" spans="1:7" ht="13" x14ac:dyDescent="0.15">
      <c r="A822" s="72"/>
      <c r="B822" s="73"/>
      <c r="C822" s="73"/>
      <c r="D822" s="73"/>
      <c r="E822" s="73"/>
      <c r="F822" s="73"/>
      <c r="G822" s="73"/>
    </row>
    <row r="823" spans="1:7" ht="13" x14ac:dyDescent="0.15">
      <c r="A823" s="72"/>
      <c r="B823" s="73"/>
      <c r="C823" s="73"/>
      <c r="D823" s="73"/>
      <c r="E823" s="73"/>
      <c r="F823" s="73"/>
      <c r="G823" s="73"/>
    </row>
    <row r="824" spans="1:7" ht="13" x14ac:dyDescent="0.15">
      <c r="A824" s="72"/>
      <c r="B824" s="73"/>
      <c r="C824" s="73"/>
      <c r="D824" s="73"/>
      <c r="E824" s="73"/>
      <c r="F824" s="73"/>
      <c r="G824" s="73"/>
    </row>
    <row r="825" spans="1:7" ht="13" x14ac:dyDescent="0.15">
      <c r="A825" s="72"/>
      <c r="B825" s="73"/>
      <c r="C825" s="73"/>
      <c r="D825" s="73"/>
      <c r="E825" s="73"/>
      <c r="F825" s="73"/>
      <c r="G825" s="73"/>
    </row>
    <row r="826" spans="1:7" ht="13" x14ac:dyDescent="0.15">
      <c r="A826" s="72"/>
      <c r="B826" s="73"/>
      <c r="C826" s="73"/>
      <c r="D826" s="73"/>
      <c r="E826" s="73"/>
      <c r="F826" s="73"/>
      <c r="G826" s="73"/>
    </row>
    <row r="827" spans="1:7" ht="13" x14ac:dyDescent="0.15">
      <c r="A827" s="72"/>
      <c r="B827" s="73"/>
      <c r="C827" s="73"/>
      <c r="D827" s="73"/>
      <c r="E827" s="73"/>
      <c r="F827" s="73"/>
      <c r="G827" s="73"/>
    </row>
    <row r="828" spans="1:7" ht="13" x14ac:dyDescent="0.15">
      <c r="A828" s="72"/>
      <c r="B828" s="73"/>
      <c r="C828" s="73"/>
      <c r="D828" s="73"/>
      <c r="E828" s="73"/>
      <c r="F828" s="73"/>
      <c r="G828" s="73"/>
    </row>
    <row r="829" spans="1:7" ht="13" x14ac:dyDescent="0.15">
      <c r="A829" s="72"/>
      <c r="B829" s="73"/>
      <c r="C829" s="73"/>
      <c r="D829" s="73"/>
      <c r="E829" s="73"/>
      <c r="F829" s="73"/>
      <c r="G829" s="73"/>
    </row>
    <row r="830" spans="1:7" ht="13" x14ac:dyDescent="0.15">
      <c r="A830" s="72"/>
      <c r="B830" s="73"/>
      <c r="C830" s="73"/>
      <c r="D830" s="73"/>
      <c r="E830" s="73"/>
      <c r="F830" s="73"/>
      <c r="G830" s="73"/>
    </row>
    <row r="831" spans="1:7" ht="13" x14ac:dyDescent="0.15">
      <c r="A831" s="72"/>
      <c r="B831" s="73"/>
      <c r="C831" s="73"/>
      <c r="D831" s="73"/>
      <c r="E831" s="73"/>
      <c r="F831" s="73"/>
      <c r="G831" s="73"/>
    </row>
    <row r="832" spans="1:7" ht="13" x14ac:dyDescent="0.15">
      <c r="A832" s="72"/>
      <c r="B832" s="73"/>
      <c r="C832" s="73"/>
      <c r="D832" s="73"/>
      <c r="E832" s="73"/>
      <c r="F832" s="73"/>
      <c r="G832" s="73"/>
    </row>
    <row r="833" spans="1:7" ht="13" x14ac:dyDescent="0.15">
      <c r="A833" s="72"/>
      <c r="B833" s="73"/>
      <c r="C833" s="73"/>
      <c r="D833" s="73"/>
      <c r="E833" s="73"/>
      <c r="F833" s="73"/>
      <c r="G833" s="73"/>
    </row>
    <row r="834" spans="1:7" ht="13" x14ac:dyDescent="0.15">
      <c r="A834" s="72"/>
      <c r="B834" s="73"/>
      <c r="C834" s="73"/>
      <c r="D834" s="73"/>
      <c r="E834" s="73"/>
      <c r="F834" s="73"/>
      <c r="G834" s="73"/>
    </row>
    <row r="835" spans="1:7" ht="13" x14ac:dyDescent="0.15">
      <c r="A835" s="72"/>
      <c r="B835" s="73"/>
      <c r="C835" s="73"/>
      <c r="D835" s="73"/>
      <c r="E835" s="73"/>
      <c r="F835" s="73"/>
      <c r="G835" s="73"/>
    </row>
    <row r="836" spans="1:7" ht="13" x14ac:dyDescent="0.15">
      <c r="A836" s="72"/>
      <c r="B836" s="73"/>
      <c r="C836" s="73"/>
      <c r="D836" s="73"/>
      <c r="E836" s="73"/>
      <c r="F836" s="73"/>
      <c r="G836" s="73"/>
    </row>
    <row r="837" spans="1:7" ht="13" x14ac:dyDescent="0.15">
      <c r="A837" s="72"/>
      <c r="B837" s="73"/>
      <c r="C837" s="73"/>
      <c r="D837" s="73"/>
      <c r="E837" s="73"/>
      <c r="F837" s="73"/>
      <c r="G837" s="73"/>
    </row>
    <row r="838" spans="1:7" ht="13" x14ac:dyDescent="0.15">
      <c r="A838" s="72"/>
      <c r="B838" s="73"/>
      <c r="C838" s="73"/>
      <c r="D838" s="73"/>
      <c r="E838" s="73"/>
      <c r="F838" s="73"/>
      <c r="G838" s="73"/>
    </row>
    <row r="839" spans="1:7" ht="13" x14ac:dyDescent="0.15">
      <c r="A839" s="72"/>
      <c r="B839" s="73"/>
      <c r="C839" s="73"/>
      <c r="D839" s="73"/>
      <c r="E839" s="73"/>
      <c r="F839" s="73"/>
      <c r="G839" s="73"/>
    </row>
    <row r="840" spans="1:7" ht="13" x14ac:dyDescent="0.15">
      <c r="A840" s="72"/>
      <c r="B840" s="73"/>
      <c r="C840" s="73"/>
      <c r="D840" s="73"/>
      <c r="E840" s="73"/>
      <c r="F840" s="73"/>
      <c r="G840" s="73"/>
    </row>
    <row r="841" spans="1:7" ht="13" x14ac:dyDescent="0.15">
      <c r="A841" s="72"/>
      <c r="B841" s="73"/>
      <c r="C841" s="73"/>
      <c r="D841" s="73"/>
      <c r="E841" s="73"/>
      <c r="F841" s="73"/>
      <c r="G841" s="73"/>
    </row>
    <row r="842" spans="1:7" ht="13" x14ac:dyDescent="0.15">
      <c r="A842" s="72"/>
      <c r="B842" s="73"/>
      <c r="C842" s="73"/>
      <c r="D842" s="73"/>
      <c r="E842" s="73"/>
      <c r="F842" s="73"/>
      <c r="G842" s="73"/>
    </row>
    <row r="843" spans="1:7" ht="13" x14ac:dyDescent="0.15">
      <c r="A843" s="72"/>
      <c r="B843" s="73"/>
      <c r="C843" s="73"/>
      <c r="D843" s="73"/>
      <c r="E843" s="73"/>
      <c r="F843" s="73"/>
      <c r="G843" s="73"/>
    </row>
    <row r="844" spans="1:7" ht="13" x14ac:dyDescent="0.15">
      <c r="A844" s="72"/>
      <c r="B844" s="73"/>
      <c r="C844" s="73"/>
      <c r="D844" s="73"/>
      <c r="E844" s="73"/>
      <c r="F844" s="73"/>
      <c r="G844" s="73"/>
    </row>
    <row r="845" spans="1:7" ht="13" x14ac:dyDescent="0.15">
      <c r="A845" s="72"/>
      <c r="B845" s="73"/>
      <c r="C845" s="73"/>
      <c r="D845" s="73"/>
      <c r="E845" s="73"/>
      <c r="F845" s="73"/>
      <c r="G845" s="73"/>
    </row>
    <row r="846" spans="1:7" ht="13" x14ac:dyDescent="0.15">
      <c r="A846" s="72"/>
      <c r="B846" s="73"/>
      <c r="C846" s="73"/>
      <c r="D846" s="73"/>
      <c r="E846" s="73"/>
      <c r="F846" s="73"/>
      <c r="G846" s="73"/>
    </row>
    <row r="847" spans="1:7" ht="13" x14ac:dyDescent="0.15">
      <c r="A847" s="72"/>
      <c r="B847" s="73"/>
      <c r="C847" s="73"/>
      <c r="D847" s="73"/>
      <c r="E847" s="73"/>
      <c r="F847" s="73"/>
      <c r="G847" s="73"/>
    </row>
    <row r="848" spans="1:7" ht="13" x14ac:dyDescent="0.15">
      <c r="A848" s="72"/>
      <c r="B848" s="73"/>
      <c r="C848" s="73"/>
      <c r="D848" s="73"/>
      <c r="E848" s="73"/>
      <c r="F848" s="73"/>
      <c r="G848" s="73"/>
    </row>
    <row r="849" spans="1:7" ht="13" x14ac:dyDescent="0.15">
      <c r="A849" s="72"/>
      <c r="B849" s="73"/>
      <c r="C849" s="73"/>
      <c r="D849" s="73"/>
      <c r="E849" s="73"/>
      <c r="F849" s="73"/>
      <c r="G849" s="73"/>
    </row>
    <row r="850" spans="1:7" ht="13" x14ac:dyDescent="0.15">
      <c r="A850" s="72"/>
      <c r="B850" s="73"/>
      <c r="C850" s="73"/>
      <c r="D850" s="73"/>
      <c r="E850" s="73"/>
      <c r="F850" s="73"/>
      <c r="G850" s="73"/>
    </row>
    <row r="851" spans="1:7" ht="13" x14ac:dyDescent="0.15">
      <c r="A851" s="72"/>
      <c r="B851" s="73"/>
      <c r="C851" s="73"/>
      <c r="D851" s="73"/>
      <c r="E851" s="73"/>
      <c r="F851" s="73"/>
      <c r="G851" s="73"/>
    </row>
    <row r="852" spans="1:7" ht="13" x14ac:dyDescent="0.15">
      <c r="A852" s="72"/>
      <c r="B852" s="73"/>
      <c r="C852" s="73"/>
      <c r="D852" s="73"/>
      <c r="E852" s="73"/>
      <c r="F852" s="73"/>
      <c r="G852" s="73"/>
    </row>
    <row r="853" spans="1:7" ht="13" x14ac:dyDescent="0.15">
      <c r="A853" s="72"/>
      <c r="B853" s="73"/>
      <c r="C853" s="73"/>
      <c r="D853" s="73"/>
      <c r="E853" s="73"/>
      <c r="F853" s="73"/>
      <c r="G853" s="73"/>
    </row>
    <row r="854" spans="1:7" ht="13" x14ac:dyDescent="0.15">
      <c r="A854" s="72"/>
      <c r="B854" s="73"/>
      <c r="C854" s="73"/>
      <c r="D854" s="73"/>
      <c r="E854" s="73"/>
      <c r="F854" s="73"/>
      <c r="G854" s="73"/>
    </row>
    <row r="855" spans="1:7" ht="13" x14ac:dyDescent="0.15">
      <c r="A855" s="72"/>
      <c r="B855" s="73"/>
      <c r="C855" s="73"/>
      <c r="D855" s="73"/>
      <c r="E855" s="73"/>
      <c r="F855" s="73"/>
      <c r="G855" s="73"/>
    </row>
    <row r="856" spans="1:7" ht="13" x14ac:dyDescent="0.15">
      <c r="A856" s="72"/>
      <c r="B856" s="73"/>
      <c r="C856" s="73"/>
      <c r="D856" s="73"/>
      <c r="E856" s="73"/>
      <c r="F856" s="73"/>
      <c r="G856" s="73"/>
    </row>
    <row r="857" spans="1:7" ht="13" x14ac:dyDescent="0.15">
      <c r="A857" s="72"/>
      <c r="B857" s="73"/>
      <c r="C857" s="73"/>
      <c r="D857" s="73"/>
      <c r="E857" s="73"/>
      <c r="F857" s="73"/>
      <c r="G857" s="73"/>
    </row>
    <row r="858" spans="1:7" ht="13" x14ac:dyDescent="0.15">
      <c r="A858" s="72"/>
      <c r="B858" s="73"/>
      <c r="C858" s="73"/>
      <c r="D858" s="73"/>
      <c r="E858" s="73"/>
      <c r="F858" s="73"/>
      <c r="G858" s="73"/>
    </row>
    <row r="859" spans="1:7" ht="13" x14ac:dyDescent="0.15">
      <c r="A859" s="72"/>
      <c r="B859" s="73"/>
      <c r="C859" s="73"/>
      <c r="D859" s="73"/>
      <c r="E859" s="73"/>
      <c r="F859" s="73"/>
      <c r="G859" s="73"/>
    </row>
    <row r="860" spans="1:7" ht="13" x14ac:dyDescent="0.15">
      <c r="A860" s="72"/>
      <c r="B860" s="73"/>
      <c r="C860" s="73"/>
      <c r="D860" s="73"/>
      <c r="E860" s="73"/>
      <c r="F860" s="73"/>
      <c r="G860" s="73"/>
    </row>
    <row r="861" spans="1:7" ht="13" x14ac:dyDescent="0.15">
      <c r="A861" s="72"/>
      <c r="B861" s="73"/>
      <c r="C861" s="73"/>
      <c r="D861" s="73"/>
      <c r="E861" s="73"/>
      <c r="F861" s="73"/>
      <c r="G861" s="73"/>
    </row>
    <row r="862" spans="1:7" ht="13" x14ac:dyDescent="0.15">
      <c r="A862" s="72"/>
      <c r="B862" s="73"/>
      <c r="C862" s="73"/>
      <c r="D862" s="73"/>
      <c r="E862" s="73"/>
      <c r="F862" s="73"/>
      <c r="G862" s="73"/>
    </row>
    <row r="863" spans="1:7" ht="13" x14ac:dyDescent="0.15">
      <c r="A863" s="72"/>
      <c r="B863" s="73"/>
      <c r="C863" s="73"/>
      <c r="D863" s="73"/>
      <c r="E863" s="73"/>
      <c r="F863" s="73"/>
      <c r="G863" s="73"/>
    </row>
    <row r="864" spans="1:7" ht="13" x14ac:dyDescent="0.15">
      <c r="A864" s="72"/>
      <c r="B864" s="73"/>
      <c r="C864" s="73"/>
      <c r="D864" s="73"/>
      <c r="E864" s="73"/>
      <c r="F864" s="73"/>
      <c r="G864" s="73"/>
    </row>
    <row r="865" spans="1:7" ht="13" x14ac:dyDescent="0.15">
      <c r="A865" s="72"/>
      <c r="B865" s="73"/>
      <c r="C865" s="73"/>
      <c r="D865" s="73"/>
      <c r="E865" s="73"/>
      <c r="F865" s="73"/>
      <c r="G865" s="73"/>
    </row>
    <row r="866" spans="1:7" ht="13" x14ac:dyDescent="0.15">
      <c r="A866" s="72"/>
      <c r="B866" s="73"/>
      <c r="C866" s="73"/>
      <c r="D866" s="73"/>
      <c r="E866" s="73"/>
      <c r="F866" s="73"/>
      <c r="G866" s="73"/>
    </row>
    <row r="867" spans="1:7" ht="13" x14ac:dyDescent="0.15">
      <c r="A867" s="72"/>
      <c r="B867" s="73"/>
      <c r="C867" s="73"/>
      <c r="D867" s="73"/>
      <c r="E867" s="73"/>
      <c r="F867" s="73"/>
      <c r="G867" s="73"/>
    </row>
    <row r="868" spans="1:7" ht="13" x14ac:dyDescent="0.15">
      <c r="A868" s="72"/>
      <c r="B868" s="73"/>
      <c r="C868" s="73"/>
      <c r="D868" s="73"/>
      <c r="E868" s="73"/>
      <c r="F868" s="73"/>
      <c r="G868" s="73"/>
    </row>
    <row r="869" spans="1:7" ht="13" x14ac:dyDescent="0.15">
      <c r="A869" s="72"/>
      <c r="B869" s="73"/>
      <c r="C869" s="73"/>
      <c r="D869" s="73"/>
      <c r="E869" s="73"/>
      <c r="F869" s="73"/>
      <c r="G869" s="73"/>
    </row>
    <row r="870" spans="1:7" ht="13" x14ac:dyDescent="0.15">
      <c r="A870" s="72"/>
      <c r="B870" s="73"/>
      <c r="C870" s="73"/>
      <c r="D870" s="73"/>
      <c r="E870" s="73"/>
      <c r="F870" s="73"/>
      <c r="G870" s="73"/>
    </row>
    <row r="871" spans="1:7" ht="13" x14ac:dyDescent="0.15">
      <c r="A871" s="72"/>
      <c r="B871" s="73"/>
      <c r="C871" s="73"/>
      <c r="D871" s="73"/>
      <c r="E871" s="73"/>
      <c r="F871" s="73"/>
      <c r="G871" s="73"/>
    </row>
    <row r="872" spans="1:7" ht="13" x14ac:dyDescent="0.15">
      <c r="A872" s="72"/>
      <c r="B872" s="73"/>
      <c r="C872" s="73"/>
      <c r="D872" s="73"/>
      <c r="E872" s="73"/>
      <c r="F872" s="73"/>
      <c r="G872" s="73"/>
    </row>
    <row r="873" spans="1:7" ht="13" x14ac:dyDescent="0.15">
      <c r="A873" s="72"/>
      <c r="B873" s="73"/>
      <c r="C873" s="73"/>
      <c r="D873" s="73"/>
      <c r="E873" s="73"/>
      <c r="F873" s="73"/>
      <c r="G873" s="73"/>
    </row>
    <row r="874" spans="1:7" ht="13" x14ac:dyDescent="0.15">
      <c r="A874" s="72"/>
      <c r="B874" s="73"/>
      <c r="C874" s="73"/>
      <c r="D874" s="73"/>
      <c r="E874" s="73"/>
      <c r="F874" s="73"/>
      <c r="G874" s="73"/>
    </row>
    <row r="875" spans="1:7" ht="13" x14ac:dyDescent="0.15">
      <c r="A875" s="72"/>
      <c r="B875" s="73"/>
      <c r="C875" s="73"/>
      <c r="D875" s="73"/>
      <c r="E875" s="73"/>
      <c r="F875" s="73"/>
      <c r="G875" s="73"/>
    </row>
    <row r="876" spans="1:7" ht="13" x14ac:dyDescent="0.15">
      <c r="A876" s="72"/>
      <c r="B876" s="73"/>
      <c r="C876" s="73"/>
      <c r="D876" s="73"/>
      <c r="E876" s="73"/>
      <c r="F876" s="73"/>
      <c r="G876" s="73"/>
    </row>
    <row r="877" spans="1:7" ht="13" x14ac:dyDescent="0.15">
      <c r="A877" s="72"/>
      <c r="B877" s="73"/>
      <c r="C877" s="73"/>
      <c r="D877" s="73"/>
      <c r="E877" s="73"/>
      <c r="F877" s="73"/>
      <c r="G877" s="73"/>
    </row>
    <row r="878" spans="1:7" ht="13" x14ac:dyDescent="0.15">
      <c r="A878" s="72"/>
      <c r="B878" s="73"/>
      <c r="C878" s="73"/>
      <c r="D878" s="73"/>
      <c r="E878" s="73"/>
      <c r="F878" s="73"/>
      <c r="G878" s="73"/>
    </row>
    <row r="879" spans="1:7" ht="13" x14ac:dyDescent="0.15">
      <c r="A879" s="72"/>
      <c r="B879" s="73"/>
      <c r="C879" s="73"/>
      <c r="D879" s="73"/>
      <c r="E879" s="73"/>
      <c r="F879" s="73"/>
      <c r="G879" s="73"/>
    </row>
    <row r="880" spans="1:7" ht="13" x14ac:dyDescent="0.15">
      <c r="A880" s="72"/>
      <c r="B880" s="73"/>
      <c r="C880" s="73"/>
      <c r="D880" s="73"/>
      <c r="E880" s="73"/>
      <c r="F880" s="73"/>
      <c r="G880" s="73"/>
    </row>
    <row r="881" spans="1:7" ht="13" x14ac:dyDescent="0.15">
      <c r="A881" s="72"/>
      <c r="B881" s="73"/>
      <c r="C881" s="73"/>
      <c r="D881" s="73"/>
      <c r="E881" s="73"/>
      <c r="F881" s="73"/>
      <c r="G881" s="73"/>
    </row>
    <row r="882" spans="1:7" ht="13" x14ac:dyDescent="0.15">
      <c r="A882" s="72"/>
      <c r="B882" s="73"/>
      <c r="C882" s="73"/>
      <c r="D882" s="73"/>
      <c r="E882" s="73"/>
      <c r="F882" s="73"/>
      <c r="G882" s="73"/>
    </row>
    <row r="883" spans="1:7" ht="13" x14ac:dyDescent="0.15">
      <c r="A883" s="72"/>
      <c r="B883" s="73"/>
      <c r="C883" s="73"/>
      <c r="D883" s="73"/>
      <c r="E883" s="73"/>
      <c r="F883" s="73"/>
      <c r="G883" s="73"/>
    </row>
    <row r="884" spans="1:7" ht="13" x14ac:dyDescent="0.15">
      <c r="A884" s="72"/>
      <c r="B884" s="73"/>
      <c r="C884" s="73"/>
      <c r="D884" s="73"/>
      <c r="E884" s="73"/>
      <c r="F884" s="73"/>
      <c r="G884" s="73"/>
    </row>
    <row r="885" spans="1:7" ht="13" x14ac:dyDescent="0.15">
      <c r="A885" s="72"/>
      <c r="B885" s="73"/>
      <c r="C885" s="73"/>
      <c r="D885" s="73"/>
      <c r="E885" s="73"/>
      <c r="F885" s="73"/>
      <c r="G885" s="73"/>
    </row>
    <row r="886" spans="1:7" ht="13" x14ac:dyDescent="0.15">
      <c r="A886" s="72"/>
      <c r="B886" s="73"/>
      <c r="C886" s="73"/>
      <c r="D886" s="73"/>
      <c r="E886" s="73"/>
      <c r="F886" s="73"/>
      <c r="G886" s="73"/>
    </row>
    <row r="887" spans="1:7" ht="13" x14ac:dyDescent="0.15">
      <c r="A887" s="72"/>
      <c r="B887" s="73"/>
      <c r="C887" s="73"/>
      <c r="D887" s="73"/>
      <c r="E887" s="73"/>
      <c r="F887" s="73"/>
      <c r="G887" s="73"/>
    </row>
    <row r="888" spans="1:7" ht="13" x14ac:dyDescent="0.15">
      <c r="A888" s="72"/>
      <c r="B888" s="73"/>
      <c r="C888" s="73"/>
      <c r="D888" s="73"/>
      <c r="E888" s="73"/>
      <c r="F888" s="73"/>
      <c r="G888" s="73"/>
    </row>
    <row r="889" spans="1:7" ht="13" x14ac:dyDescent="0.15">
      <c r="A889" s="72"/>
      <c r="B889" s="73"/>
      <c r="C889" s="73"/>
      <c r="D889" s="73"/>
      <c r="E889" s="73"/>
      <c r="F889" s="73"/>
      <c r="G889" s="73"/>
    </row>
    <row r="890" spans="1:7" ht="13" x14ac:dyDescent="0.15">
      <c r="A890" s="72"/>
      <c r="B890" s="73"/>
      <c r="C890" s="73"/>
      <c r="D890" s="73"/>
      <c r="E890" s="73"/>
      <c r="F890" s="73"/>
      <c r="G890" s="73"/>
    </row>
    <row r="891" spans="1:7" ht="13" x14ac:dyDescent="0.15">
      <c r="A891" s="72"/>
      <c r="B891" s="73"/>
      <c r="C891" s="73"/>
      <c r="D891" s="73"/>
      <c r="E891" s="73"/>
      <c r="F891" s="73"/>
      <c r="G891" s="73"/>
    </row>
    <row r="892" spans="1:7" ht="13" x14ac:dyDescent="0.15">
      <c r="A892" s="72"/>
      <c r="B892" s="73"/>
      <c r="C892" s="73"/>
      <c r="D892" s="73"/>
      <c r="E892" s="73"/>
      <c r="F892" s="73"/>
      <c r="G892" s="73"/>
    </row>
    <row r="893" spans="1:7" ht="13" x14ac:dyDescent="0.15">
      <c r="A893" s="72"/>
      <c r="B893" s="73"/>
      <c r="C893" s="73"/>
      <c r="D893" s="73"/>
      <c r="E893" s="73"/>
      <c r="F893" s="73"/>
      <c r="G893" s="73"/>
    </row>
    <row r="894" spans="1:7" ht="13" x14ac:dyDescent="0.15">
      <c r="A894" s="72"/>
      <c r="B894" s="73"/>
      <c r="C894" s="73"/>
      <c r="D894" s="73"/>
      <c r="E894" s="73"/>
      <c r="F894" s="73"/>
      <c r="G894" s="73"/>
    </row>
    <row r="895" spans="1:7" ht="13" x14ac:dyDescent="0.15">
      <c r="A895" s="72"/>
      <c r="B895" s="73"/>
      <c r="C895" s="73"/>
      <c r="D895" s="73"/>
      <c r="E895" s="73"/>
      <c r="F895" s="73"/>
      <c r="G895" s="73"/>
    </row>
    <row r="896" spans="1:7" ht="13" x14ac:dyDescent="0.15">
      <c r="A896" s="72"/>
      <c r="B896" s="73"/>
      <c r="C896" s="73"/>
      <c r="D896" s="73"/>
      <c r="E896" s="73"/>
      <c r="F896" s="73"/>
      <c r="G896" s="73"/>
    </row>
    <row r="897" spans="1:7" ht="13" x14ac:dyDescent="0.15">
      <c r="A897" s="72"/>
      <c r="B897" s="73"/>
      <c r="C897" s="73"/>
      <c r="D897" s="73"/>
      <c r="E897" s="73"/>
      <c r="F897" s="73"/>
      <c r="G897" s="73"/>
    </row>
    <row r="898" spans="1:7" ht="13" x14ac:dyDescent="0.15">
      <c r="A898" s="72"/>
      <c r="B898" s="73"/>
      <c r="C898" s="73"/>
      <c r="D898" s="73"/>
      <c r="E898" s="73"/>
      <c r="F898" s="73"/>
      <c r="G898" s="73"/>
    </row>
    <row r="899" spans="1:7" ht="13" x14ac:dyDescent="0.15">
      <c r="A899" s="72"/>
      <c r="B899" s="73"/>
      <c r="C899" s="73"/>
      <c r="D899" s="73"/>
      <c r="E899" s="73"/>
      <c r="F899" s="73"/>
      <c r="G899" s="73"/>
    </row>
    <row r="900" spans="1:7" ht="13" x14ac:dyDescent="0.15">
      <c r="A900" s="72"/>
      <c r="B900" s="73"/>
      <c r="C900" s="73"/>
      <c r="D900" s="73"/>
      <c r="E900" s="73"/>
      <c r="F900" s="73"/>
      <c r="G900" s="73"/>
    </row>
    <row r="901" spans="1:7" ht="13" x14ac:dyDescent="0.15">
      <c r="A901" s="72"/>
      <c r="B901" s="73"/>
      <c r="C901" s="73"/>
      <c r="D901" s="73"/>
      <c r="E901" s="73"/>
      <c r="F901" s="73"/>
      <c r="G901" s="73"/>
    </row>
    <row r="902" spans="1:7" ht="13" x14ac:dyDescent="0.15">
      <c r="A902" s="72"/>
      <c r="B902" s="73"/>
      <c r="C902" s="73"/>
      <c r="D902" s="73"/>
      <c r="E902" s="73"/>
      <c r="F902" s="73"/>
      <c r="G902" s="73"/>
    </row>
    <row r="903" spans="1:7" ht="13" x14ac:dyDescent="0.15">
      <c r="A903" s="72"/>
      <c r="B903" s="73"/>
      <c r="C903" s="73"/>
      <c r="D903" s="73"/>
      <c r="E903" s="73"/>
      <c r="F903" s="73"/>
      <c r="G903" s="73"/>
    </row>
    <row r="904" spans="1:7" ht="13" x14ac:dyDescent="0.15">
      <c r="A904" s="72"/>
      <c r="B904" s="73"/>
      <c r="C904" s="73"/>
      <c r="D904" s="73"/>
      <c r="E904" s="73"/>
      <c r="F904" s="73"/>
      <c r="G904" s="73"/>
    </row>
    <row r="905" spans="1:7" ht="13" x14ac:dyDescent="0.15">
      <c r="A905" s="72"/>
      <c r="B905" s="73"/>
      <c r="C905" s="73"/>
      <c r="D905" s="73"/>
      <c r="E905" s="73"/>
      <c r="F905" s="73"/>
      <c r="G905" s="73"/>
    </row>
    <row r="906" spans="1:7" ht="13" x14ac:dyDescent="0.15">
      <c r="A906" s="72"/>
      <c r="B906" s="73"/>
      <c r="C906" s="73"/>
      <c r="D906" s="73"/>
      <c r="E906" s="73"/>
      <c r="F906" s="73"/>
      <c r="G906" s="73"/>
    </row>
    <row r="907" spans="1:7" ht="13" x14ac:dyDescent="0.15">
      <c r="A907" s="72"/>
      <c r="B907" s="73"/>
      <c r="C907" s="73"/>
      <c r="D907" s="73"/>
      <c r="E907" s="73"/>
      <c r="F907" s="73"/>
      <c r="G907" s="73"/>
    </row>
    <row r="908" spans="1:7" ht="13" x14ac:dyDescent="0.15">
      <c r="A908" s="72"/>
      <c r="B908" s="73"/>
      <c r="C908" s="73"/>
      <c r="D908" s="73"/>
      <c r="E908" s="73"/>
      <c r="F908" s="73"/>
      <c r="G908" s="73"/>
    </row>
    <row r="909" spans="1:7" ht="13" x14ac:dyDescent="0.15">
      <c r="A909" s="72"/>
      <c r="B909" s="73"/>
      <c r="C909" s="73"/>
      <c r="D909" s="73"/>
      <c r="E909" s="73"/>
      <c r="F909" s="73"/>
      <c r="G909" s="73"/>
    </row>
    <row r="910" spans="1:7" ht="13" x14ac:dyDescent="0.15">
      <c r="A910" s="72"/>
      <c r="B910" s="73"/>
      <c r="C910" s="73"/>
      <c r="D910" s="73"/>
      <c r="E910" s="73"/>
      <c r="F910" s="73"/>
      <c r="G910" s="73"/>
    </row>
    <row r="911" spans="1:7" ht="13" x14ac:dyDescent="0.15">
      <c r="A911" s="72"/>
      <c r="B911" s="73"/>
      <c r="C911" s="73"/>
      <c r="D911" s="73"/>
      <c r="E911" s="73"/>
      <c r="F911" s="73"/>
      <c r="G911" s="73"/>
    </row>
    <row r="912" spans="1:7" ht="13" x14ac:dyDescent="0.15">
      <c r="A912" s="72"/>
      <c r="B912" s="73"/>
      <c r="C912" s="73"/>
      <c r="D912" s="73"/>
      <c r="E912" s="73"/>
      <c r="F912" s="73"/>
      <c r="G912" s="73"/>
    </row>
    <row r="913" spans="1:7" ht="13" x14ac:dyDescent="0.15">
      <c r="A913" s="72"/>
      <c r="B913" s="73"/>
      <c r="C913" s="73"/>
      <c r="D913" s="73"/>
      <c r="E913" s="73"/>
      <c r="F913" s="73"/>
      <c r="G913" s="73"/>
    </row>
    <row r="914" spans="1:7" ht="13" x14ac:dyDescent="0.15">
      <c r="A914" s="72"/>
      <c r="B914" s="73"/>
      <c r="C914" s="73"/>
      <c r="D914" s="73"/>
      <c r="E914" s="73"/>
      <c r="F914" s="73"/>
      <c r="G914" s="73"/>
    </row>
    <row r="915" spans="1:7" ht="13" x14ac:dyDescent="0.15">
      <c r="A915" s="72"/>
      <c r="B915" s="73"/>
      <c r="C915" s="73"/>
      <c r="D915" s="73"/>
      <c r="E915" s="73"/>
      <c r="F915" s="73"/>
      <c r="G915" s="73"/>
    </row>
    <row r="916" spans="1:7" ht="13" x14ac:dyDescent="0.15">
      <c r="A916" s="72"/>
      <c r="B916" s="73"/>
      <c r="C916" s="73"/>
      <c r="D916" s="73"/>
      <c r="E916" s="73"/>
      <c r="F916" s="73"/>
      <c r="G916" s="73"/>
    </row>
    <row r="917" spans="1:7" ht="13" x14ac:dyDescent="0.15">
      <c r="A917" s="72"/>
      <c r="B917" s="73"/>
      <c r="C917" s="73"/>
      <c r="D917" s="73"/>
      <c r="E917" s="73"/>
      <c r="F917" s="73"/>
      <c r="G917" s="73"/>
    </row>
    <row r="918" spans="1:7" ht="13" x14ac:dyDescent="0.15">
      <c r="A918" s="72"/>
      <c r="B918" s="73"/>
      <c r="C918" s="73"/>
      <c r="D918" s="73"/>
      <c r="E918" s="73"/>
      <c r="F918" s="73"/>
      <c r="G918" s="73"/>
    </row>
    <row r="919" spans="1:7" ht="13" x14ac:dyDescent="0.15">
      <c r="A919" s="72"/>
      <c r="B919" s="73"/>
      <c r="C919" s="73"/>
      <c r="D919" s="73"/>
      <c r="E919" s="73"/>
      <c r="F919" s="73"/>
      <c r="G919" s="73"/>
    </row>
    <row r="920" spans="1:7" ht="13" x14ac:dyDescent="0.15">
      <c r="A920" s="72"/>
      <c r="B920" s="73"/>
      <c r="C920" s="73"/>
      <c r="D920" s="73"/>
      <c r="E920" s="73"/>
      <c r="F920" s="73"/>
      <c r="G920" s="73"/>
    </row>
    <row r="921" spans="1:7" ht="13" x14ac:dyDescent="0.15">
      <c r="A921" s="72"/>
      <c r="B921" s="73"/>
      <c r="C921" s="73"/>
      <c r="D921" s="73"/>
      <c r="E921" s="73"/>
      <c r="F921" s="73"/>
      <c r="G921" s="73"/>
    </row>
    <row r="922" spans="1:7" ht="13" x14ac:dyDescent="0.15">
      <c r="A922" s="72"/>
      <c r="B922" s="73"/>
      <c r="C922" s="73"/>
      <c r="D922" s="73"/>
      <c r="E922" s="73"/>
      <c r="F922" s="73"/>
      <c r="G922" s="73"/>
    </row>
    <row r="923" spans="1:7" ht="13" x14ac:dyDescent="0.15">
      <c r="A923" s="72"/>
      <c r="B923" s="73"/>
      <c r="C923" s="73"/>
      <c r="D923" s="73"/>
      <c r="E923" s="73"/>
      <c r="F923" s="73"/>
      <c r="G923" s="73"/>
    </row>
    <row r="924" spans="1:7" ht="13" x14ac:dyDescent="0.15">
      <c r="A924" s="72"/>
      <c r="B924" s="73"/>
      <c r="C924" s="73"/>
      <c r="D924" s="73"/>
      <c r="E924" s="73"/>
      <c r="F924" s="73"/>
      <c r="G924" s="73"/>
    </row>
    <row r="925" spans="1:7" ht="13" x14ac:dyDescent="0.15">
      <c r="A925" s="72"/>
      <c r="B925" s="73"/>
      <c r="C925" s="73"/>
      <c r="D925" s="73"/>
      <c r="E925" s="73"/>
      <c r="F925" s="73"/>
      <c r="G925" s="73"/>
    </row>
    <row r="926" spans="1:7" ht="13" x14ac:dyDescent="0.15">
      <c r="A926" s="72"/>
      <c r="B926" s="73"/>
      <c r="C926" s="73"/>
      <c r="D926" s="73"/>
      <c r="E926" s="73"/>
      <c r="F926" s="73"/>
      <c r="G926" s="73"/>
    </row>
    <row r="927" spans="1:7" ht="13" x14ac:dyDescent="0.15">
      <c r="A927" s="72"/>
      <c r="B927" s="73"/>
      <c r="C927" s="73"/>
      <c r="D927" s="73"/>
      <c r="E927" s="73"/>
      <c r="F927" s="73"/>
      <c r="G927" s="73"/>
    </row>
    <row r="928" spans="1:7" ht="13" x14ac:dyDescent="0.15">
      <c r="A928" s="72"/>
      <c r="B928" s="73"/>
      <c r="C928" s="73"/>
      <c r="D928" s="73"/>
      <c r="E928" s="73"/>
      <c r="F928" s="73"/>
      <c r="G928" s="73"/>
    </row>
    <row r="929" spans="1:7" ht="13" x14ac:dyDescent="0.15">
      <c r="A929" s="72"/>
      <c r="B929" s="73"/>
      <c r="C929" s="73"/>
      <c r="D929" s="73"/>
      <c r="E929" s="73"/>
      <c r="F929" s="73"/>
      <c r="G929" s="73"/>
    </row>
    <row r="930" spans="1:7" ht="13" x14ac:dyDescent="0.15">
      <c r="A930" s="72"/>
      <c r="B930" s="73"/>
      <c r="C930" s="73"/>
      <c r="D930" s="73"/>
      <c r="E930" s="73"/>
      <c r="F930" s="73"/>
      <c r="G930" s="73"/>
    </row>
    <row r="931" spans="1:7" ht="13" x14ac:dyDescent="0.15">
      <c r="A931" s="72"/>
      <c r="B931" s="73"/>
      <c r="C931" s="73"/>
      <c r="D931" s="73"/>
      <c r="E931" s="73"/>
      <c r="F931" s="73"/>
      <c r="G931" s="73"/>
    </row>
    <row r="932" spans="1:7" ht="13" x14ac:dyDescent="0.15">
      <c r="A932" s="72"/>
      <c r="B932" s="73"/>
      <c r="C932" s="73"/>
      <c r="D932" s="73"/>
      <c r="E932" s="73"/>
      <c r="F932" s="73"/>
      <c r="G932" s="73"/>
    </row>
    <row r="933" spans="1:7" ht="13" x14ac:dyDescent="0.15">
      <c r="A933" s="72"/>
      <c r="B933" s="73"/>
      <c r="C933" s="73"/>
      <c r="D933" s="73"/>
      <c r="E933" s="73"/>
      <c r="F933" s="73"/>
      <c r="G933" s="73"/>
    </row>
    <row r="934" spans="1:7" ht="13" x14ac:dyDescent="0.15">
      <c r="A934" s="72"/>
      <c r="B934" s="73"/>
      <c r="C934" s="73"/>
      <c r="D934" s="73"/>
      <c r="E934" s="73"/>
      <c r="F934" s="73"/>
      <c r="G934" s="73"/>
    </row>
    <row r="935" spans="1:7" ht="13" x14ac:dyDescent="0.15">
      <c r="A935" s="72"/>
      <c r="B935" s="73"/>
      <c r="C935" s="73"/>
      <c r="D935" s="73"/>
      <c r="E935" s="73"/>
      <c r="F935" s="73"/>
      <c r="G935" s="73"/>
    </row>
    <row r="936" spans="1:7" ht="13" x14ac:dyDescent="0.15">
      <c r="A936" s="72"/>
      <c r="B936" s="73"/>
      <c r="C936" s="73"/>
      <c r="D936" s="73"/>
      <c r="E936" s="73"/>
      <c r="F936" s="73"/>
      <c r="G936" s="73"/>
    </row>
    <row r="937" spans="1:7" ht="13" x14ac:dyDescent="0.15">
      <c r="A937" s="72"/>
      <c r="B937" s="73"/>
      <c r="C937" s="73"/>
      <c r="D937" s="73"/>
      <c r="E937" s="73"/>
      <c r="F937" s="73"/>
      <c r="G937" s="73"/>
    </row>
    <row r="938" spans="1:7" ht="13" x14ac:dyDescent="0.15">
      <c r="A938" s="72"/>
      <c r="B938" s="73"/>
      <c r="C938" s="73"/>
      <c r="D938" s="73"/>
      <c r="E938" s="73"/>
      <c r="F938" s="73"/>
      <c r="G938" s="73"/>
    </row>
    <row r="939" spans="1:7" ht="13" x14ac:dyDescent="0.15">
      <c r="A939" s="72"/>
      <c r="B939" s="73"/>
      <c r="C939" s="73"/>
      <c r="D939" s="73"/>
      <c r="E939" s="73"/>
      <c r="F939" s="73"/>
      <c r="G939" s="73"/>
    </row>
    <row r="940" spans="1:7" ht="13" x14ac:dyDescent="0.15">
      <c r="A940" s="72"/>
      <c r="B940" s="73"/>
      <c r="C940" s="73"/>
      <c r="D940" s="73"/>
      <c r="E940" s="73"/>
      <c r="F940" s="73"/>
      <c r="G940" s="73"/>
    </row>
    <row r="941" spans="1:7" ht="13" x14ac:dyDescent="0.15">
      <c r="A941" s="72"/>
      <c r="B941" s="73"/>
      <c r="C941" s="73"/>
      <c r="D941" s="73"/>
      <c r="E941" s="73"/>
      <c r="F941" s="73"/>
      <c r="G941" s="73"/>
    </row>
    <row r="942" spans="1:7" ht="13" x14ac:dyDescent="0.15">
      <c r="A942" s="72"/>
      <c r="B942" s="73"/>
      <c r="C942" s="73"/>
      <c r="D942" s="73"/>
      <c r="E942" s="73"/>
      <c r="F942" s="73"/>
      <c r="G942" s="73"/>
    </row>
    <row r="943" spans="1:7" ht="13" x14ac:dyDescent="0.15">
      <c r="A943" s="72"/>
      <c r="B943" s="73"/>
      <c r="C943" s="73"/>
      <c r="D943" s="73"/>
      <c r="E943" s="73"/>
      <c r="F943" s="73"/>
      <c r="G943" s="73"/>
    </row>
    <row r="944" spans="1:7" ht="13" x14ac:dyDescent="0.15">
      <c r="A944" s="72"/>
      <c r="B944" s="73"/>
      <c r="C944" s="73"/>
      <c r="D944" s="73"/>
      <c r="E944" s="73"/>
      <c r="F944" s="73"/>
      <c r="G944" s="73"/>
    </row>
    <row r="945" spans="1:7" ht="13" x14ac:dyDescent="0.15">
      <c r="A945" s="72"/>
      <c r="B945" s="73"/>
      <c r="C945" s="73"/>
      <c r="D945" s="73"/>
      <c r="E945" s="73"/>
      <c r="F945" s="73"/>
      <c r="G945" s="73"/>
    </row>
    <row r="946" spans="1:7" ht="13" x14ac:dyDescent="0.15">
      <c r="A946" s="72"/>
      <c r="B946" s="73"/>
      <c r="C946" s="73"/>
      <c r="D946" s="73"/>
      <c r="E946" s="73"/>
      <c r="F946" s="73"/>
      <c r="G946" s="73"/>
    </row>
    <row r="947" spans="1:7" ht="13" x14ac:dyDescent="0.15">
      <c r="A947" s="72"/>
      <c r="B947" s="73"/>
      <c r="C947" s="73"/>
      <c r="D947" s="73"/>
      <c r="E947" s="73"/>
      <c r="F947" s="73"/>
      <c r="G947" s="73"/>
    </row>
    <row r="948" spans="1:7" ht="13" x14ac:dyDescent="0.15">
      <c r="A948" s="72"/>
      <c r="B948" s="73"/>
      <c r="C948" s="73"/>
      <c r="D948" s="73"/>
      <c r="E948" s="73"/>
      <c r="F948" s="73"/>
      <c r="G948" s="73"/>
    </row>
    <row r="949" spans="1:7" ht="13" x14ac:dyDescent="0.15">
      <c r="A949" s="72"/>
      <c r="B949" s="73"/>
      <c r="C949" s="73"/>
      <c r="D949" s="73"/>
      <c r="E949" s="73"/>
      <c r="F949" s="73"/>
      <c r="G949" s="73"/>
    </row>
    <row r="950" spans="1:7" ht="13" x14ac:dyDescent="0.15">
      <c r="A950" s="72"/>
      <c r="B950" s="73"/>
      <c r="C950" s="73"/>
      <c r="D950" s="73"/>
      <c r="E950" s="73"/>
      <c r="F950" s="73"/>
      <c r="G950" s="73"/>
    </row>
    <row r="951" spans="1:7" ht="13" x14ac:dyDescent="0.15">
      <c r="A951" s="72"/>
      <c r="B951" s="73"/>
      <c r="C951" s="73"/>
      <c r="D951" s="73"/>
      <c r="E951" s="73"/>
      <c r="F951" s="73"/>
      <c r="G951" s="73"/>
    </row>
    <row r="952" spans="1:7" ht="13" x14ac:dyDescent="0.15">
      <c r="A952" s="72"/>
      <c r="B952" s="73"/>
      <c r="C952" s="73"/>
      <c r="D952" s="73"/>
      <c r="E952" s="73"/>
      <c r="F952" s="73"/>
      <c r="G952" s="73"/>
    </row>
    <row r="953" spans="1:7" ht="13" x14ac:dyDescent="0.15">
      <c r="A953" s="72"/>
      <c r="B953" s="73"/>
      <c r="C953" s="73"/>
      <c r="D953" s="73"/>
      <c r="E953" s="73"/>
      <c r="F953" s="73"/>
      <c r="G953" s="73"/>
    </row>
    <row r="954" spans="1:7" ht="13" x14ac:dyDescent="0.15">
      <c r="A954" s="72"/>
      <c r="B954" s="73"/>
      <c r="C954" s="73"/>
      <c r="D954" s="73"/>
      <c r="E954" s="73"/>
      <c r="F954" s="73"/>
      <c r="G954" s="73"/>
    </row>
    <row r="955" spans="1:7" ht="13" x14ac:dyDescent="0.15">
      <c r="A955" s="72"/>
      <c r="B955" s="73"/>
      <c r="C955" s="73"/>
      <c r="D955" s="73"/>
      <c r="E955" s="73"/>
      <c r="F955" s="73"/>
      <c r="G955" s="73"/>
    </row>
    <row r="956" spans="1:7" ht="13" x14ac:dyDescent="0.15">
      <c r="A956" s="72"/>
      <c r="B956" s="73"/>
      <c r="C956" s="73"/>
      <c r="D956" s="73"/>
      <c r="E956" s="73"/>
      <c r="F956" s="73"/>
      <c r="G956" s="73"/>
    </row>
    <row r="957" spans="1:7" ht="13" x14ac:dyDescent="0.15">
      <c r="A957" s="72"/>
      <c r="B957" s="73"/>
      <c r="C957" s="73"/>
      <c r="D957" s="73"/>
      <c r="E957" s="73"/>
      <c r="F957" s="73"/>
      <c r="G957" s="73"/>
    </row>
    <row r="958" spans="1:7" ht="13" x14ac:dyDescent="0.15">
      <c r="A958" s="72"/>
      <c r="B958" s="73"/>
      <c r="C958" s="73"/>
      <c r="D958" s="73"/>
      <c r="E958" s="73"/>
      <c r="F958" s="73"/>
      <c r="G958" s="73"/>
    </row>
    <row r="959" spans="1:7" ht="13" x14ac:dyDescent="0.15">
      <c r="A959" s="72"/>
      <c r="B959" s="73"/>
      <c r="C959" s="73"/>
      <c r="D959" s="73"/>
      <c r="E959" s="73"/>
      <c r="F959" s="73"/>
      <c r="G959" s="73"/>
    </row>
    <row r="960" spans="1:7" ht="13" x14ac:dyDescent="0.15">
      <c r="A960" s="72"/>
      <c r="B960" s="73"/>
      <c r="C960" s="73"/>
      <c r="D960" s="73"/>
      <c r="E960" s="73"/>
      <c r="F960" s="73"/>
      <c r="G960" s="73"/>
    </row>
    <row r="961" spans="1:7" ht="13" x14ac:dyDescent="0.15">
      <c r="A961" s="72"/>
      <c r="B961" s="73"/>
      <c r="C961" s="73"/>
      <c r="D961" s="73"/>
      <c r="E961" s="73"/>
      <c r="F961" s="73"/>
      <c r="G961" s="73"/>
    </row>
    <row r="962" spans="1:7" ht="13" x14ac:dyDescent="0.15">
      <c r="A962" s="72"/>
      <c r="B962" s="73"/>
      <c r="C962" s="73"/>
      <c r="D962" s="73"/>
      <c r="E962" s="73"/>
      <c r="F962" s="73"/>
      <c r="G962" s="73"/>
    </row>
    <row r="963" spans="1:7" ht="13" x14ac:dyDescent="0.15">
      <c r="A963" s="72"/>
      <c r="B963" s="73"/>
      <c r="C963" s="73"/>
      <c r="D963" s="73"/>
      <c r="E963" s="73"/>
      <c r="F963" s="73"/>
      <c r="G963" s="73"/>
    </row>
    <row r="964" spans="1:7" ht="13" x14ac:dyDescent="0.15">
      <c r="A964" s="72"/>
      <c r="B964" s="73"/>
      <c r="C964" s="73"/>
      <c r="D964" s="73"/>
      <c r="E964" s="73"/>
      <c r="F964" s="73"/>
      <c r="G964" s="73"/>
    </row>
    <row r="965" spans="1:7" ht="13" x14ac:dyDescent="0.15">
      <c r="A965" s="72"/>
      <c r="B965" s="73"/>
      <c r="C965" s="73"/>
      <c r="D965" s="73"/>
      <c r="E965" s="73"/>
      <c r="F965" s="73"/>
      <c r="G965" s="73"/>
    </row>
    <row r="966" spans="1:7" ht="13" x14ac:dyDescent="0.15">
      <c r="A966" s="72"/>
      <c r="B966" s="73"/>
      <c r="C966" s="73"/>
      <c r="D966" s="73"/>
      <c r="E966" s="73"/>
      <c r="F966" s="73"/>
      <c r="G966" s="73"/>
    </row>
    <row r="967" spans="1:7" ht="13" x14ac:dyDescent="0.15">
      <c r="A967" s="72"/>
      <c r="B967" s="73"/>
      <c r="C967" s="73"/>
      <c r="D967" s="73"/>
      <c r="E967" s="73"/>
      <c r="F967" s="73"/>
      <c r="G967" s="73"/>
    </row>
    <row r="968" spans="1:7" ht="13" x14ac:dyDescent="0.15">
      <c r="A968" s="72"/>
      <c r="B968" s="73"/>
      <c r="C968" s="73"/>
      <c r="D968" s="73"/>
      <c r="E968" s="73"/>
      <c r="F968" s="73"/>
      <c r="G968" s="73"/>
    </row>
    <row r="969" spans="1:7" ht="13" x14ac:dyDescent="0.15">
      <c r="A969" s="72"/>
      <c r="B969" s="73"/>
      <c r="C969" s="73"/>
      <c r="D969" s="73"/>
      <c r="E969" s="73"/>
      <c r="F969" s="73"/>
      <c r="G969" s="73"/>
    </row>
    <row r="970" spans="1:7" ht="13" x14ac:dyDescent="0.15">
      <c r="A970" s="72"/>
      <c r="B970" s="73"/>
      <c r="C970" s="73"/>
      <c r="D970" s="73"/>
      <c r="E970" s="73"/>
      <c r="F970" s="73"/>
      <c r="G970" s="73"/>
    </row>
    <row r="971" spans="1:7" ht="13" x14ac:dyDescent="0.15">
      <c r="A971" s="72"/>
      <c r="B971" s="73"/>
      <c r="C971" s="73"/>
      <c r="D971" s="73"/>
      <c r="E971" s="73"/>
      <c r="F971" s="73"/>
      <c r="G971" s="73"/>
    </row>
    <row r="972" spans="1:7" ht="13" x14ac:dyDescent="0.15">
      <c r="A972" s="72"/>
      <c r="B972" s="73"/>
      <c r="C972" s="73"/>
      <c r="D972" s="73"/>
      <c r="E972" s="73"/>
      <c r="F972" s="73"/>
      <c r="G972" s="73"/>
    </row>
    <row r="973" spans="1:7" ht="13" x14ac:dyDescent="0.15">
      <c r="A973" s="72"/>
      <c r="B973" s="73"/>
      <c r="C973" s="73"/>
      <c r="D973" s="73"/>
      <c r="E973" s="73"/>
      <c r="F973" s="73"/>
      <c r="G973" s="73"/>
    </row>
    <row r="974" spans="1:7" ht="13" x14ac:dyDescent="0.15">
      <c r="A974" s="72"/>
      <c r="B974" s="73"/>
      <c r="C974" s="73"/>
      <c r="D974" s="73"/>
      <c r="E974" s="73"/>
      <c r="F974" s="73"/>
      <c r="G974" s="73"/>
    </row>
    <row r="975" spans="1:7" ht="13" x14ac:dyDescent="0.15">
      <c r="A975" s="72"/>
      <c r="B975" s="73"/>
      <c r="C975" s="73"/>
      <c r="D975" s="73"/>
      <c r="E975" s="73"/>
      <c r="F975" s="73"/>
      <c r="G975" s="73"/>
    </row>
    <row r="976" spans="1:7" ht="13" x14ac:dyDescent="0.15">
      <c r="A976" s="72"/>
      <c r="B976" s="73"/>
      <c r="C976" s="73"/>
      <c r="D976" s="73"/>
      <c r="E976" s="73"/>
      <c r="F976" s="73"/>
      <c r="G976" s="73"/>
    </row>
    <row r="977" spans="1:7" ht="13" x14ac:dyDescent="0.15">
      <c r="A977" s="72"/>
      <c r="B977" s="73"/>
      <c r="C977" s="73"/>
      <c r="D977" s="73"/>
      <c r="E977" s="73"/>
      <c r="F977" s="73"/>
      <c r="G977" s="73"/>
    </row>
    <row r="978" spans="1:7" ht="13" x14ac:dyDescent="0.15">
      <c r="A978" s="72"/>
      <c r="B978" s="73"/>
      <c r="C978" s="73"/>
      <c r="D978" s="73"/>
      <c r="E978" s="73"/>
      <c r="F978" s="73"/>
      <c r="G978" s="73"/>
    </row>
    <row r="979" spans="1:7" ht="13" x14ac:dyDescent="0.15">
      <c r="A979" s="72"/>
      <c r="B979" s="73"/>
      <c r="C979" s="73"/>
      <c r="D979" s="73"/>
      <c r="E979" s="73"/>
      <c r="F979" s="73"/>
      <c r="G979" s="73"/>
    </row>
    <row r="980" spans="1:7" ht="13" x14ac:dyDescent="0.15">
      <c r="A980" s="72"/>
      <c r="B980" s="73"/>
      <c r="C980" s="73"/>
      <c r="D980" s="73"/>
      <c r="E980" s="73"/>
      <c r="F980" s="73"/>
      <c r="G980" s="73"/>
    </row>
    <row r="981" spans="1:7" ht="13" x14ac:dyDescent="0.15">
      <c r="A981" s="72"/>
      <c r="B981" s="73"/>
      <c r="C981" s="73"/>
      <c r="D981" s="73"/>
      <c r="E981" s="73"/>
      <c r="F981" s="73"/>
      <c r="G981" s="73"/>
    </row>
    <row r="982" spans="1:7" ht="13" x14ac:dyDescent="0.15">
      <c r="A982" s="72"/>
      <c r="B982" s="73"/>
      <c r="C982" s="73"/>
      <c r="D982" s="73"/>
      <c r="E982" s="73"/>
      <c r="F982" s="73"/>
      <c r="G982" s="73"/>
    </row>
    <row r="983" spans="1:7" ht="13" x14ac:dyDescent="0.15">
      <c r="A983" s="72"/>
      <c r="B983" s="73"/>
      <c r="C983" s="73"/>
      <c r="D983" s="73"/>
      <c r="E983" s="73"/>
      <c r="F983" s="73"/>
      <c r="G983" s="73"/>
    </row>
    <row r="984" spans="1:7" ht="13" x14ac:dyDescent="0.15">
      <c r="A984" s="72"/>
      <c r="B984" s="73"/>
      <c r="C984" s="73"/>
      <c r="D984" s="73"/>
      <c r="E984" s="73"/>
      <c r="F984" s="73"/>
      <c r="G984" s="73"/>
    </row>
    <row r="985" spans="1:7" ht="13" x14ac:dyDescent="0.15">
      <c r="A985" s="72"/>
      <c r="B985" s="73"/>
      <c r="C985" s="73"/>
      <c r="D985" s="73"/>
      <c r="E985" s="73"/>
      <c r="F985" s="73"/>
      <c r="G985" s="73"/>
    </row>
    <row r="986" spans="1:7" ht="13" x14ac:dyDescent="0.15">
      <c r="A986" s="72"/>
      <c r="B986" s="73"/>
      <c r="C986" s="73"/>
      <c r="D986" s="73"/>
      <c r="E986" s="73"/>
      <c r="F986" s="73"/>
      <c r="G986" s="73"/>
    </row>
    <row r="987" spans="1:7" ht="13" x14ac:dyDescent="0.15">
      <c r="A987" s="72"/>
      <c r="B987" s="73"/>
      <c r="C987" s="73"/>
      <c r="D987" s="73"/>
      <c r="E987" s="73"/>
      <c r="F987" s="73"/>
      <c r="G987" s="73"/>
    </row>
    <row r="988" spans="1:7" ht="13" x14ac:dyDescent="0.15">
      <c r="A988" s="72"/>
      <c r="B988" s="73"/>
      <c r="C988" s="73"/>
      <c r="D988" s="73"/>
      <c r="E988" s="73"/>
      <c r="F988" s="73"/>
      <c r="G988" s="73"/>
    </row>
    <row r="989" spans="1:7" ht="13" x14ac:dyDescent="0.15">
      <c r="A989" s="72"/>
      <c r="B989" s="73"/>
      <c r="C989" s="73"/>
      <c r="D989" s="73"/>
      <c r="E989" s="73"/>
      <c r="F989" s="73"/>
      <c r="G989" s="73"/>
    </row>
    <row r="990" spans="1:7" ht="13" x14ac:dyDescent="0.15">
      <c r="A990" s="72"/>
      <c r="B990" s="73"/>
      <c r="C990" s="73"/>
      <c r="D990" s="73"/>
      <c r="E990" s="73"/>
      <c r="F990" s="73"/>
      <c r="G990" s="73"/>
    </row>
    <row r="991" spans="1:7" ht="13" x14ac:dyDescent="0.15">
      <c r="A991" s="72"/>
      <c r="B991" s="73"/>
      <c r="C991" s="73"/>
      <c r="D991" s="73"/>
      <c r="E991" s="73"/>
      <c r="F991" s="73"/>
      <c r="G991" s="73"/>
    </row>
    <row r="992" spans="1:7" ht="13" x14ac:dyDescent="0.15">
      <c r="A992" s="72"/>
      <c r="B992" s="73"/>
      <c r="C992" s="73"/>
      <c r="D992" s="73"/>
      <c r="E992" s="73"/>
      <c r="F992" s="73"/>
      <c r="G992" s="73"/>
    </row>
    <row r="993" spans="1:7" ht="13" x14ac:dyDescent="0.15">
      <c r="A993" s="72"/>
      <c r="B993" s="73"/>
      <c r="C993" s="73"/>
      <c r="D993" s="73"/>
      <c r="E993" s="73"/>
      <c r="F993" s="73"/>
      <c r="G993" s="73"/>
    </row>
    <row r="994" spans="1:7" ht="13" x14ac:dyDescent="0.15">
      <c r="A994" s="72"/>
      <c r="B994" s="73"/>
      <c r="C994" s="73"/>
      <c r="D994" s="73"/>
      <c r="E994" s="73"/>
      <c r="F994" s="73"/>
      <c r="G994" s="73"/>
    </row>
    <row r="995" spans="1:7" ht="13" x14ac:dyDescent="0.15">
      <c r="A995" s="72"/>
      <c r="B995" s="73"/>
      <c r="C995" s="73"/>
      <c r="D995" s="73"/>
      <c r="E995" s="73"/>
      <c r="F995" s="73"/>
      <c r="G995" s="73"/>
    </row>
    <row r="996" spans="1:7" ht="13" x14ac:dyDescent="0.15">
      <c r="A996" s="72"/>
      <c r="B996" s="73"/>
      <c r="C996" s="73"/>
      <c r="D996" s="73"/>
      <c r="E996" s="73"/>
      <c r="F996" s="73"/>
      <c r="G996" s="73"/>
    </row>
    <row r="997" spans="1:7" ht="13" x14ac:dyDescent="0.15">
      <c r="A997" s="72"/>
      <c r="B997" s="73"/>
      <c r="C997" s="73"/>
      <c r="D997" s="73"/>
      <c r="E997" s="73"/>
      <c r="F997" s="73"/>
      <c r="G997" s="73"/>
    </row>
  </sheetData>
  <mergeCells count="368">
    <mergeCell ref="D338:E338"/>
    <mergeCell ref="D339:E339"/>
    <mergeCell ref="D340:E340"/>
    <mergeCell ref="D341:E341"/>
    <mergeCell ref="D342:E342"/>
    <mergeCell ref="D343:E343"/>
    <mergeCell ref="D344:E344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57:E357"/>
    <mergeCell ref="D358:E358"/>
    <mergeCell ref="D366:E366"/>
    <mergeCell ref="D367:E367"/>
    <mergeCell ref="D368:E368"/>
    <mergeCell ref="D370:E370"/>
    <mergeCell ref="D359:E359"/>
    <mergeCell ref="D360:E360"/>
    <mergeCell ref="D361:E361"/>
    <mergeCell ref="D362:E362"/>
    <mergeCell ref="D363:E363"/>
    <mergeCell ref="D364:E364"/>
    <mergeCell ref="D365:E365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290:E290"/>
    <mergeCell ref="D291:E291"/>
    <mergeCell ref="D292:E292"/>
    <mergeCell ref="D293:E293"/>
    <mergeCell ref="D294:E294"/>
    <mergeCell ref="D295:E295"/>
    <mergeCell ref="D345:E345"/>
    <mergeCell ref="D346:E346"/>
    <mergeCell ref="D347:E347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A1:G1"/>
    <mergeCell ref="D3:E3"/>
    <mergeCell ref="D4:E4"/>
    <mergeCell ref="D5:E5"/>
    <mergeCell ref="D6:E6"/>
    <mergeCell ref="D7:E7"/>
    <mergeCell ref="D8:E8"/>
    <mergeCell ref="D9:E9"/>
    <mergeCell ref="D10:E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54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7.1640625" customWidth="1"/>
    <col min="2" max="2" width="11.1640625" customWidth="1"/>
    <col min="3" max="4" width="7.1640625" customWidth="1"/>
    <col min="5" max="5" width="11.83203125" customWidth="1"/>
    <col min="6" max="6" width="13.1640625" customWidth="1"/>
    <col min="7" max="12" width="4.1640625" customWidth="1"/>
    <col min="13" max="24" width="4.1640625" hidden="1" customWidth="1"/>
    <col min="25" max="25" width="21.1640625" customWidth="1"/>
  </cols>
  <sheetData>
    <row r="1" spans="1:25" ht="20" x14ac:dyDescent="0.2">
      <c r="A1" s="354" t="s">
        <v>18</v>
      </c>
      <c r="B1" s="274"/>
      <c r="C1" s="274"/>
      <c r="D1" s="274"/>
      <c r="E1" s="274"/>
      <c r="F1" s="275"/>
      <c r="G1" s="273" t="s">
        <v>19</v>
      </c>
      <c r="H1" s="275"/>
      <c r="I1" s="363" t="s">
        <v>20</v>
      </c>
      <c r="J1" s="274"/>
      <c r="K1" s="274"/>
      <c r="L1" s="275"/>
      <c r="M1" s="277" t="s">
        <v>21</v>
      </c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5"/>
      <c r="Y1" s="26"/>
    </row>
    <row r="2" spans="1:25" ht="143.25" customHeight="1" x14ac:dyDescent="0.2">
      <c r="A2" s="2" t="s">
        <v>1</v>
      </c>
      <c r="B2" s="3" t="s">
        <v>2</v>
      </c>
      <c r="C2" s="3" t="s">
        <v>3</v>
      </c>
      <c r="D2" s="3"/>
      <c r="E2" s="3" t="s">
        <v>22</v>
      </c>
      <c r="F2" s="3" t="s">
        <v>23</v>
      </c>
      <c r="G2" s="27" t="s">
        <v>24</v>
      </c>
      <c r="H2" s="28" t="s">
        <v>4</v>
      </c>
      <c r="I2" s="29" t="s">
        <v>25</v>
      </c>
      <c r="J2" s="29" t="s">
        <v>26</v>
      </c>
      <c r="K2" s="28" t="s">
        <v>27</v>
      </c>
      <c r="L2" s="28" t="s">
        <v>28</v>
      </c>
      <c r="M2" s="30" t="s">
        <v>29</v>
      </c>
      <c r="N2" s="30">
        <v>0</v>
      </c>
      <c r="O2" s="30" t="s">
        <v>29</v>
      </c>
      <c r="P2" s="30">
        <v>0</v>
      </c>
      <c r="Q2" s="30" t="s">
        <v>29</v>
      </c>
      <c r="R2" s="30">
        <v>0</v>
      </c>
      <c r="S2" s="30" t="s">
        <v>29</v>
      </c>
      <c r="T2" s="30">
        <v>0</v>
      </c>
      <c r="U2" s="30" t="s">
        <v>29</v>
      </c>
      <c r="V2" s="30">
        <v>0</v>
      </c>
      <c r="W2" s="30" t="s">
        <v>29</v>
      </c>
      <c r="X2" s="30">
        <v>0</v>
      </c>
      <c r="Y2" s="31" t="s">
        <v>30</v>
      </c>
    </row>
    <row r="3" spans="1:25" ht="13" x14ac:dyDescent="0.15">
      <c r="A3" s="32" t="s">
        <v>7</v>
      </c>
      <c r="B3" s="33">
        <v>46020</v>
      </c>
      <c r="C3" s="34">
        <v>1</v>
      </c>
      <c r="D3" s="34"/>
      <c r="E3" s="34" t="s">
        <v>31</v>
      </c>
      <c r="F3" s="35" t="s">
        <v>32</v>
      </c>
      <c r="G3" s="36"/>
      <c r="H3" s="37"/>
      <c r="I3" s="36"/>
      <c r="J3" s="37"/>
      <c r="K3" s="282"/>
      <c r="L3" s="283"/>
      <c r="M3" s="289"/>
      <c r="N3" s="272"/>
      <c r="O3" s="271"/>
      <c r="P3" s="272"/>
      <c r="Q3" s="271"/>
      <c r="R3" s="272"/>
      <c r="S3" s="271"/>
      <c r="T3" s="272"/>
      <c r="U3" s="271"/>
      <c r="V3" s="272"/>
      <c r="W3" s="271"/>
      <c r="X3" s="283"/>
      <c r="Y3" s="34">
        <f t="shared" ref="Y3:Y257" si="0">SUM(G3:L3)</f>
        <v>0</v>
      </c>
    </row>
    <row r="4" spans="1:25" ht="13" x14ac:dyDescent="0.15">
      <c r="A4" s="40" t="s">
        <v>9</v>
      </c>
      <c r="B4" s="41">
        <f t="shared" ref="B4:B258" si="1">B3+1</f>
        <v>46021</v>
      </c>
      <c r="C4" s="42">
        <v>1</v>
      </c>
      <c r="D4" s="42"/>
      <c r="E4" s="42" t="s">
        <v>31</v>
      </c>
      <c r="F4" s="43" t="s">
        <v>32</v>
      </c>
      <c r="G4" s="44"/>
      <c r="H4" s="38"/>
      <c r="I4" s="44"/>
      <c r="J4" s="38"/>
      <c r="K4" s="282"/>
      <c r="L4" s="283"/>
      <c r="M4" s="289"/>
      <c r="N4" s="272"/>
      <c r="O4" s="271"/>
      <c r="P4" s="272"/>
      <c r="Q4" s="271"/>
      <c r="R4" s="272"/>
      <c r="S4" s="271"/>
      <c r="T4" s="272"/>
      <c r="U4" s="271"/>
      <c r="V4" s="272"/>
      <c r="W4" s="271"/>
      <c r="X4" s="283"/>
      <c r="Y4" s="42">
        <f t="shared" si="0"/>
        <v>0</v>
      </c>
    </row>
    <row r="5" spans="1:25" ht="13" x14ac:dyDescent="0.15">
      <c r="A5" s="40" t="s">
        <v>10</v>
      </c>
      <c r="B5" s="41">
        <f t="shared" si="1"/>
        <v>46022</v>
      </c>
      <c r="C5" s="42">
        <v>1</v>
      </c>
      <c r="D5" s="42"/>
      <c r="E5" s="42" t="s">
        <v>31</v>
      </c>
      <c r="F5" s="43" t="s">
        <v>32</v>
      </c>
      <c r="G5" s="44"/>
      <c r="H5" s="38"/>
      <c r="I5" s="44"/>
      <c r="J5" s="38"/>
      <c r="K5" s="282"/>
      <c r="L5" s="283"/>
      <c r="M5" s="289"/>
      <c r="N5" s="272"/>
      <c r="O5" s="271"/>
      <c r="P5" s="272"/>
      <c r="Q5" s="271"/>
      <c r="R5" s="272"/>
      <c r="S5" s="271"/>
      <c r="T5" s="272"/>
      <c r="U5" s="271"/>
      <c r="V5" s="272"/>
      <c r="W5" s="271"/>
      <c r="X5" s="283"/>
      <c r="Y5" s="42">
        <f t="shared" si="0"/>
        <v>0</v>
      </c>
    </row>
    <row r="6" spans="1:25" ht="13" x14ac:dyDescent="0.15">
      <c r="A6" s="40" t="s">
        <v>11</v>
      </c>
      <c r="B6" s="41">
        <f t="shared" si="1"/>
        <v>46023</v>
      </c>
      <c r="C6" s="42">
        <v>1</v>
      </c>
      <c r="D6" s="42"/>
      <c r="E6" s="42" t="s">
        <v>31</v>
      </c>
      <c r="F6" s="43" t="s">
        <v>32</v>
      </c>
      <c r="G6" s="44"/>
      <c r="H6" s="38"/>
      <c r="I6" s="44"/>
      <c r="J6" s="38"/>
      <c r="K6" s="282"/>
      <c r="L6" s="283"/>
      <c r="M6" s="289"/>
      <c r="N6" s="272"/>
      <c r="O6" s="271"/>
      <c r="P6" s="272"/>
      <c r="Q6" s="271"/>
      <c r="R6" s="272"/>
      <c r="S6" s="271"/>
      <c r="T6" s="272"/>
      <c r="U6" s="271"/>
      <c r="V6" s="272"/>
      <c r="W6" s="271"/>
      <c r="X6" s="283"/>
      <c r="Y6" s="42">
        <f t="shared" si="0"/>
        <v>0</v>
      </c>
    </row>
    <row r="7" spans="1:25" ht="13" x14ac:dyDescent="0.15">
      <c r="A7" s="40" t="s">
        <v>12</v>
      </c>
      <c r="B7" s="41">
        <f t="shared" si="1"/>
        <v>46024</v>
      </c>
      <c r="C7" s="42">
        <v>1</v>
      </c>
      <c r="D7" s="42"/>
      <c r="E7" s="42" t="s">
        <v>31</v>
      </c>
      <c r="F7" s="43" t="s">
        <v>32</v>
      </c>
      <c r="G7" s="44"/>
      <c r="H7" s="38"/>
      <c r="I7" s="44"/>
      <c r="J7" s="38"/>
      <c r="K7" s="282"/>
      <c r="L7" s="283"/>
      <c r="M7" s="289"/>
      <c r="N7" s="272"/>
      <c r="O7" s="271"/>
      <c r="P7" s="272"/>
      <c r="Q7" s="271"/>
      <c r="R7" s="272"/>
      <c r="S7" s="271"/>
      <c r="T7" s="272"/>
      <c r="U7" s="271"/>
      <c r="V7" s="272"/>
      <c r="W7" s="271"/>
      <c r="X7" s="283"/>
      <c r="Y7" s="42">
        <f t="shared" si="0"/>
        <v>0</v>
      </c>
    </row>
    <row r="8" spans="1:25" ht="13" x14ac:dyDescent="0.15">
      <c r="A8" s="40" t="s">
        <v>13</v>
      </c>
      <c r="B8" s="41">
        <f t="shared" si="1"/>
        <v>46025</v>
      </c>
      <c r="C8" s="42">
        <v>1</v>
      </c>
      <c r="D8" s="42"/>
      <c r="E8" s="42" t="s">
        <v>31</v>
      </c>
      <c r="F8" s="43" t="s">
        <v>32</v>
      </c>
      <c r="G8" s="44"/>
      <c r="H8" s="38"/>
      <c r="I8" s="44"/>
      <c r="J8" s="38"/>
      <c r="K8" s="282"/>
      <c r="L8" s="283"/>
      <c r="M8" s="289"/>
      <c r="N8" s="272"/>
      <c r="O8" s="271"/>
      <c r="P8" s="272"/>
      <c r="Q8" s="271"/>
      <c r="R8" s="272"/>
      <c r="S8" s="271"/>
      <c r="T8" s="272"/>
      <c r="U8" s="271"/>
      <c r="V8" s="272"/>
      <c r="W8" s="271"/>
      <c r="X8" s="283"/>
      <c r="Y8" s="42">
        <f t="shared" si="0"/>
        <v>0</v>
      </c>
    </row>
    <row r="9" spans="1:25" ht="13" x14ac:dyDescent="0.15">
      <c r="A9" s="45" t="s">
        <v>14</v>
      </c>
      <c r="B9" s="46">
        <f t="shared" si="1"/>
        <v>46026</v>
      </c>
      <c r="C9" s="47">
        <v>1</v>
      </c>
      <c r="D9" s="47"/>
      <c r="E9" s="47" t="s">
        <v>31</v>
      </c>
      <c r="F9" s="48" t="s">
        <v>32</v>
      </c>
      <c r="G9" s="44"/>
      <c r="H9" s="38"/>
      <c r="I9" s="49"/>
      <c r="J9" s="50"/>
      <c r="K9" s="291"/>
      <c r="L9" s="293"/>
      <c r="M9" s="294"/>
      <c r="N9" s="292"/>
      <c r="O9" s="295"/>
      <c r="P9" s="292"/>
      <c r="Q9" s="295"/>
      <c r="R9" s="292"/>
      <c r="S9" s="295"/>
      <c r="T9" s="292"/>
      <c r="U9" s="295"/>
      <c r="V9" s="292"/>
      <c r="W9" s="295"/>
      <c r="X9" s="293"/>
      <c r="Y9" s="47">
        <f t="shared" si="0"/>
        <v>0</v>
      </c>
    </row>
    <row r="10" spans="1:25" ht="13" x14ac:dyDescent="0.15">
      <c r="A10" s="32" t="s">
        <v>7</v>
      </c>
      <c r="B10" s="33">
        <f t="shared" si="1"/>
        <v>46027</v>
      </c>
      <c r="C10" s="34">
        <v>1</v>
      </c>
      <c r="D10" s="34"/>
      <c r="E10" s="34" t="s">
        <v>34</v>
      </c>
      <c r="F10" s="35" t="s">
        <v>15</v>
      </c>
      <c r="G10" s="36"/>
      <c r="H10" s="37"/>
      <c r="I10" s="36"/>
      <c r="J10" s="37"/>
      <c r="K10" s="36"/>
      <c r="L10" s="37"/>
      <c r="M10" s="289"/>
      <c r="N10" s="272"/>
      <c r="O10" s="271"/>
      <c r="P10" s="272"/>
      <c r="Q10" s="271"/>
      <c r="R10" s="272"/>
      <c r="S10" s="271"/>
      <c r="T10" s="272"/>
      <c r="U10" s="271"/>
      <c r="V10" s="272"/>
      <c r="W10" s="271"/>
      <c r="X10" s="283"/>
      <c r="Y10" s="34">
        <f t="shared" si="0"/>
        <v>0</v>
      </c>
    </row>
    <row r="11" spans="1:25" ht="13" x14ac:dyDescent="0.15">
      <c r="A11" s="40" t="s">
        <v>9</v>
      </c>
      <c r="B11" s="41">
        <f t="shared" si="1"/>
        <v>46028</v>
      </c>
      <c r="C11" s="42">
        <v>1</v>
      </c>
      <c r="D11" s="42"/>
      <c r="E11" s="42" t="s">
        <v>34</v>
      </c>
      <c r="F11" s="43" t="s">
        <v>15</v>
      </c>
      <c r="G11" s="44"/>
      <c r="H11" s="38"/>
      <c r="I11" s="44"/>
      <c r="J11" s="38"/>
      <c r="K11" s="44"/>
      <c r="L11" s="38"/>
      <c r="M11" s="289"/>
      <c r="N11" s="272"/>
      <c r="O11" s="271"/>
      <c r="P11" s="272"/>
      <c r="Q11" s="271"/>
      <c r="R11" s="272"/>
      <c r="S11" s="271"/>
      <c r="T11" s="272"/>
      <c r="U11" s="271"/>
      <c r="V11" s="272"/>
      <c r="W11" s="271"/>
      <c r="X11" s="283"/>
      <c r="Y11" s="42">
        <f t="shared" si="0"/>
        <v>0</v>
      </c>
    </row>
    <row r="12" spans="1:25" ht="13" x14ac:dyDescent="0.15">
      <c r="A12" s="40" t="s">
        <v>10</v>
      </c>
      <c r="B12" s="41">
        <f t="shared" si="1"/>
        <v>46029</v>
      </c>
      <c r="C12" s="42">
        <v>1</v>
      </c>
      <c r="D12" s="42"/>
      <c r="E12" s="42" t="s">
        <v>34</v>
      </c>
      <c r="F12" s="43" t="s">
        <v>15</v>
      </c>
      <c r="G12" s="44"/>
      <c r="H12" s="38"/>
      <c r="I12" s="44"/>
      <c r="J12" s="38"/>
      <c r="K12" s="44"/>
      <c r="L12" s="38"/>
      <c r="M12" s="289"/>
      <c r="N12" s="272"/>
      <c r="O12" s="271"/>
      <c r="P12" s="272"/>
      <c r="Q12" s="271"/>
      <c r="R12" s="272"/>
      <c r="S12" s="271"/>
      <c r="T12" s="272"/>
      <c r="U12" s="271"/>
      <c r="V12" s="272"/>
      <c r="W12" s="271"/>
      <c r="X12" s="283"/>
      <c r="Y12" s="42">
        <f t="shared" si="0"/>
        <v>0</v>
      </c>
    </row>
    <row r="13" spans="1:25" ht="13" x14ac:dyDescent="0.15">
      <c r="A13" s="40" t="s">
        <v>11</v>
      </c>
      <c r="B13" s="41">
        <f t="shared" si="1"/>
        <v>46030</v>
      </c>
      <c r="C13" s="42">
        <v>1</v>
      </c>
      <c r="D13" s="42"/>
      <c r="E13" s="42" t="s">
        <v>34</v>
      </c>
      <c r="F13" s="43" t="s">
        <v>15</v>
      </c>
      <c r="G13" s="44"/>
      <c r="H13" s="38"/>
      <c r="I13" s="44"/>
      <c r="J13" s="38"/>
      <c r="K13" s="44"/>
      <c r="L13" s="38"/>
      <c r="M13" s="289"/>
      <c r="N13" s="272"/>
      <c r="O13" s="271"/>
      <c r="P13" s="272"/>
      <c r="Q13" s="271"/>
      <c r="R13" s="272"/>
      <c r="S13" s="271"/>
      <c r="T13" s="272"/>
      <c r="U13" s="271"/>
      <c r="V13" s="272"/>
      <c r="W13" s="271"/>
      <c r="X13" s="283"/>
      <c r="Y13" s="42">
        <f t="shared" si="0"/>
        <v>0</v>
      </c>
    </row>
    <row r="14" spans="1:25" ht="13" x14ac:dyDescent="0.15">
      <c r="A14" s="40" t="s">
        <v>12</v>
      </c>
      <c r="B14" s="41">
        <f t="shared" si="1"/>
        <v>46031</v>
      </c>
      <c r="C14" s="42">
        <v>1</v>
      </c>
      <c r="D14" s="42"/>
      <c r="E14" s="42" t="s">
        <v>34</v>
      </c>
      <c r="F14" s="43" t="s">
        <v>15</v>
      </c>
      <c r="G14" s="44"/>
      <c r="H14" s="38"/>
      <c r="I14" s="44"/>
      <c r="J14" s="38"/>
      <c r="K14" s="44"/>
      <c r="L14" s="38"/>
      <c r="M14" s="289"/>
      <c r="N14" s="272"/>
      <c r="O14" s="271"/>
      <c r="P14" s="272"/>
      <c r="Q14" s="271"/>
      <c r="R14" s="272"/>
      <c r="S14" s="271"/>
      <c r="T14" s="272"/>
      <c r="U14" s="271"/>
      <c r="V14" s="272"/>
      <c r="W14" s="271"/>
      <c r="X14" s="283"/>
      <c r="Y14" s="42">
        <f t="shared" si="0"/>
        <v>0</v>
      </c>
    </row>
    <row r="15" spans="1:25" ht="13" x14ac:dyDescent="0.15">
      <c r="A15" s="40" t="s">
        <v>13</v>
      </c>
      <c r="B15" s="41">
        <f t="shared" si="1"/>
        <v>46032</v>
      </c>
      <c r="C15" s="42">
        <v>1</v>
      </c>
      <c r="D15" s="42"/>
      <c r="E15" s="42" t="s">
        <v>34</v>
      </c>
      <c r="F15" s="43" t="s">
        <v>15</v>
      </c>
      <c r="G15" s="44"/>
      <c r="H15" s="38"/>
      <c r="I15" s="44"/>
      <c r="J15" s="38"/>
      <c r="K15" s="44"/>
      <c r="L15" s="38"/>
      <c r="M15" s="289"/>
      <c r="N15" s="272"/>
      <c r="O15" s="271"/>
      <c r="P15" s="272"/>
      <c r="Q15" s="271"/>
      <c r="R15" s="272"/>
      <c r="S15" s="271"/>
      <c r="T15" s="272"/>
      <c r="U15" s="271"/>
      <c r="V15" s="272"/>
      <c r="W15" s="271"/>
      <c r="X15" s="283"/>
      <c r="Y15" s="42">
        <f t="shared" si="0"/>
        <v>0</v>
      </c>
    </row>
    <row r="16" spans="1:25" ht="13" x14ac:dyDescent="0.15">
      <c r="A16" s="45" t="s">
        <v>14</v>
      </c>
      <c r="B16" s="46">
        <f t="shared" si="1"/>
        <v>46033</v>
      </c>
      <c r="C16" s="47">
        <v>1</v>
      </c>
      <c r="D16" s="47"/>
      <c r="E16" s="47" t="s">
        <v>34</v>
      </c>
      <c r="F16" s="43" t="s">
        <v>15</v>
      </c>
      <c r="G16" s="49"/>
      <c r="H16" s="50"/>
      <c r="I16" s="49"/>
      <c r="J16" s="50"/>
      <c r="K16" s="49"/>
      <c r="L16" s="50"/>
      <c r="M16" s="294"/>
      <c r="N16" s="292"/>
      <c r="O16" s="295"/>
      <c r="P16" s="292"/>
      <c r="Q16" s="295"/>
      <c r="R16" s="292"/>
      <c r="S16" s="295"/>
      <c r="T16" s="292"/>
      <c r="U16" s="295"/>
      <c r="V16" s="292"/>
      <c r="W16" s="295"/>
      <c r="X16" s="293"/>
      <c r="Y16" s="47">
        <f t="shared" si="0"/>
        <v>0</v>
      </c>
    </row>
    <row r="17" spans="1:25" ht="13" x14ac:dyDescent="0.15">
      <c r="A17" s="32" t="s">
        <v>7</v>
      </c>
      <c r="B17" s="33">
        <f t="shared" si="1"/>
        <v>46034</v>
      </c>
      <c r="C17" s="34">
        <v>1</v>
      </c>
      <c r="D17" s="34"/>
      <c r="E17" s="34" t="s">
        <v>35</v>
      </c>
      <c r="F17" s="35" t="s">
        <v>15</v>
      </c>
      <c r="G17" s="44"/>
      <c r="H17" s="38"/>
      <c r="I17" s="44"/>
      <c r="J17" s="38"/>
      <c r="K17" s="44"/>
      <c r="L17" s="38"/>
      <c r="M17" s="289"/>
      <c r="N17" s="272"/>
      <c r="O17" s="271"/>
      <c r="P17" s="272"/>
      <c r="Q17" s="271"/>
      <c r="R17" s="272"/>
      <c r="S17" s="271"/>
      <c r="T17" s="272"/>
      <c r="U17" s="271"/>
      <c r="V17" s="272"/>
      <c r="W17" s="271"/>
      <c r="X17" s="283"/>
      <c r="Y17" s="34">
        <f t="shared" si="0"/>
        <v>0</v>
      </c>
    </row>
    <row r="18" spans="1:25" ht="13" x14ac:dyDescent="0.15">
      <c r="A18" s="40" t="s">
        <v>9</v>
      </c>
      <c r="B18" s="41">
        <f t="shared" si="1"/>
        <v>46035</v>
      </c>
      <c r="C18" s="42">
        <v>1</v>
      </c>
      <c r="D18" s="42"/>
      <c r="E18" s="42" t="s">
        <v>35</v>
      </c>
      <c r="F18" s="43" t="s">
        <v>15</v>
      </c>
      <c r="G18" s="44"/>
      <c r="H18" s="38"/>
      <c r="I18" s="44"/>
      <c r="J18" s="38"/>
      <c r="K18" s="44"/>
      <c r="L18" s="38"/>
      <c r="M18" s="289"/>
      <c r="N18" s="272"/>
      <c r="O18" s="271"/>
      <c r="P18" s="272"/>
      <c r="Q18" s="271"/>
      <c r="R18" s="272"/>
      <c r="S18" s="271"/>
      <c r="T18" s="272"/>
      <c r="U18" s="271"/>
      <c r="V18" s="272"/>
      <c r="W18" s="271"/>
      <c r="X18" s="283"/>
      <c r="Y18" s="42">
        <f t="shared" si="0"/>
        <v>0</v>
      </c>
    </row>
    <row r="19" spans="1:25" ht="13" x14ac:dyDescent="0.15">
      <c r="A19" s="40" t="s">
        <v>10</v>
      </c>
      <c r="B19" s="41">
        <f t="shared" si="1"/>
        <v>46036</v>
      </c>
      <c r="C19" s="42">
        <v>1</v>
      </c>
      <c r="D19" s="42"/>
      <c r="E19" s="42" t="s">
        <v>35</v>
      </c>
      <c r="F19" s="43" t="s">
        <v>15</v>
      </c>
      <c r="G19" s="44"/>
      <c r="H19" s="38"/>
      <c r="I19" s="44"/>
      <c r="J19" s="38"/>
      <c r="K19" s="44"/>
      <c r="L19" s="38"/>
      <c r="M19" s="289"/>
      <c r="N19" s="272"/>
      <c r="O19" s="271"/>
      <c r="P19" s="272"/>
      <c r="Q19" s="271"/>
      <c r="R19" s="272"/>
      <c r="S19" s="271"/>
      <c r="T19" s="272"/>
      <c r="U19" s="271"/>
      <c r="V19" s="272"/>
      <c r="W19" s="271"/>
      <c r="X19" s="283"/>
      <c r="Y19" s="42">
        <f t="shared" si="0"/>
        <v>0</v>
      </c>
    </row>
    <row r="20" spans="1:25" ht="13" x14ac:dyDescent="0.15">
      <c r="A20" s="40" t="s">
        <v>11</v>
      </c>
      <c r="B20" s="41">
        <f t="shared" si="1"/>
        <v>46037</v>
      </c>
      <c r="C20" s="42">
        <v>1</v>
      </c>
      <c r="D20" s="42"/>
      <c r="E20" s="42" t="s">
        <v>35</v>
      </c>
      <c r="F20" s="43" t="s">
        <v>15</v>
      </c>
      <c r="G20" s="44"/>
      <c r="H20" s="38"/>
      <c r="I20" s="44"/>
      <c r="J20" s="38"/>
      <c r="K20" s="44"/>
      <c r="L20" s="38"/>
      <c r="M20" s="289"/>
      <c r="N20" s="272"/>
      <c r="O20" s="271"/>
      <c r="P20" s="272"/>
      <c r="Q20" s="271"/>
      <c r="R20" s="272"/>
      <c r="S20" s="271"/>
      <c r="T20" s="272"/>
      <c r="U20" s="271"/>
      <c r="V20" s="272"/>
      <c r="W20" s="271"/>
      <c r="X20" s="283"/>
      <c r="Y20" s="42">
        <f t="shared" si="0"/>
        <v>0</v>
      </c>
    </row>
    <row r="21" spans="1:25" ht="13" x14ac:dyDescent="0.15">
      <c r="A21" s="40" t="s">
        <v>12</v>
      </c>
      <c r="B21" s="41">
        <f t="shared" si="1"/>
        <v>46038</v>
      </c>
      <c r="C21" s="42">
        <v>1</v>
      </c>
      <c r="D21" s="42"/>
      <c r="E21" s="42" t="s">
        <v>35</v>
      </c>
      <c r="F21" s="43" t="s">
        <v>15</v>
      </c>
      <c r="G21" s="44"/>
      <c r="H21" s="38"/>
      <c r="I21" s="44"/>
      <c r="J21" s="38"/>
      <c r="K21" s="44"/>
      <c r="L21" s="38"/>
      <c r="M21" s="289"/>
      <c r="N21" s="272"/>
      <c r="O21" s="271"/>
      <c r="P21" s="272"/>
      <c r="Q21" s="271"/>
      <c r="R21" s="272"/>
      <c r="S21" s="271"/>
      <c r="T21" s="272"/>
      <c r="U21" s="271"/>
      <c r="V21" s="272"/>
      <c r="W21" s="271"/>
      <c r="X21" s="283"/>
      <c r="Y21" s="42">
        <f t="shared" si="0"/>
        <v>0</v>
      </c>
    </row>
    <row r="22" spans="1:25" ht="13" x14ac:dyDescent="0.15">
      <c r="A22" s="40" t="s">
        <v>13</v>
      </c>
      <c r="B22" s="41">
        <f t="shared" si="1"/>
        <v>46039</v>
      </c>
      <c r="C22" s="42">
        <v>1</v>
      </c>
      <c r="D22" s="42"/>
      <c r="E22" s="42" t="s">
        <v>35</v>
      </c>
      <c r="F22" s="43" t="s">
        <v>15</v>
      </c>
      <c r="G22" s="44"/>
      <c r="H22" s="38"/>
      <c r="I22" s="44"/>
      <c r="J22" s="38"/>
      <c r="K22" s="44"/>
      <c r="L22" s="38"/>
      <c r="M22" s="289"/>
      <c r="N22" s="272"/>
      <c r="O22" s="271"/>
      <c r="P22" s="272"/>
      <c r="Q22" s="271"/>
      <c r="R22" s="272"/>
      <c r="S22" s="271"/>
      <c r="T22" s="272"/>
      <c r="U22" s="271"/>
      <c r="V22" s="272"/>
      <c r="W22" s="271"/>
      <c r="X22" s="283"/>
      <c r="Y22" s="42">
        <f t="shared" si="0"/>
        <v>0</v>
      </c>
    </row>
    <row r="23" spans="1:25" ht="13" x14ac:dyDescent="0.15">
      <c r="A23" s="45" t="s">
        <v>14</v>
      </c>
      <c r="B23" s="46">
        <f t="shared" si="1"/>
        <v>46040</v>
      </c>
      <c r="C23" s="47">
        <v>1</v>
      </c>
      <c r="D23" s="47"/>
      <c r="E23" s="47" t="s">
        <v>35</v>
      </c>
      <c r="F23" s="43" t="s">
        <v>15</v>
      </c>
      <c r="G23" s="44"/>
      <c r="H23" s="38"/>
      <c r="I23" s="44"/>
      <c r="J23" s="38"/>
      <c r="K23" s="44"/>
      <c r="L23" s="38"/>
      <c r="M23" s="294"/>
      <c r="N23" s="292"/>
      <c r="O23" s="295"/>
      <c r="P23" s="292"/>
      <c r="Q23" s="295"/>
      <c r="R23" s="292"/>
      <c r="S23" s="295"/>
      <c r="T23" s="292"/>
      <c r="U23" s="295"/>
      <c r="V23" s="292"/>
      <c r="W23" s="295"/>
      <c r="X23" s="293"/>
      <c r="Y23" s="47">
        <f t="shared" si="0"/>
        <v>0</v>
      </c>
    </row>
    <row r="24" spans="1:25" ht="13" x14ac:dyDescent="0.15">
      <c r="A24" s="32" t="s">
        <v>7</v>
      </c>
      <c r="B24" s="33">
        <f t="shared" si="1"/>
        <v>46041</v>
      </c>
      <c r="C24" s="34">
        <v>1</v>
      </c>
      <c r="D24" s="34"/>
      <c r="E24" s="34" t="s">
        <v>36</v>
      </c>
      <c r="F24" s="35" t="s">
        <v>37</v>
      </c>
      <c r="G24" s="36"/>
      <c r="H24" s="37"/>
      <c r="I24" s="53"/>
      <c r="J24" s="54"/>
      <c r="K24" s="271"/>
      <c r="L24" s="283"/>
      <c r="M24" s="289"/>
      <c r="N24" s="272"/>
      <c r="O24" s="271"/>
      <c r="P24" s="272"/>
      <c r="Q24" s="271"/>
      <c r="R24" s="272"/>
      <c r="S24" s="271"/>
      <c r="T24" s="272"/>
      <c r="U24" s="271"/>
      <c r="V24" s="272"/>
      <c r="W24" s="271"/>
      <c r="X24" s="283"/>
      <c r="Y24" s="34">
        <f t="shared" si="0"/>
        <v>0</v>
      </c>
    </row>
    <row r="25" spans="1:25" ht="13" x14ac:dyDescent="0.15">
      <c r="A25" s="40" t="s">
        <v>9</v>
      </c>
      <c r="B25" s="41">
        <f t="shared" si="1"/>
        <v>46042</v>
      </c>
      <c r="C25" s="42">
        <v>1</v>
      </c>
      <c r="D25" s="42"/>
      <c r="E25" s="42" t="s">
        <v>36</v>
      </c>
      <c r="F25" s="43" t="s">
        <v>37</v>
      </c>
      <c r="G25" s="44"/>
      <c r="H25" s="38"/>
      <c r="I25" s="55"/>
      <c r="J25" s="56"/>
      <c r="K25" s="271"/>
      <c r="L25" s="283"/>
      <c r="M25" s="289"/>
      <c r="N25" s="272"/>
      <c r="O25" s="271"/>
      <c r="P25" s="272"/>
      <c r="Q25" s="271"/>
      <c r="R25" s="272"/>
      <c r="S25" s="271"/>
      <c r="T25" s="272"/>
      <c r="U25" s="271"/>
      <c r="V25" s="272"/>
      <c r="W25" s="271"/>
      <c r="X25" s="283"/>
      <c r="Y25" s="42">
        <f t="shared" si="0"/>
        <v>0</v>
      </c>
    </row>
    <row r="26" spans="1:25" ht="13" x14ac:dyDescent="0.15">
      <c r="A26" s="40" t="s">
        <v>10</v>
      </c>
      <c r="B26" s="41">
        <f t="shared" si="1"/>
        <v>46043</v>
      </c>
      <c r="C26" s="42">
        <v>1</v>
      </c>
      <c r="D26" s="42"/>
      <c r="E26" s="42" t="s">
        <v>36</v>
      </c>
      <c r="F26" s="43" t="s">
        <v>37</v>
      </c>
      <c r="G26" s="44"/>
      <c r="H26" s="38"/>
      <c r="I26" s="55">
        <v>36</v>
      </c>
      <c r="J26" s="56">
        <v>46</v>
      </c>
      <c r="K26" s="271"/>
      <c r="L26" s="283"/>
      <c r="M26" s="289"/>
      <c r="N26" s="272"/>
      <c r="O26" s="271"/>
      <c r="P26" s="272"/>
      <c r="Q26" s="271"/>
      <c r="R26" s="272"/>
      <c r="S26" s="271"/>
      <c r="T26" s="272"/>
      <c r="U26" s="271"/>
      <c r="V26" s="272"/>
      <c r="W26" s="271"/>
      <c r="X26" s="283"/>
      <c r="Y26" s="42">
        <f t="shared" si="0"/>
        <v>82</v>
      </c>
    </row>
    <row r="27" spans="1:25" ht="13" x14ac:dyDescent="0.15">
      <c r="A27" s="40" t="s">
        <v>11</v>
      </c>
      <c r="B27" s="41">
        <f t="shared" si="1"/>
        <v>46044</v>
      </c>
      <c r="C27" s="42">
        <v>1</v>
      </c>
      <c r="D27" s="42"/>
      <c r="E27" s="42" t="s">
        <v>36</v>
      </c>
      <c r="F27" s="43" t="s">
        <v>37</v>
      </c>
      <c r="G27" s="44"/>
      <c r="H27" s="38"/>
      <c r="I27" s="55">
        <v>36</v>
      </c>
      <c r="J27" s="56">
        <v>33</v>
      </c>
      <c r="K27" s="271"/>
      <c r="L27" s="283"/>
      <c r="M27" s="289"/>
      <c r="N27" s="272"/>
      <c r="O27" s="271"/>
      <c r="P27" s="272"/>
      <c r="Q27" s="271"/>
      <c r="R27" s="272"/>
      <c r="S27" s="271"/>
      <c r="T27" s="272"/>
      <c r="U27" s="271"/>
      <c r="V27" s="272"/>
      <c r="W27" s="271"/>
      <c r="X27" s="283"/>
      <c r="Y27" s="42">
        <f t="shared" si="0"/>
        <v>69</v>
      </c>
    </row>
    <row r="28" spans="1:25" ht="13" x14ac:dyDescent="0.15">
      <c r="A28" s="40" t="s">
        <v>12</v>
      </c>
      <c r="B28" s="41">
        <f t="shared" si="1"/>
        <v>46045</v>
      </c>
      <c r="C28" s="42">
        <v>1</v>
      </c>
      <c r="D28" s="42"/>
      <c r="E28" s="42" t="s">
        <v>36</v>
      </c>
      <c r="F28" s="43" t="s">
        <v>37</v>
      </c>
      <c r="G28" s="44"/>
      <c r="H28" s="38"/>
      <c r="I28" s="55">
        <v>32</v>
      </c>
      <c r="J28" s="56">
        <v>40</v>
      </c>
      <c r="K28" s="271"/>
      <c r="L28" s="283"/>
      <c r="M28" s="289"/>
      <c r="N28" s="272"/>
      <c r="O28" s="271"/>
      <c r="P28" s="272"/>
      <c r="Q28" s="271"/>
      <c r="R28" s="272"/>
      <c r="S28" s="271"/>
      <c r="T28" s="272"/>
      <c r="U28" s="271"/>
      <c r="V28" s="272"/>
      <c r="W28" s="271"/>
      <c r="X28" s="283"/>
      <c r="Y28" s="42">
        <f t="shared" si="0"/>
        <v>72</v>
      </c>
    </row>
    <row r="29" spans="1:25" ht="13" x14ac:dyDescent="0.15">
      <c r="A29" s="40" t="s">
        <v>13</v>
      </c>
      <c r="B29" s="41">
        <f t="shared" si="1"/>
        <v>46046</v>
      </c>
      <c r="C29" s="42">
        <v>1</v>
      </c>
      <c r="D29" s="42"/>
      <c r="E29" s="42" t="s">
        <v>36</v>
      </c>
      <c r="F29" s="43" t="s">
        <v>37</v>
      </c>
      <c r="G29" s="44"/>
      <c r="H29" s="38"/>
      <c r="I29" s="55">
        <v>0</v>
      </c>
      <c r="J29" s="56">
        <v>0</v>
      </c>
      <c r="K29" s="271"/>
      <c r="L29" s="283"/>
      <c r="M29" s="289"/>
      <c r="N29" s="272"/>
      <c r="O29" s="271"/>
      <c r="P29" s="272"/>
      <c r="Q29" s="271"/>
      <c r="R29" s="272"/>
      <c r="S29" s="271"/>
      <c r="T29" s="272"/>
      <c r="U29" s="271"/>
      <c r="V29" s="272"/>
      <c r="W29" s="271"/>
      <c r="X29" s="283"/>
      <c r="Y29" s="42">
        <f t="shared" si="0"/>
        <v>0</v>
      </c>
    </row>
    <row r="30" spans="1:25" ht="13" x14ac:dyDescent="0.15">
      <c r="A30" s="45" t="s">
        <v>14</v>
      </c>
      <c r="B30" s="46">
        <f t="shared" si="1"/>
        <v>46047</v>
      </c>
      <c r="C30" s="47">
        <v>1</v>
      </c>
      <c r="D30" s="47"/>
      <c r="E30" s="47" t="s">
        <v>36</v>
      </c>
      <c r="F30" s="48" t="s">
        <v>37</v>
      </c>
      <c r="G30" s="49"/>
      <c r="H30" s="50"/>
      <c r="I30" s="57">
        <v>0</v>
      </c>
      <c r="J30" s="58">
        <v>0</v>
      </c>
      <c r="K30" s="295"/>
      <c r="L30" s="293"/>
      <c r="M30" s="294"/>
      <c r="N30" s="292"/>
      <c r="O30" s="295"/>
      <c r="P30" s="292"/>
      <c r="Q30" s="295"/>
      <c r="R30" s="292"/>
      <c r="S30" s="295"/>
      <c r="T30" s="292"/>
      <c r="U30" s="295"/>
      <c r="V30" s="292"/>
      <c r="W30" s="295"/>
      <c r="X30" s="293"/>
      <c r="Y30" s="47">
        <f t="shared" si="0"/>
        <v>0</v>
      </c>
    </row>
    <row r="31" spans="1:25" ht="13" x14ac:dyDescent="0.15">
      <c r="A31" s="32" t="s">
        <v>7</v>
      </c>
      <c r="B31" s="33">
        <f t="shared" si="1"/>
        <v>46048</v>
      </c>
      <c r="C31" s="34">
        <v>2</v>
      </c>
      <c r="D31" s="34"/>
      <c r="E31" s="34" t="s">
        <v>31</v>
      </c>
      <c r="F31" s="35" t="s">
        <v>37</v>
      </c>
      <c r="G31" s="36"/>
      <c r="H31" s="37"/>
      <c r="I31" s="53">
        <v>38</v>
      </c>
      <c r="J31" s="54">
        <v>36</v>
      </c>
      <c r="K31" s="271"/>
      <c r="L31" s="283"/>
      <c r="M31" s="289"/>
      <c r="N31" s="272"/>
      <c r="O31" s="271"/>
      <c r="P31" s="272"/>
      <c r="Q31" s="271"/>
      <c r="R31" s="272"/>
      <c r="S31" s="271"/>
      <c r="T31" s="272"/>
      <c r="U31" s="271"/>
      <c r="V31" s="272"/>
      <c r="W31" s="271"/>
      <c r="X31" s="283"/>
      <c r="Y31" s="34">
        <f t="shared" si="0"/>
        <v>74</v>
      </c>
    </row>
    <row r="32" spans="1:25" ht="13" x14ac:dyDescent="0.15">
      <c r="A32" s="40" t="s">
        <v>9</v>
      </c>
      <c r="B32" s="41">
        <f t="shared" si="1"/>
        <v>46049</v>
      </c>
      <c r="C32" s="42">
        <v>2</v>
      </c>
      <c r="D32" s="42"/>
      <c r="E32" s="42" t="s">
        <v>31</v>
      </c>
      <c r="F32" s="43" t="s">
        <v>37</v>
      </c>
      <c r="G32" s="44"/>
      <c r="H32" s="38"/>
      <c r="I32" s="55">
        <v>38</v>
      </c>
      <c r="J32" s="56">
        <v>52</v>
      </c>
      <c r="K32" s="271"/>
      <c r="L32" s="283"/>
      <c r="M32" s="289"/>
      <c r="N32" s="272"/>
      <c r="O32" s="271"/>
      <c r="P32" s="272"/>
      <c r="Q32" s="271"/>
      <c r="R32" s="272"/>
      <c r="S32" s="271"/>
      <c r="T32" s="272"/>
      <c r="U32" s="271"/>
      <c r="V32" s="272"/>
      <c r="W32" s="271"/>
      <c r="X32" s="283"/>
      <c r="Y32" s="42">
        <f t="shared" si="0"/>
        <v>90</v>
      </c>
    </row>
    <row r="33" spans="1:25" ht="13" x14ac:dyDescent="0.15">
      <c r="A33" s="40" t="s">
        <v>10</v>
      </c>
      <c r="B33" s="41">
        <f t="shared" si="1"/>
        <v>46050</v>
      </c>
      <c r="C33" s="42">
        <v>2</v>
      </c>
      <c r="D33" s="42"/>
      <c r="E33" s="42" t="s">
        <v>31</v>
      </c>
      <c r="F33" s="43" t="s">
        <v>37</v>
      </c>
      <c r="G33" s="44"/>
      <c r="H33" s="38"/>
      <c r="I33" s="55">
        <v>36</v>
      </c>
      <c r="J33" s="56">
        <v>47</v>
      </c>
      <c r="K33" s="271"/>
      <c r="L33" s="283"/>
      <c r="M33" s="289"/>
      <c r="N33" s="272"/>
      <c r="O33" s="271"/>
      <c r="P33" s="272"/>
      <c r="Q33" s="271"/>
      <c r="R33" s="272"/>
      <c r="S33" s="271"/>
      <c r="T33" s="272"/>
      <c r="U33" s="271"/>
      <c r="V33" s="272"/>
      <c r="W33" s="271"/>
      <c r="X33" s="283"/>
      <c r="Y33" s="42">
        <f t="shared" si="0"/>
        <v>83</v>
      </c>
    </row>
    <row r="34" spans="1:25" ht="13" x14ac:dyDescent="0.15">
      <c r="A34" s="40" t="s">
        <v>11</v>
      </c>
      <c r="B34" s="41">
        <f t="shared" si="1"/>
        <v>46051</v>
      </c>
      <c r="C34" s="42">
        <v>2</v>
      </c>
      <c r="D34" s="42"/>
      <c r="E34" s="42" t="s">
        <v>31</v>
      </c>
      <c r="F34" s="43" t="s">
        <v>37</v>
      </c>
      <c r="G34" s="44"/>
      <c r="H34" s="38"/>
      <c r="I34" s="55">
        <v>52</v>
      </c>
      <c r="J34" s="56">
        <v>54</v>
      </c>
      <c r="K34" s="271"/>
      <c r="L34" s="283"/>
      <c r="M34" s="289"/>
      <c r="N34" s="272"/>
      <c r="O34" s="271"/>
      <c r="P34" s="272"/>
      <c r="Q34" s="271"/>
      <c r="R34" s="272"/>
      <c r="S34" s="271"/>
      <c r="T34" s="272"/>
      <c r="U34" s="271"/>
      <c r="V34" s="272"/>
      <c r="W34" s="271"/>
      <c r="X34" s="283"/>
      <c r="Y34" s="42">
        <f t="shared" si="0"/>
        <v>106</v>
      </c>
    </row>
    <row r="35" spans="1:25" ht="13" x14ac:dyDescent="0.15">
      <c r="A35" s="40" t="s">
        <v>12</v>
      </c>
      <c r="B35" s="41">
        <f t="shared" si="1"/>
        <v>46052</v>
      </c>
      <c r="C35" s="42">
        <v>2</v>
      </c>
      <c r="D35" s="42"/>
      <c r="E35" s="42" t="s">
        <v>31</v>
      </c>
      <c r="F35" s="43" t="s">
        <v>37</v>
      </c>
      <c r="G35" s="44"/>
      <c r="H35" s="38"/>
      <c r="I35" s="55">
        <v>38</v>
      </c>
      <c r="J35" s="56">
        <v>44</v>
      </c>
      <c r="K35" s="271"/>
      <c r="L35" s="283"/>
      <c r="M35" s="289"/>
      <c r="N35" s="272"/>
      <c r="O35" s="271"/>
      <c r="P35" s="272"/>
      <c r="Q35" s="271"/>
      <c r="R35" s="272"/>
      <c r="S35" s="271"/>
      <c r="T35" s="272"/>
      <c r="U35" s="271"/>
      <c r="V35" s="272"/>
      <c r="W35" s="271"/>
      <c r="X35" s="283"/>
      <c r="Y35" s="42">
        <f t="shared" si="0"/>
        <v>82</v>
      </c>
    </row>
    <row r="36" spans="1:25" ht="13" x14ac:dyDescent="0.15">
      <c r="A36" s="40" t="s">
        <v>13</v>
      </c>
      <c r="B36" s="41">
        <f t="shared" si="1"/>
        <v>46053</v>
      </c>
      <c r="C36" s="42">
        <v>2</v>
      </c>
      <c r="D36" s="42"/>
      <c r="E36" s="42" t="s">
        <v>31</v>
      </c>
      <c r="F36" s="43" t="s">
        <v>37</v>
      </c>
      <c r="G36" s="44"/>
      <c r="H36" s="38"/>
      <c r="I36" s="55">
        <v>0</v>
      </c>
      <c r="J36" s="56">
        <v>0</v>
      </c>
      <c r="K36" s="271"/>
      <c r="L36" s="283"/>
      <c r="M36" s="289"/>
      <c r="N36" s="272"/>
      <c r="O36" s="271"/>
      <c r="P36" s="272"/>
      <c r="Q36" s="271"/>
      <c r="R36" s="272"/>
      <c r="S36" s="271"/>
      <c r="T36" s="272"/>
      <c r="U36" s="271"/>
      <c r="V36" s="272"/>
      <c r="W36" s="271"/>
      <c r="X36" s="283"/>
      <c r="Y36" s="42">
        <f t="shared" si="0"/>
        <v>0</v>
      </c>
    </row>
    <row r="37" spans="1:25" ht="13" x14ac:dyDescent="0.15">
      <c r="A37" s="45" t="s">
        <v>14</v>
      </c>
      <c r="B37" s="46">
        <f t="shared" si="1"/>
        <v>46054</v>
      </c>
      <c r="C37" s="47">
        <v>2</v>
      </c>
      <c r="D37" s="47"/>
      <c r="E37" s="47" t="s">
        <v>31</v>
      </c>
      <c r="F37" s="48" t="s">
        <v>37</v>
      </c>
      <c r="G37" s="49"/>
      <c r="H37" s="50"/>
      <c r="I37" s="57">
        <v>0</v>
      </c>
      <c r="J37" s="58">
        <v>0</v>
      </c>
      <c r="K37" s="295"/>
      <c r="L37" s="293"/>
      <c r="M37" s="294"/>
      <c r="N37" s="292"/>
      <c r="O37" s="295"/>
      <c r="P37" s="292"/>
      <c r="Q37" s="295"/>
      <c r="R37" s="292"/>
      <c r="S37" s="295"/>
      <c r="T37" s="292"/>
      <c r="U37" s="295"/>
      <c r="V37" s="292"/>
      <c r="W37" s="295"/>
      <c r="X37" s="293"/>
      <c r="Y37" s="47">
        <f t="shared" si="0"/>
        <v>0</v>
      </c>
    </row>
    <row r="38" spans="1:25" ht="13" x14ac:dyDescent="0.15">
      <c r="A38" s="32" t="s">
        <v>7</v>
      </c>
      <c r="B38" s="33">
        <f t="shared" si="1"/>
        <v>46055</v>
      </c>
      <c r="C38" s="34">
        <v>2</v>
      </c>
      <c r="D38" s="34"/>
      <c r="E38" s="34" t="s">
        <v>34</v>
      </c>
      <c r="F38" s="35" t="s">
        <v>37</v>
      </c>
      <c r="G38" s="36"/>
      <c r="H38" s="37"/>
      <c r="I38" s="53"/>
      <c r="J38" s="54"/>
      <c r="K38" s="271"/>
      <c r="L38" s="283"/>
      <c r="M38" s="289"/>
      <c r="N38" s="272"/>
      <c r="O38" s="271"/>
      <c r="P38" s="272"/>
      <c r="Q38" s="271"/>
      <c r="R38" s="272"/>
      <c r="S38" s="271"/>
      <c r="T38" s="272"/>
      <c r="U38" s="271"/>
      <c r="V38" s="272"/>
      <c r="W38" s="271"/>
      <c r="X38" s="283"/>
      <c r="Y38" s="34">
        <f t="shared" si="0"/>
        <v>0</v>
      </c>
    </row>
    <row r="39" spans="1:25" ht="13" x14ac:dyDescent="0.15">
      <c r="A39" s="40" t="s">
        <v>9</v>
      </c>
      <c r="B39" s="41">
        <f t="shared" si="1"/>
        <v>46056</v>
      </c>
      <c r="C39" s="42">
        <v>2</v>
      </c>
      <c r="D39" s="42"/>
      <c r="E39" s="42" t="s">
        <v>34</v>
      </c>
      <c r="F39" s="43" t="s">
        <v>37</v>
      </c>
      <c r="G39" s="44"/>
      <c r="H39" s="38"/>
      <c r="I39" s="55"/>
      <c r="J39" s="56"/>
      <c r="K39" s="271"/>
      <c r="L39" s="283"/>
      <c r="M39" s="289"/>
      <c r="N39" s="272"/>
      <c r="O39" s="271"/>
      <c r="P39" s="272"/>
      <c r="Q39" s="271"/>
      <c r="R39" s="272"/>
      <c r="S39" s="271"/>
      <c r="T39" s="272"/>
      <c r="U39" s="271"/>
      <c r="V39" s="272"/>
      <c r="W39" s="271"/>
      <c r="X39" s="283"/>
      <c r="Y39" s="42">
        <f t="shared" si="0"/>
        <v>0</v>
      </c>
    </row>
    <row r="40" spans="1:25" ht="13" x14ac:dyDescent="0.15">
      <c r="A40" s="40" t="s">
        <v>10</v>
      </c>
      <c r="B40" s="41">
        <f t="shared" si="1"/>
        <v>46057</v>
      </c>
      <c r="C40" s="42">
        <v>2</v>
      </c>
      <c r="D40" s="42"/>
      <c r="E40" s="42" t="s">
        <v>34</v>
      </c>
      <c r="F40" s="43" t="s">
        <v>37</v>
      </c>
      <c r="G40" s="44"/>
      <c r="H40" s="38"/>
      <c r="I40" s="55"/>
      <c r="J40" s="56"/>
      <c r="K40" s="271"/>
      <c r="L40" s="283"/>
      <c r="M40" s="289"/>
      <c r="N40" s="272"/>
      <c r="O40" s="271"/>
      <c r="P40" s="272"/>
      <c r="Q40" s="271"/>
      <c r="R40" s="272"/>
      <c r="S40" s="271"/>
      <c r="T40" s="272"/>
      <c r="U40" s="271"/>
      <c r="V40" s="272"/>
      <c r="W40" s="271"/>
      <c r="X40" s="283"/>
      <c r="Y40" s="42">
        <f t="shared" si="0"/>
        <v>0</v>
      </c>
    </row>
    <row r="41" spans="1:25" ht="13" x14ac:dyDescent="0.15">
      <c r="A41" s="40" t="s">
        <v>11</v>
      </c>
      <c r="B41" s="41">
        <f t="shared" si="1"/>
        <v>46058</v>
      </c>
      <c r="C41" s="42">
        <v>2</v>
      </c>
      <c r="D41" s="42"/>
      <c r="E41" s="42" t="s">
        <v>34</v>
      </c>
      <c r="F41" s="43" t="s">
        <v>37</v>
      </c>
      <c r="G41" s="44"/>
      <c r="H41" s="38"/>
      <c r="I41" s="55"/>
      <c r="J41" s="56"/>
      <c r="K41" s="271"/>
      <c r="L41" s="283"/>
      <c r="M41" s="289"/>
      <c r="N41" s="272"/>
      <c r="O41" s="271"/>
      <c r="P41" s="272"/>
      <c r="Q41" s="271"/>
      <c r="R41" s="272"/>
      <c r="S41" s="271"/>
      <c r="T41" s="272"/>
      <c r="U41" s="271"/>
      <c r="V41" s="272"/>
      <c r="W41" s="271"/>
      <c r="X41" s="283"/>
      <c r="Y41" s="42">
        <f t="shared" si="0"/>
        <v>0</v>
      </c>
    </row>
    <row r="42" spans="1:25" ht="13" x14ac:dyDescent="0.15">
      <c r="A42" s="40" t="s">
        <v>12</v>
      </c>
      <c r="B42" s="41">
        <f t="shared" si="1"/>
        <v>46059</v>
      </c>
      <c r="C42" s="42">
        <v>2</v>
      </c>
      <c r="D42" s="42"/>
      <c r="E42" s="42" t="s">
        <v>34</v>
      </c>
      <c r="F42" s="43" t="s">
        <v>37</v>
      </c>
      <c r="G42" s="44"/>
      <c r="H42" s="38"/>
      <c r="I42" s="55"/>
      <c r="J42" s="56"/>
      <c r="K42" s="271"/>
      <c r="L42" s="283"/>
      <c r="M42" s="289"/>
      <c r="N42" s="272"/>
      <c r="O42" s="271"/>
      <c r="P42" s="272"/>
      <c r="Q42" s="271"/>
      <c r="R42" s="272"/>
      <c r="S42" s="271"/>
      <c r="T42" s="272"/>
      <c r="U42" s="271"/>
      <c r="V42" s="272"/>
      <c r="W42" s="271"/>
      <c r="X42" s="283"/>
      <c r="Y42" s="42">
        <f t="shared" si="0"/>
        <v>0</v>
      </c>
    </row>
    <row r="43" spans="1:25" ht="13" x14ac:dyDescent="0.15">
      <c r="A43" s="40" t="s">
        <v>13</v>
      </c>
      <c r="B43" s="41">
        <f t="shared" si="1"/>
        <v>46060</v>
      </c>
      <c r="C43" s="42">
        <v>2</v>
      </c>
      <c r="D43" s="42"/>
      <c r="E43" s="42" t="s">
        <v>34</v>
      </c>
      <c r="F43" s="43" t="s">
        <v>37</v>
      </c>
      <c r="G43" s="44"/>
      <c r="H43" s="38"/>
      <c r="I43" s="55"/>
      <c r="J43" s="56"/>
      <c r="K43" s="271"/>
      <c r="L43" s="283"/>
      <c r="M43" s="289"/>
      <c r="N43" s="272"/>
      <c r="O43" s="271"/>
      <c r="P43" s="272"/>
      <c r="Q43" s="271"/>
      <c r="R43" s="272"/>
      <c r="S43" s="271"/>
      <c r="T43" s="272"/>
      <c r="U43" s="271"/>
      <c r="V43" s="272"/>
      <c r="W43" s="271"/>
      <c r="X43" s="283"/>
      <c r="Y43" s="42">
        <f t="shared" si="0"/>
        <v>0</v>
      </c>
    </row>
    <row r="44" spans="1:25" ht="13" x14ac:dyDescent="0.15">
      <c r="A44" s="45" t="s">
        <v>14</v>
      </c>
      <c r="B44" s="46">
        <f t="shared" si="1"/>
        <v>46061</v>
      </c>
      <c r="C44" s="47">
        <v>2</v>
      </c>
      <c r="D44" s="47"/>
      <c r="E44" s="47" t="s">
        <v>34</v>
      </c>
      <c r="F44" s="48" t="s">
        <v>37</v>
      </c>
      <c r="G44" s="44"/>
      <c r="H44" s="38"/>
      <c r="I44" s="57"/>
      <c r="J44" s="58"/>
      <c r="K44" s="295"/>
      <c r="L44" s="293"/>
      <c r="M44" s="294"/>
      <c r="N44" s="292"/>
      <c r="O44" s="295"/>
      <c r="P44" s="292"/>
      <c r="Q44" s="295"/>
      <c r="R44" s="292"/>
      <c r="S44" s="295"/>
      <c r="T44" s="292"/>
      <c r="U44" s="295"/>
      <c r="V44" s="292"/>
      <c r="W44" s="295"/>
      <c r="X44" s="293"/>
      <c r="Y44" s="47">
        <f t="shared" si="0"/>
        <v>0</v>
      </c>
    </row>
    <row r="45" spans="1:25" ht="13" x14ac:dyDescent="0.15">
      <c r="A45" s="32" t="s">
        <v>7</v>
      </c>
      <c r="B45" s="33">
        <f t="shared" si="1"/>
        <v>46062</v>
      </c>
      <c r="C45" s="34">
        <v>2</v>
      </c>
      <c r="D45" s="34"/>
      <c r="E45" s="34" t="s">
        <v>35</v>
      </c>
      <c r="F45" s="64" t="s">
        <v>38</v>
      </c>
      <c r="G45" s="65"/>
      <c r="H45" s="64"/>
      <c r="I45" s="53"/>
      <c r="J45" s="54"/>
      <c r="K45" s="271"/>
      <c r="L45" s="283"/>
      <c r="M45" s="289"/>
      <c r="N45" s="272"/>
      <c r="O45" s="271"/>
      <c r="P45" s="272"/>
      <c r="Q45" s="271"/>
      <c r="R45" s="272"/>
      <c r="S45" s="271"/>
      <c r="T45" s="272"/>
      <c r="U45" s="271"/>
      <c r="V45" s="272"/>
      <c r="W45" s="271"/>
      <c r="X45" s="283"/>
      <c r="Y45" s="34">
        <f t="shared" si="0"/>
        <v>0</v>
      </c>
    </row>
    <row r="46" spans="1:25" ht="13" x14ac:dyDescent="0.15">
      <c r="A46" s="40" t="s">
        <v>9</v>
      </c>
      <c r="B46" s="41">
        <f t="shared" si="1"/>
        <v>46063</v>
      </c>
      <c r="C46" s="42">
        <v>2</v>
      </c>
      <c r="D46" s="42"/>
      <c r="E46" s="42" t="s">
        <v>35</v>
      </c>
      <c r="F46" s="39" t="s">
        <v>38</v>
      </c>
      <c r="G46" s="19"/>
      <c r="H46" s="39"/>
      <c r="I46" s="55"/>
      <c r="J46" s="56"/>
      <c r="K46" s="271"/>
      <c r="L46" s="283"/>
      <c r="M46" s="289"/>
      <c r="N46" s="272"/>
      <c r="O46" s="271"/>
      <c r="P46" s="272"/>
      <c r="Q46" s="271"/>
      <c r="R46" s="272"/>
      <c r="S46" s="271"/>
      <c r="T46" s="272"/>
      <c r="U46" s="271"/>
      <c r="V46" s="272"/>
      <c r="W46" s="271"/>
      <c r="X46" s="283"/>
      <c r="Y46" s="42">
        <f t="shared" si="0"/>
        <v>0</v>
      </c>
    </row>
    <row r="47" spans="1:25" ht="13" x14ac:dyDescent="0.15">
      <c r="A47" s="40" t="s">
        <v>10</v>
      </c>
      <c r="B47" s="41">
        <f t="shared" si="1"/>
        <v>46064</v>
      </c>
      <c r="C47" s="42">
        <v>2</v>
      </c>
      <c r="D47" s="42"/>
      <c r="E47" s="42" t="s">
        <v>35</v>
      </c>
      <c r="F47" s="39" t="s">
        <v>38</v>
      </c>
      <c r="G47" s="19"/>
      <c r="H47" s="39"/>
      <c r="I47" s="55"/>
      <c r="J47" s="56"/>
      <c r="K47" s="271"/>
      <c r="L47" s="283"/>
      <c r="M47" s="289"/>
      <c r="N47" s="272"/>
      <c r="O47" s="271"/>
      <c r="P47" s="272"/>
      <c r="Q47" s="271"/>
      <c r="R47" s="272"/>
      <c r="S47" s="271"/>
      <c r="T47" s="272"/>
      <c r="U47" s="271"/>
      <c r="V47" s="272"/>
      <c r="W47" s="271"/>
      <c r="X47" s="283"/>
      <c r="Y47" s="42">
        <f t="shared" si="0"/>
        <v>0</v>
      </c>
    </row>
    <row r="48" spans="1:25" ht="13" x14ac:dyDescent="0.15">
      <c r="A48" s="40" t="s">
        <v>11</v>
      </c>
      <c r="B48" s="41">
        <f t="shared" si="1"/>
        <v>46065</v>
      </c>
      <c r="C48" s="42">
        <v>2</v>
      </c>
      <c r="D48" s="42"/>
      <c r="E48" s="42" t="s">
        <v>35</v>
      </c>
      <c r="F48" s="39" t="s">
        <v>38</v>
      </c>
      <c r="G48" s="19"/>
      <c r="H48" s="39"/>
      <c r="I48" s="55"/>
      <c r="J48" s="56"/>
      <c r="K48" s="271"/>
      <c r="L48" s="283"/>
      <c r="M48" s="289"/>
      <c r="N48" s="272"/>
      <c r="O48" s="271"/>
      <c r="P48" s="272"/>
      <c r="Q48" s="271"/>
      <c r="R48" s="272"/>
      <c r="S48" s="271"/>
      <c r="T48" s="272"/>
      <c r="U48" s="271"/>
      <c r="V48" s="272"/>
      <c r="W48" s="271"/>
      <c r="X48" s="283"/>
      <c r="Y48" s="42">
        <f t="shared" si="0"/>
        <v>0</v>
      </c>
    </row>
    <row r="49" spans="1:25" ht="13" x14ac:dyDescent="0.15">
      <c r="A49" s="40" t="s">
        <v>12</v>
      </c>
      <c r="B49" s="41">
        <f t="shared" si="1"/>
        <v>46066</v>
      </c>
      <c r="C49" s="42">
        <v>2</v>
      </c>
      <c r="D49" s="42"/>
      <c r="E49" s="42" t="s">
        <v>35</v>
      </c>
      <c r="F49" s="39" t="s">
        <v>38</v>
      </c>
      <c r="G49" s="19"/>
      <c r="H49" s="39"/>
      <c r="I49" s="55"/>
      <c r="J49" s="56"/>
      <c r="K49" s="271"/>
      <c r="L49" s="283"/>
      <c r="M49" s="289"/>
      <c r="N49" s="272"/>
      <c r="O49" s="271"/>
      <c r="P49" s="272"/>
      <c r="Q49" s="271"/>
      <c r="R49" s="272"/>
      <c r="S49" s="271"/>
      <c r="T49" s="272"/>
      <c r="U49" s="271"/>
      <c r="V49" s="272"/>
      <c r="W49" s="271"/>
      <c r="X49" s="283"/>
      <c r="Y49" s="42">
        <f t="shared" si="0"/>
        <v>0</v>
      </c>
    </row>
    <row r="50" spans="1:25" ht="13" x14ac:dyDescent="0.15">
      <c r="A50" s="40" t="s">
        <v>13</v>
      </c>
      <c r="B50" s="41">
        <f t="shared" si="1"/>
        <v>46067</v>
      </c>
      <c r="C50" s="42">
        <v>2</v>
      </c>
      <c r="D50" s="42"/>
      <c r="E50" s="42" t="s">
        <v>35</v>
      </c>
      <c r="F50" s="39" t="s">
        <v>38</v>
      </c>
      <c r="G50" s="19"/>
      <c r="H50" s="39"/>
      <c r="I50" s="55"/>
      <c r="J50" s="56"/>
      <c r="K50" s="271"/>
      <c r="L50" s="283"/>
      <c r="M50" s="289"/>
      <c r="N50" s="272"/>
      <c r="O50" s="271"/>
      <c r="P50" s="272"/>
      <c r="Q50" s="271"/>
      <c r="R50" s="272"/>
      <c r="S50" s="271"/>
      <c r="T50" s="272"/>
      <c r="U50" s="271"/>
      <c r="V50" s="272"/>
      <c r="W50" s="271"/>
      <c r="X50" s="283"/>
      <c r="Y50" s="42">
        <f t="shared" si="0"/>
        <v>0</v>
      </c>
    </row>
    <row r="51" spans="1:25" ht="13" x14ac:dyDescent="0.15">
      <c r="A51" s="45" t="s">
        <v>14</v>
      </c>
      <c r="B51" s="46">
        <f t="shared" si="1"/>
        <v>46068</v>
      </c>
      <c r="C51" s="47">
        <v>2</v>
      </c>
      <c r="D51" s="47"/>
      <c r="E51" s="47" t="s">
        <v>35</v>
      </c>
      <c r="F51" s="52" t="s">
        <v>38</v>
      </c>
      <c r="G51" s="19"/>
      <c r="H51" s="39"/>
      <c r="I51" s="57"/>
      <c r="J51" s="58"/>
      <c r="K51" s="295"/>
      <c r="L51" s="293"/>
      <c r="M51" s="294"/>
      <c r="N51" s="292"/>
      <c r="O51" s="295"/>
      <c r="P51" s="292"/>
      <c r="Q51" s="295"/>
      <c r="R51" s="292"/>
      <c r="S51" s="295"/>
      <c r="T51" s="292"/>
      <c r="U51" s="295"/>
      <c r="V51" s="292"/>
      <c r="W51" s="295"/>
      <c r="X51" s="293"/>
      <c r="Y51" s="47">
        <f t="shared" si="0"/>
        <v>0</v>
      </c>
    </row>
    <row r="52" spans="1:25" ht="13" x14ac:dyDescent="0.15">
      <c r="A52" s="32" t="s">
        <v>7</v>
      </c>
      <c r="B52" s="33">
        <f t="shared" si="1"/>
        <v>46069</v>
      </c>
      <c r="C52" s="34">
        <v>2</v>
      </c>
      <c r="D52" s="34"/>
      <c r="E52" s="34" t="s">
        <v>36</v>
      </c>
      <c r="F52" s="64" t="s">
        <v>38</v>
      </c>
      <c r="G52" s="65"/>
      <c r="H52" s="64"/>
      <c r="I52" s="53"/>
      <c r="J52" s="54"/>
      <c r="K52" s="271"/>
      <c r="L52" s="283"/>
      <c r="M52" s="289"/>
      <c r="N52" s="272"/>
      <c r="O52" s="271"/>
      <c r="P52" s="272"/>
      <c r="Q52" s="271"/>
      <c r="R52" s="272"/>
      <c r="S52" s="271"/>
      <c r="T52" s="272"/>
      <c r="U52" s="271"/>
      <c r="V52" s="272"/>
      <c r="W52" s="271"/>
      <c r="X52" s="283"/>
      <c r="Y52" s="34">
        <f t="shared" si="0"/>
        <v>0</v>
      </c>
    </row>
    <row r="53" spans="1:25" ht="13" x14ac:dyDescent="0.15">
      <c r="A53" s="40" t="s">
        <v>9</v>
      </c>
      <c r="B53" s="41">
        <f t="shared" si="1"/>
        <v>46070</v>
      </c>
      <c r="C53" s="42">
        <v>2</v>
      </c>
      <c r="D53" s="42"/>
      <c r="E53" s="42" t="s">
        <v>36</v>
      </c>
      <c r="F53" s="39" t="s">
        <v>38</v>
      </c>
      <c r="G53" s="19"/>
      <c r="H53" s="39"/>
      <c r="I53" s="55"/>
      <c r="J53" s="56"/>
      <c r="K53" s="271"/>
      <c r="L53" s="283"/>
      <c r="M53" s="289"/>
      <c r="N53" s="272"/>
      <c r="O53" s="271"/>
      <c r="P53" s="272"/>
      <c r="Q53" s="271"/>
      <c r="R53" s="272"/>
      <c r="S53" s="271"/>
      <c r="T53" s="272"/>
      <c r="U53" s="271"/>
      <c r="V53" s="272"/>
      <c r="W53" s="271"/>
      <c r="X53" s="283"/>
      <c r="Y53" s="42">
        <f t="shared" si="0"/>
        <v>0</v>
      </c>
    </row>
    <row r="54" spans="1:25" ht="13" x14ac:dyDescent="0.15">
      <c r="A54" s="40" t="s">
        <v>10</v>
      </c>
      <c r="B54" s="41">
        <f t="shared" si="1"/>
        <v>46071</v>
      </c>
      <c r="C54" s="42">
        <v>2</v>
      </c>
      <c r="D54" s="42"/>
      <c r="E54" s="42" t="s">
        <v>36</v>
      </c>
      <c r="F54" s="39" t="s">
        <v>38</v>
      </c>
      <c r="G54" s="19"/>
      <c r="H54" s="39"/>
      <c r="I54" s="55"/>
      <c r="J54" s="56"/>
      <c r="K54" s="271"/>
      <c r="L54" s="283"/>
      <c r="M54" s="289"/>
      <c r="N54" s="272"/>
      <c r="O54" s="271"/>
      <c r="P54" s="272"/>
      <c r="Q54" s="271"/>
      <c r="R54" s="272"/>
      <c r="S54" s="271"/>
      <c r="T54" s="272"/>
      <c r="U54" s="271"/>
      <c r="V54" s="272"/>
      <c r="W54" s="271"/>
      <c r="X54" s="283"/>
      <c r="Y54" s="42">
        <f t="shared" si="0"/>
        <v>0</v>
      </c>
    </row>
    <row r="55" spans="1:25" ht="13" x14ac:dyDescent="0.15">
      <c r="A55" s="40" t="s">
        <v>11</v>
      </c>
      <c r="B55" s="41">
        <f t="shared" si="1"/>
        <v>46072</v>
      </c>
      <c r="C55" s="42">
        <v>2</v>
      </c>
      <c r="D55" s="42"/>
      <c r="E55" s="42" t="s">
        <v>36</v>
      </c>
      <c r="F55" s="39" t="s">
        <v>38</v>
      </c>
      <c r="G55" s="19"/>
      <c r="H55" s="39"/>
      <c r="I55" s="55"/>
      <c r="J55" s="56"/>
      <c r="K55" s="271"/>
      <c r="L55" s="283"/>
      <c r="M55" s="289"/>
      <c r="N55" s="272"/>
      <c r="O55" s="271"/>
      <c r="P55" s="272"/>
      <c r="Q55" s="271"/>
      <c r="R55" s="272"/>
      <c r="S55" s="271"/>
      <c r="T55" s="272"/>
      <c r="U55" s="271"/>
      <c r="V55" s="272"/>
      <c r="W55" s="271"/>
      <c r="X55" s="283"/>
      <c r="Y55" s="42">
        <f t="shared" si="0"/>
        <v>0</v>
      </c>
    </row>
    <row r="56" spans="1:25" ht="13" x14ac:dyDescent="0.15">
      <c r="A56" s="40" t="s">
        <v>12</v>
      </c>
      <c r="B56" s="41">
        <f t="shared" si="1"/>
        <v>46073</v>
      </c>
      <c r="C56" s="42">
        <v>2</v>
      </c>
      <c r="D56" s="42"/>
      <c r="E56" s="42" t="s">
        <v>36</v>
      </c>
      <c r="F56" s="39" t="s">
        <v>38</v>
      </c>
      <c r="G56" s="19"/>
      <c r="H56" s="39"/>
      <c r="I56" s="55"/>
      <c r="J56" s="56"/>
      <c r="K56" s="271"/>
      <c r="L56" s="283"/>
      <c r="M56" s="289"/>
      <c r="N56" s="272"/>
      <c r="O56" s="271"/>
      <c r="P56" s="272"/>
      <c r="Q56" s="271"/>
      <c r="R56" s="272"/>
      <c r="S56" s="271"/>
      <c r="T56" s="272"/>
      <c r="U56" s="271"/>
      <c r="V56" s="272"/>
      <c r="W56" s="271"/>
      <c r="X56" s="283"/>
      <c r="Y56" s="42">
        <f t="shared" si="0"/>
        <v>0</v>
      </c>
    </row>
    <row r="57" spans="1:25" ht="13" x14ac:dyDescent="0.15">
      <c r="A57" s="40" t="s">
        <v>13</v>
      </c>
      <c r="B57" s="41">
        <f t="shared" si="1"/>
        <v>46074</v>
      </c>
      <c r="C57" s="42">
        <v>2</v>
      </c>
      <c r="D57" s="42"/>
      <c r="E57" s="42" t="s">
        <v>36</v>
      </c>
      <c r="F57" s="39" t="s">
        <v>38</v>
      </c>
      <c r="G57" s="19"/>
      <c r="H57" s="39"/>
      <c r="I57" s="55"/>
      <c r="J57" s="56"/>
      <c r="K57" s="271"/>
      <c r="L57" s="283"/>
      <c r="M57" s="289"/>
      <c r="N57" s="272"/>
      <c r="O57" s="271"/>
      <c r="P57" s="272"/>
      <c r="Q57" s="271"/>
      <c r="R57" s="272"/>
      <c r="S57" s="271"/>
      <c r="T57" s="272"/>
      <c r="U57" s="271"/>
      <c r="V57" s="272"/>
      <c r="W57" s="271"/>
      <c r="X57" s="283"/>
      <c r="Y57" s="42">
        <f t="shared" si="0"/>
        <v>0</v>
      </c>
    </row>
    <row r="58" spans="1:25" ht="13" x14ac:dyDescent="0.15">
      <c r="A58" s="45" t="s">
        <v>14</v>
      </c>
      <c r="B58" s="46">
        <f t="shared" si="1"/>
        <v>46075</v>
      </c>
      <c r="C58" s="47">
        <v>2</v>
      </c>
      <c r="D58" s="47"/>
      <c r="E58" s="47" t="s">
        <v>36</v>
      </c>
      <c r="F58" s="52" t="s">
        <v>38</v>
      </c>
      <c r="G58" s="19"/>
      <c r="H58" s="39"/>
      <c r="I58" s="57"/>
      <c r="J58" s="58"/>
      <c r="K58" s="295"/>
      <c r="L58" s="293"/>
      <c r="M58" s="294"/>
      <c r="N58" s="292"/>
      <c r="O58" s="295"/>
      <c r="P58" s="292"/>
      <c r="Q58" s="295"/>
      <c r="R58" s="292"/>
      <c r="S58" s="295"/>
      <c r="T58" s="292"/>
      <c r="U58" s="295"/>
      <c r="V58" s="292"/>
      <c r="W58" s="295"/>
      <c r="X58" s="293"/>
      <c r="Y58" s="47">
        <f t="shared" si="0"/>
        <v>0</v>
      </c>
    </row>
    <row r="59" spans="1:25" ht="13" x14ac:dyDescent="0.15">
      <c r="A59" s="32" t="s">
        <v>7</v>
      </c>
      <c r="B59" s="33">
        <f t="shared" si="1"/>
        <v>46076</v>
      </c>
      <c r="C59" s="34">
        <v>3</v>
      </c>
      <c r="D59" s="34"/>
      <c r="E59" s="34" t="s">
        <v>31</v>
      </c>
      <c r="F59" s="64" t="s">
        <v>38</v>
      </c>
      <c r="G59" s="65"/>
      <c r="H59" s="64"/>
      <c r="I59" s="53"/>
      <c r="J59" s="54"/>
      <c r="K59" s="271"/>
      <c r="L59" s="283"/>
      <c r="M59" s="289"/>
      <c r="N59" s="272"/>
      <c r="O59" s="271"/>
      <c r="P59" s="272"/>
      <c r="Q59" s="271"/>
      <c r="R59" s="272"/>
      <c r="S59" s="271"/>
      <c r="T59" s="272"/>
      <c r="U59" s="271"/>
      <c r="V59" s="272"/>
      <c r="W59" s="271"/>
      <c r="X59" s="283"/>
      <c r="Y59" s="34">
        <f t="shared" si="0"/>
        <v>0</v>
      </c>
    </row>
    <row r="60" spans="1:25" ht="13" x14ac:dyDescent="0.15">
      <c r="A60" s="40" t="s">
        <v>9</v>
      </c>
      <c r="B60" s="41">
        <f t="shared" si="1"/>
        <v>46077</v>
      </c>
      <c r="C60" s="42">
        <v>3</v>
      </c>
      <c r="D60" s="42"/>
      <c r="E60" s="42" t="s">
        <v>31</v>
      </c>
      <c r="F60" s="39" t="s">
        <v>38</v>
      </c>
      <c r="G60" s="19"/>
      <c r="H60" s="39"/>
      <c r="I60" s="55"/>
      <c r="J60" s="56"/>
      <c r="K60" s="271"/>
      <c r="L60" s="283"/>
      <c r="M60" s="289"/>
      <c r="N60" s="272"/>
      <c r="O60" s="271"/>
      <c r="P60" s="272"/>
      <c r="Q60" s="271"/>
      <c r="R60" s="272"/>
      <c r="S60" s="271"/>
      <c r="T60" s="272"/>
      <c r="U60" s="271"/>
      <c r="V60" s="272"/>
      <c r="W60" s="271"/>
      <c r="X60" s="283"/>
      <c r="Y60" s="42">
        <f t="shared" si="0"/>
        <v>0</v>
      </c>
    </row>
    <row r="61" spans="1:25" ht="13" x14ac:dyDescent="0.15">
      <c r="A61" s="40" t="s">
        <v>10</v>
      </c>
      <c r="B61" s="41">
        <f t="shared" si="1"/>
        <v>46078</v>
      </c>
      <c r="C61" s="42">
        <v>3</v>
      </c>
      <c r="D61" s="42"/>
      <c r="E61" s="42" t="s">
        <v>31</v>
      </c>
      <c r="F61" s="39" t="s">
        <v>38</v>
      </c>
      <c r="G61" s="19"/>
      <c r="H61" s="39"/>
      <c r="I61" s="55"/>
      <c r="J61" s="56"/>
      <c r="K61" s="271"/>
      <c r="L61" s="283"/>
      <c r="M61" s="289"/>
      <c r="N61" s="272"/>
      <c r="O61" s="271"/>
      <c r="P61" s="272"/>
      <c r="Q61" s="271"/>
      <c r="R61" s="272"/>
      <c r="S61" s="271"/>
      <c r="T61" s="272"/>
      <c r="U61" s="271"/>
      <c r="V61" s="272"/>
      <c r="W61" s="271"/>
      <c r="X61" s="283"/>
      <c r="Y61" s="42">
        <f t="shared" si="0"/>
        <v>0</v>
      </c>
    </row>
    <row r="62" spans="1:25" ht="13" x14ac:dyDescent="0.15">
      <c r="A62" s="40" t="s">
        <v>11</v>
      </c>
      <c r="B62" s="41">
        <f t="shared" si="1"/>
        <v>46079</v>
      </c>
      <c r="C62" s="42">
        <v>3</v>
      </c>
      <c r="D62" s="42"/>
      <c r="E62" s="42" t="s">
        <v>31</v>
      </c>
      <c r="F62" s="39" t="s">
        <v>38</v>
      </c>
      <c r="G62" s="19"/>
      <c r="H62" s="39"/>
      <c r="I62" s="55"/>
      <c r="J62" s="56"/>
      <c r="K62" s="271"/>
      <c r="L62" s="283"/>
      <c r="M62" s="289"/>
      <c r="N62" s="272"/>
      <c r="O62" s="271"/>
      <c r="P62" s="272"/>
      <c r="Q62" s="271"/>
      <c r="R62" s="272"/>
      <c r="S62" s="271"/>
      <c r="T62" s="272"/>
      <c r="U62" s="271"/>
      <c r="V62" s="272"/>
      <c r="W62" s="271"/>
      <c r="X62" s="283"/>
      <c r="Y62" s="42">
        <f t="shared" si="0"/>
        <v>0</v>
      </c>
    </row>
    <row r="63" spans="1:25" ht="13" x14ac:dyDescent="0.15">
      <c r="A63" s="40" t="s">
        <v>12</v>
      </c>
      <c r="B63" s="41">
        <f t="shared" si="1"/>
        <v>46080</v>
      </c>
      <c r="C63" s="42">
        <v>3</v>
      </c>
      <c r="D63" s="42"/>
      <c r="E63" s="42" t="s">
        <v>31</v>
      </c>
      <c r="F63" s="39" t="s">
        <v>38</v>
      </c>
      <c r="G63" s="19"/>
      <c r="H63" s="39"/>
      <c r="I63" s="55"/>
      <c r="J63" s="56"/>
      <c r="K63" s="271"/>
      <c r="L63" s="283"/>
      <c r="M63" s="289"/>
      <c r="N63" s="272"/>
      <c r="O63" s="271"/>
      <c r="P63" s="272"/>
      <c r="Q63" s="271"/>
      <c r="R63" s="272"/>
      <c r="S63" s="271"/>
      <c r="T63" s="272"/>
      <c r="U63" s="271"/>
      <c r="V63" s="272"/>
      <c r="W63" s="271"/>
      <c r="X63" s="283"/>
      <c r="Y63" s="42">
        <f t="shared" si="0"/>
        <v>0</v>
      </c>
    </row>
    <row r="64" spans="1:25" ht="13" x14ac:dyDescent="0.15">
      <c r="A64" s="40" t="s">
        <v>13</v>
      </c>
      <c r="B64" s="41">
        <f t="shared" si="1"/>
        <v>46081</v>
      </c>
      <c r="C64" s="42">
        <v>3</v>
      </c>
      <c r="D64" s="42"/>
      <c r="E64" s="42" t="s">
        <v>31</v>
      </c>
      <c r="F64" s="39" t="s">
        <v>38</v>
      </c>
      <c r="G64" s="19"/>
      <c r="H64" s="39"/>
      <c r="I64" s="55"/>
      <c r="J64" s="56"/>
      <c r="K64" s="271"/>
      <c r="L64" s="283"/>
      <c r="M64" s="289"/>
      <c r="N64" s="272"/>
      <c r="O64" s="271"/>
      <c r="P64" s="272"/>
      <c r="Q64" s="271"/>
      <c r="R64" s="272"/>
      <c r="S64" s="271"/>
      <c r="T64" s="272"/>
      <c r="U64" s="271"/>
      <c r="V64" s="272"/>
      <c r="W64" s="271"/>
      <c r="X64" s="283"/>
      <c r="Y64" s="42">
        <f t="shared" si="0"/>
        <v>0</v>
      </c>
    </row>
    <row r="65" spans="1:25" ht="13" x14ac:dyDescent="0.15">
      <c r="A65" s="45" t="s">
        <v>14</v>
      </c>
      <c r="B65" s="46">
        <f t="shared" si="1"/>
        <v>46082</v>
      </c>
      <c r="C65" s="47">
        <v>3</v>
      </c>
      <c r="D65" s="47"/>
      <c r="E65" s="47" t="s">
        <v>31</v>
      </c>
      <c r="F65" s="52" t="s">
        <v>38</v>
      </c>
      <c r="G65" s="19"/>
      <c r="H65" s="39"/>
      <c r="I65" s="57"/>
      <c r="J65" s="58"/>
      <c r="K65" s="295"/>
      <c r="L65" s="293"/>
      <c r="M65" s="294"/>
      <c r="N65" s="292"/>
      <c r="O65" s="295"/>
      <c r="P65" s="292"/>
      <c r="Q65" s="295"/>
      <c r="R65" s="292"/>
      <c r="S65" s="295"/>
      <c r="T65" s="292"/>
      <c r="U65" s="295"/>
      <c r="V65" s="292"/>
      <c r="W65" s="295"/>
      <c r="X65" s="293"/>
      <c r="Y65" s="47">
        <f t="shared" si="0"/>
        <v>0</v>
      </c>
    </row>
    <row r="66" spans="1:25" ht="13" x14ac:dyDescent="0.15">
      <c r="A66" s="32" t="s">
        <v>7</v>
      </c>
      <c r="B66" s="33">
        <f t="shared" si="1"/>
        <v>46083</v>
      </c>
      <c r="C66" s="34">
        <v>3</v>
      </c>
      <c r="D66" s="34"/>
      <c r="E66" s="34" t="s">
        <v>34</v>
      </c>
      <c r="F66" s="64" t="s">
        <v>38</v>
      </c>
      <c r="G66" s="65"/>
      <c r="H66" s="64"/>
      <c r="I66" s="53"/>
      <c r="J66" s="54"/>
      <c r="K66" s="271"/>
      <c r="L66" s="283"/>
      <c r="M66" s="289"/>
      <c r="N66" s="272"/>
      <c r="O66" s="271"/>
      <c r="P66" s="272"/>
      <c r="Q66" s="271"/>
      <c r="R66" s="272"/>
      <c r="S66" s="271"/>
      <c r="T66" s="272"/>
      <c r="U66" s="271"/>
      <c r="V66" s="272"/>
      <c r="W66" s="271"/>
      <c r="X66" s="283"/>
      <c r="Y66" s="34">
        <f t="shared" si="0"/>
        <v>0</v>
      </c>
    </row>
    <row r="67" spans="1:25" ht="13" x14ac:dyDescent="0.15">
      <c r="A67" s="40" t="s">
        <v>9</v>
      </c>
      <c r="B67" s="41">
        <f t="shared" si="1"/>
        <v>46084</v>
      </c>
      <c r="C67" s="42">
        <v>3</v>
      </c>
      <c r="D67" s="42"/>
      <c r="E67" s="42" t="s">
        <v>34</v>
      </c>
      <c r="F67" s="39" t="s">
        <v>38</v>
      </c>
      <c r="G67" s="19"/>
      <c r="H67" s="39"/>
      <c r="I67" s="55"/>
      <c r="J67" s="56"/>
      <c r="K67" s="271"/>
      <c r="L67" s="283"/>
      <c r="M67" s="289"/>
      <c r="N67" s="272"/>
      <c r="O67" s="271"/>
      <c r="P67" s="272"/>
      <c r="Q67" s="271"/>
      <c r="R67" s="272"/>
      <c r="S67" s="271"/>
      <c r="T67" s="272"/>
      <c r="U67" s="271"/>
      <c r="V67" s="272"/>
      <c r="W67" s="271"/>
      <c r="X67" s="283"/>
      <c r="Y67" s="42">
        <f t="shared" si="0"/>
        <v>0</v>
      </c>
    </row>
    <row r="68" spans="1:25" ht="13" x14ac:dyDescent="0.15">
      <c r="A68" s="40" t="s">
        <v>10</v>
      </c>
      <c r="B68" s="41">
        <f t="shared" si="1"/>
        <v>46085</v>
      </c>
      <c r="C68" s="42">
        <v>3</v>
      </c>
      <c r="D68" s="42"/>
      <c r="E68" s="42" t="s">
        <v>34</v>
      </c>
      <c r="F68" s="39" t="s">
        <v>38</v>
      </c>
      <c r="G68" s="19"/>
      <c r="H68" s="39"/>
      <c r="I68" s="55"/>
      <c r="J68" s="56"/>
      <c r="K68" s="271"/>
      <c r="L68" s="283"/>
      <c r="M68" s="289"/>
      <c r="N68" s="272"/>
      <c r="O68" s="271"/>
      <c r="P68" s="272"/>
      <c r="Q68" s="271"/>
      <c r="R68" s="272"/>
      <c r="S68" s="271"/>
      <c r="T68" s="272"/>
      <c r="U68" s="271"/>
      <c r="V68" s="272"/>
      <c r="W68" s="271"/>
      <c r="X68" s="283"/>
      <c r="Y68" s="42">
        <f t="shared" si="0"/>
        <v>0</v>
      </c>
    </row>
    <row r="69" spans="1:25" ht="13" x14ac:dyDescent="0.15">
      <c r="A69" s="40" t="s">
        <v>11</v>
      </c>
      <c r="B69" s="41">
        <f t="shared" si="1"/>
        <v>46086</v>
      </c>
      <c r="C69" s="42">
        <v>3</v>
      </c>
      <c r="D69" s="42"/>
      <c r="E69" s="42" t="s">
        <v>34</v>
      </c>
      <c r="F69" s="39" t="s">
        <v>38</v>
      </c>
      <c r="G69" s="19"/>
      <c r="H69" s="39"/>
      <c r="I69" s="55"/>
      <c r="J69" s="56"/>
      <c r="K69" s="271"/>
      <c r="L69" s="283"/>
      <c r="M69" s="289"/>
      <c r="N69" s="272"/>
      <c r="O69" s="271"/>
      <c r="P69" s="272"/>
      <c r="Q69" s="271"/>
      <c r="R69" s="272"/>
      <c r="S69" s="271"/>
      <c r="T69" s="272"/>
      <c r="U69" s="271"/>
      <c r="V69" s="272"/>
      <c r="W69" s="271"/>
      <c r="X69" s="283"/>
      <c r="Y69" s="42">
        <f t="shared" si="0"/>
        <v>0</v>
      </c>
    </row>
    <row r="70" spans="1:25" ht="13" x14ac:dyDescent="0.15">
      <c r="A70" s="40" t="s">
        <v>12</v>
      </c>
      <c r="B70" s="41">
        <f t="shared" si="1"/>
        <v>46087</v>
      </c>
      <c r="C70" s="42">
        <v>3</v>
      </c>
      <c r="D70" s="42"/>
      <c r="E70" s="42" t="s">
        <v>34</v>
      </c>
      <c r="F70" s="39" t="s">
        <v>38</v>
      </c>
      <c r="G70" s="19"/>
      <c r="H70" s="39"/>
      <c r="I70" s="55"/>
      <c r="J70" s="56"/>
      <c r="K70" s="271"/>
      <c r="L70" s="283"/>
      <c r="M70" s="289"/>
      <c r="N70" s="272"/>
      <c r="O70" s="271"/>
      <c r="P70" s="272"/>
      <c r="Q70" s="271"/>
      <c r="R70" s="272"/>
      <c r="S70" s="271"/>
      <c r="T70" s="272"/>
      <c r="U70" s="271"/>
      <c r="V70" s="272"/>
      <c r="W70" s="271"/>
      <c r="X70" s="283"/>
      <c r="Y70" s="42">
        <f t="shared" si="0"/>
        <v>0</v>
      </c>
    </row>
    <row r="71" spans="1:25" ht="13" x14ac:dyDescent="0.15">
      <c r="A71" s="40" t="s">
        <v>13</v>
      </c>
      <c r="B71" s="41">
        <f t="shared" si="1"/>
        <v>46088</v>
      </c>
      <c r="C71" s="42">
        <v>3</v>
      </c>
      <c r="D71" s="42"/>
      <c r="E71" s="42" t="s">
        <v>34</v>
      </c>
      <c r="F71" s="39" t="s">
        <v>38</v>
      </c>
      <c r="G71" s="19"/>
      <c r="H71" s="39"/>
      <c r="I71" s="55"/>
      <c r="J71" s="56"/>
      <c r="K71" s="271"/>
      <c r="L71" s="283"/>
      <c r="M71" s="289"/>
      <c r="N71" s="272"/>
      <c r="O71" s="271"/>
      <c r="P71" s="272"/>
      <c r="Q71" s="271"/>
      <c r="R71" s="272"/>
      <c r="S71" s="271"/>
      <c r="T71" s="272"/>
      <c r="U71" s="271"/>
      <c r="V71" s="272"/>
      <c r="W71" s="271"/>
      <c r="X71" s="283"/>
      <c r="Y71" s="42">
        <f t="shared" si="0"/>
        <v>0</v>
      </c>
    </row>
    <row r="72" spans="1:25" ht="13" x14ac:dyDescent="0.15">
      <c r="A72" s="45" t="s">
        <v>14</v>
      </c>
      <c r="B72" s="46">
        <f t="shared" si="1"/>
        <v>46089</v>
      </c>
      <c r="C72" s="47">
        <v>3</v>
      </c>
      <c r="D72" s="47"/>
      <c r="E72" s="47" t="s">
        <v>34</v>
      </c>
      <c r="F72" s="52" t="s">
        <v>38</v>
      </c>
      <c r="G72" s="19"/>
      <c r="H72" s="39"/>
      <c r="I72" s="57"/>
      <c r="J72" s="58"/>
      <c r="K72" s="295"/>
      <c r="L72" s="293"/>
      <c r="M72" s="294"/>
      <c r="N72" s="292"/>
      <c r="O72" s="295"/>
      <c r="P72" s="292"/>
      <c r="Q72" s="295"/>
      <c r="R72" s="292"/>
      <c r="S72" s="295"/>
      <c r="T72" s="292"/>
      <c r="U72" s="295"/>
      <c r="V72" s="292"/>
      <c r="W72" s="295"/>
      <c r="X72" s="293"/>
      <c r="Y72" s="47">
        <f t="shared" si="0"/>
        <v>0</v>
      </c>
    </row>
    <row r="73" spans="1:25" ht="13" x14ac:dyDescent="0.15">
      <c r="A73" s="32" t="s">
        <v>7</v>
      </c>
      <c r="B73" s="33">
        <f t="shared" si="1"/>
        <v>46090</v>
      </c>
      <c r="C73" s="34">
        <v>3</v>
      </c>
      <c r="D73" s="34"/>
      <c r="E73" s="34" t="s">
        <v>35</v>
      </c>
      <c r="F73" s="64" t="s">
        <v>38</v>
      </c>
      <c r="G73" s="65"/>
      <c r="H73" s="64"/>
      <c r="I73" s="53"/>
      <c r="J73" s="54"/>
      <c r="K73" s="271"/>
      <c r="L73" s="283"/>
      <c r="M73" s="289"/>
      <c r="N73" s="272"/>
      <c r="O73" s="271"/>
      <c r="P73" s="272"/>
      <c r="Q73" s="271"/>
      <c r="R73" s="272"/>
      <c r="S73" s="271"/>
      <c r="T73" s="272"/>
      <c r="U73" s="271"/>
      <c r="V73" s="272"/>
      <c r="W73" s="271"/>
      <c r="X73" s="283"/>
      <c r="Y73" s="34">
        <f t="shared" si="0"/>
        <v>0</v>
      </c>
    </row>
    <row r="74" spans="1:25" ht="13" x14ac:dyDescent="0.15">
      <c r="A74" s="40" t="s">
        <v>9</v>
      </c>
      <c r="B74" s="41">
        <f t="shared" si="1"/>
        <v>46091</v>
      </c>
      <c r="C74" s="42">
        <v>3</v>
      </c>
      <c r="D74" s="42"/>
      <c r="E74" s="42" t="s">
        <v>35</v>
      </c>
      <c r="F74" s="39" t="s">
        <v>38</v>
      </c>
      <c r="G74" s="19"/>
      <c r="H74" s="39"/>
      <c r="I74" s="55"/>
      <c r="J74" s="56"/>
      <c r="K74" s="271"/>
      <c r="L74" s="283"/>
      <c r="M74" s="289"/>
      <c r="N74" s="272"/>
      <c r="O74" s="271"/>
      <c r="P74" s="272"/>
      <c r="Q74" s="271"/>
      <c r="R74" s="272"/>
      <c r="S74" s="271"/>
      <c r="T74" s="272"/>
      <c r="U74" s="271"/>
      <c r="V74" s="272"/>
      <c r="W74" s="271"/>
      <c r="X74" s="283"/>
      <c r="Y74" s="42">
        <f t="shared" si="0"/>
        <v>0</v>
      </c>
    </row>
    <row r="75" spans="1:25" ht="13" x14ac:dyDescent="0.15">
      <c r="A75" s="40" t="s">
        <v>10</v>
      </c>
      <c r="B75" s="41">
        <f t="shared" si="1"/>
        <v>46092</v>
      </c>
      <c r="C75" s="42">
        <v>3</v>
      </c>
      <c r="D75" s="42"/>
      <c r="E75" s="42" t="s">
        <v>35</v>
      </c>
      <c r="F75" s="39" t="s">
        <v>38</v>
      </c>
      <c r="G75" s="19"/>
      <c r="H75" s="39"/>
      <c r="I75" s="55"/>
      <c r="J75" s="56"/>
      <c r="K75" s="271"/>
      <c r="L75" s="283"/>
      <c r="M75" s="289"/>
      <c r="N75" s="272"/>
      <c r="O75" s="271"/>
      <c r="P75" s="272"/>
      <c r="Q75" s="271"/>
      <c r="R75" s="272"/>
      <c r="S75" s="271"/>
      <c r="T75" s="272"/>
      <c r="U75" s="271"/>
      <c r="V75" s="272"/>
      <c r="W75" s="271"/>
      <c r="X75" s="283"/>
      <c r="Y75" s="42">
        <f t="shared" si="0"/>
        <v>0</v>
      </c>
    </row>
    <row r="76" spans="1:25" ht="13" x14ac:dyDescent="0.15">
      <c r="A76" s="40" t="s">
        <v>11</v>
      </c>
      <c r="B76" s="41">
        <f t="shared" si="1"/>
        <v>46093</v>
      </c>
      <c r="C76" s="42">
        <v>3</v>
      </c>
      <c r="D76" s="42"/>
      <c r="E76" s="42" t="s">
        <v>35</v>
      </c>
      <c r="F76" s="39" t="s">
        <v>38</v>
      </c>
      <c r="G76" s="19"/>
      <c r="H76" s="39"/>
      <c r="I76" s="55"/>
      <c r="J76" s="56"/>
      <c r="K76" s="271"/>
      <c r="L76" s="283"/>
      <c r="M76" s="289"/>
      <c r="N76" s="272"/>
      <c r="O76" s="271"/>
      <c r="P76" s="272"/>
      <c r="Q76" s="271"/>
      <c r="R76" s="272"/>
      <c r="S76" s="271"/>
      <c r="T76" s="272"/>
      <c r="U76" s="271"/>
      <c r="V76" s="272"/>
      <c r="W76" s="271"/>
      <c r="X76" s="283"/>
      <c r="Y76" s="42">
        <f t="shared" si="0"/>
        <v>0</v>
      </c>
    </row>
    <row r="77" spans="1:25" ht="13" x14ac:dyDescent="0.15">
      <c r="A77" s="40" t="s">
        <v>12</v>
      </c>
      <c r="B77" s="41">
        <f t="shared" si="1"/>
        <v>46094</v>
      </c>
      <c r="C77" s="42">
        <v>3</v>
      </c>
      <c r="D77" s="42"/>
      <c r="E77" s="42" t="s">
        <v>35</v>
      </c>
      <c r="F77" s="39" t="s">
        <v>38</v>
      </c>
      <c r="G77" s="19"/>
      <c r="H77" s="39"/>
      <c r="I77" s="55"/>
      <c r="J77" s="56"/>
      <c r="K77" s="271"/>
      <c r="L77" s="283"/>
      <c r="M77" s="289"/>
      <c r="N77" s="272"/>
      <c r="O77" s="271"/>
      <c r="P77" s="272"/>
      <c r="Q77" s="271"/>
      <c r="R77" s="272"/>
      <c r="S77" s="271"/>
      <c r="T77" s="272"/>
      <c r="U77" s="271"/>
      <c r="V77" s="272"/>
      <c r="W77" s="271"/>
      <c r="X77" s="283"/>
      <c r="Y77" s="42">
        <f t="shared" si="0"/>
        <v>0</v>
      </c>
    </row>
    <row r="78" spans="1:25" ht="13" x14ac:dyDescent="0.15">
      <c r="A78" s="40" t="s">
        <v>13</v>
      </c>
      <c r="B78" s="41">
        <f t="shared" si="1"/>
        <v>46095</v>
      </c>
      <c r="C78" s="42">
        <v>3</v>
      </c>
      <c r="D78" s="42"/>
      <c r="E78" s="42" t="s">
        <v>35</v>
      </c>
      <c r="F78" s="39" t="s">
        <v>38</v>
      </c>
      <c r="G78" s="19"/>
      <c r="H78" s="39"/>
      <c r="I78" s="55"/>
      <c r="J78" s="56"/>
      <c r="K78" s="271"/>
      <c r="L78" s="283"/>
      <c r="M78" s="289"/>
      <c r="N78" s="272"/>
      <c r="O78" s="271"/>
      <c r="P78" s="272"/>
      <c r="Q78" s="271"/>
      <c r="R78" s="272"/>
      <c r="S78" s="271"/>
      <c r="T78" s="272"/>
      <c r="U78" s="271"/>
      <c r="V78" s="272"/>
      <c r="W78" s="271"/>
      <c r="X78" s="283"/>
      <c r="Y78" s="42">
        <f t="shared" si="0"/>
        <v>0</v>
      </c>
    </row>
    <row r="79" spans="1:25" ht="13" x14ac:dyDescent="0.15">
      <c r="A79" s="45" t="s">
        <v>14</v>
      </c>
      <c r="B79" s="46">
        <f t="shared" si="1"/>
        <v>46096</v>
      </c>
      <c r="C79" s="47">
        <v>3</v>
      </c>
      <c r="D79" s="47"/>
      <c r="E79" s="47" t="s">
        <v>35</v>
      </c>
      <c r="F79" s="52" t="s">
        <v>38</v>
      </c>
      <c r="G79" s="19"/>
      <c r="H79" s="39"/>
      <c r="I79" s="57"/>
      <c r="J79" s="58"/>
      <c r="K79" s="295"/>
      <c r="L79" s="293"/>
      <c r="M79" s="294"/>
      <c r="N79" s="292"/>
      <c r="O79" s="295"/>
      <c r="P79" s="292"/>
      <c r="Q79" s="295"/>
      <c r="R79" s="292"/>
      <c r="S79" s="295"/>
      <c r="T79" s="292"/>
      <c r="U79" s="295"/>
      <c r="V79" s="292"/>
      <c r="W79" s="295"/>
      <c r="X79" s="293"/>
      <c r="Y79" s="47">
        <f t="shared" si="0"/>
        <v>0</v>
      </c>
    </row>
    <row r="80" spans="1:25" ht="13" x14ac:dyDescent="0.15">
      <c r="A80" s="32" t="s">
        <v>7</v>
      </c>
      <c r="B80" s="33">
        <f t="shared" si="1"/>
        <v>46097</v>
      </c>
      <c r="C80" s="34">
        <v>3</v>
      </c>
      <c r="D80" s="34"/>
      <c r="E80" s="34" t="s">
        <v>36</v>
      </c>
      <c r="F80" s="64" t="s">
        <v>38</v>
      </c>
      <c r="G80" s="65"/>
      <c r="H80" s="64"/>
      <c r="I80" s="53"/>
      <c r="J80" s="54"/>
      <c r="K80" s="271"/>
      <c r="L80" s="283"/>
      <c r="M80" s="289"/>
      <c r="N80" s="272"/>
      <c r="O80" s="271"/>
      <c r="P80" s="272"/>
      <c r="Q80" s="271"/>
      <c r="R80" s="272"/>
      <c r="S80" s="271"/>
      <c r="T80" s="272"/>
      <c r="U80" s="271"/>
      <c r="V80" s="272"/>
      <c r="W80" s="271"/>
      <c r="X80" s="283"/>
      <c r="Y80" s="34">
        <f t="shared" si="0"/>
        <v>0</v>
      </c>
    </row>
    <row r="81" spans="1:25" ht="13" x14ac:dyDescent="0.15">
      <c r="A81" s="40" t="s">
        <v>9</v>
      </c>
      <c r="B81" s="41">
        <f t="shared" si="1"/>
        <v>46098</v>
      </c>
      <c r="C81" s="42">
        <v>3</v>
      </c>
      <c r="D81" s="42"/>
      <c r="E81" s="42" t="s">
        <v>36</v>
      </c>
      <c r="F81" s="39" t="s">
        <v>38</v>
      </c>
      <c r="G81" s="19"/>
      <c r="H81" s="39"/>
      <c r="I81" s="55"/>
      <c r="J81" s="56"/>
      <c r="K81" s="271"/>
      <c r="L81" s="283"/>
      <c r="M81" s="289"/>
      <c r="N81" s="272"/>
      <c r="O81" s="271"/>
      <c r="P81" s="272"/>
      <c r="Q81" s="271"/>
      <c r="R81" s="272"/>
      <c r="S81" s="271"/>
      <c r="T81" s="272"/>
      <c r="U81" s="271"/>
      <c r="V81" s="272"/>
      <c r="W81" s="271"/>
      <c r="X81" s="283"/>
      <c r="Y81" s="42">
        <f t="shared" si="0"/>
        <v>0</v>
      </c>
    </row>
    <row r="82" spans="1:25" ht="13" x14ac:dyDescent="0.15">
      <c r="A82" s="40" t="s">
        <v>10</v>
      </c>
      <c r="B82" s="41">
        <f t="shared" si="1"/>
        <v>46099</v>
      </c>
      <c r="C82" s="42">
        <v>3</v>
      </c>
      <c r="D82" s="42"/>
      <c r="E82" s="42" t="s">
        <v>36</v>
      </c>
      <c r="F82" s="39" t="s">
        <v>38</v>
      </c>
      <c r="G82" s="19"/>
      <c r="H82" s="39"/>
      <c r="I82" s="55"/>
      <c r="J82" s="56"/>
      <c r="K82" s="271"/>
      <c r="L82" s="283"/>
      <c r="M82" s="289"/>
      <c r="N82" s="272"/>
      <c r="O82" s="271"/>
      <c r="P82" s="272"/>
      <c r="Q82" s="271"/>
      <c r="R82" s="272"/>
      <c r="S82" s="271"/>
      <c r="T82" s="272"/>
      <c r="U82" s="271"/>
      <c r="V82" s="272"/>
      <c r="W82" s="271"/>
      <c r="X82" s="283"/>
      <c r="Y82" s="42">
        <f t="shared" si="0"/>
        <v>0</v>
      </c>
    </row>
    <row r="83" spans="1:25" ht="13" x14ac:dyDescent="0.15">
      <c r="A83" s="40" t="s">
        <v>11</v>
      </c>
      <c r="B83" s="41">
        <f t="shared" si="1"/>
        <v>46100</v>
      </c>
      <c r="C83" s="42">
        <v>3</v>
      </c>
      <c r="D83" s="42"/>
      <c r="E83" s="42" t="s">
        <v>36</v>
      </c>
      <c r="F83" s="39" t="s">
        <v>38</v>
      </c>
      <c r="G83" s="19"/>
      <c r="H83" s="39"/>
      <c r="I83" s="55"/>
      <c r="J83" s="56"/>
      <c r="K83" s="271"/>
      <c r="L83" s="283"/>
      <c r="M83" s="289"/>
      <c r="N83" s="272"/>
      <c r="O83" s="271"/>
      <c r="P83" s="272"/>
      <c r="Q83" s="271"/>
      <c r="R83" s="272"/>
      <c r="S83" s="271"/>
      <c r="T83" s="272"/>
      <c r="U83" s="271"/>
      <c r="V83" s="272"/>
      <c r="W83" s="271"/>
      <c r="X83" s="283"/>
      <c r="Y83" s="42">
        <f t="shared" si="0"/>
        <v>0</v>
      </c>
    </row>
    <row r="84" spans="1:25" ht="13" x14ac:dyDescent="0.15">
      <c r="A84" s="40" t="s">
        <v>12</v>
      </c>
      <c r="B84" s="41">
        <f t="shared" si="1"/>
        <v>46101</v>
      </c>
      <c r="C84" s="42">
        <v>3</v>
      </c>
      <c r="D84" s="42"/>
      <c r="E84" s="42" t="s">
        <v>36</v>
      </c>
      <c r="F84" s="39" t="s">
        <v>38</v>
      </c>
      <c r="G84" s="19"/>
      <c r="H84" s="39"/>
      <c r="I84" s="55"/>
      <c r="J84" s="56"/>
      <c r="K84" s="271"/>
      <c r="L84" s="283"/>
      <c r="M84" s="289"/>
      <c r="N84" s="272"/>
      <c r="O84" s="271"/>
      <c r="P84" s="272"/>
      <c r="Q84" s="271"/>
      <c r="R84" s="272"/>
      <c r="S84" s="271"/>
      <c r="T84" s="272"/>
      <c r="U84" s="271"/>
      <c r="V84" s="272"/>
      <c r="W84" s="271"/>
      <c r="X84" s="283"/>
      <c r="Y84" s="42">
        <f t="shared" si="0"/>
        <v>0</v>
      </c>
    </row>
    <row r="85" spans="1:25" ht="13" x14ac:dyDescent="0.15">
      <c r="A85" s="40" t="s">
        <v>13</v>
      </c>
      <c r="B85" s="41">
        <f t="shared" si="1"/>
        <v>46102</v>
      </c>
      <c r="C85" s="42">
        <v>3</v>
      </c>
      <c r="D85" s="42"/>
      <c r="E85" s="42" t="s">
        <v>36</v>
      </c>
      <c r="F85" s="39" t="s">
        <v>38</v>
      </c>
      <c r="G85" s="19"/>
      <c r="H85" s="39"/>
      <c r="I85" s="55"/>
      <c r="J85" s="56"/>
      <c r="K85" s="271"/>
      <c r="L85" s="283"/>
      <c r="M85" s="289"/>
      <c r="N85" s="272"/>
      <c r="O85" s="271"/>
      <c r="P85" s="272"/>
      <c r="Q85" s="271"/>
      <c r="R85" s="272"/>
      <c r="S85" s="271"/>
      <c r="T85" s="272"/>
      <c r="U85" s="271"/>
      <c r="V85" s="272"/>
      <c r="W85" s="271"/>
      <c r="X85" s="283"/>
      <c r="Y85" s="42">
        <f t="shared" si="0"/>
        <v>0</v>
      </c>
    </row>
    <row r="86" spans="1:25" ht="13" x14ac:dyDescent="0.15">
      <c r="A86" s="45" t="s">
        <v>14</v>
      </c>
      <c r="B86" s="46">
        <f t="shared" si="1"/>
        <v>46103</v>
      </c>
      <c r="C86" s="47">
        <v>3</v>
      </c>
      <c r="D86" s="47"/>
      <c r="E86" s="47" t="s">
        <v>36</v>
      </c>
      <c r="F86" s="52" t="s">
        <v>38</v>
      </c>
      <c r="G86" s="51"/>
      <c r="H86" s="52"/>
      <c r="I86" s="57"/>
      <c r="J86" s="58"/>
      <c r="K86" s="295"/>
      <c r="L86" s="293"/>
      <c r="M86" s="294"/>
      <c r="N86" s="292"/>
      <c r="O86" s="295"/>
      <c r="P86" s="292"/>
      <c r="Q86" s="295"/>
      <c r="R86" s="292"/>
      <c r="S86" s="295"/>
      <c r="T86" s="292"/>
      <c r="U86" s="295"/>
      <c r="V86" s="292"/>
      <c r="W86" s="295"/>
      <c r="X86" s="293"/>
      <c r="Y86" s="47">
        <f t="shared" si="0"/>
        <v>0</v>
      </c>
    </row>
    <row r="87" spans="1:25" ht="13" x14ac:dyDescent="0.15">
      <c r="A87" s="32" t="s">
        <v>7</v>
      </c>
      <c r="B87" s="33">
        <f t="shared" si="1"/>
        <v>46104</v>
      </c>
      <c r="C87" s="34">
        <v>4</v>
      </c>
      <c r="D87" s="34"/>
      <c r="E87" s="34" t="s">
        <v>31</v>
      </c>
      <c r="F87" s="35" t="s">
        <v>38</v>
      </c>
      <c r="G87" s="44"/>
      <c r="H87" s="38"/>
      <c r="I87" s="53"/>
      <c r="J87" s="54"/>
      <c r="K87" s="271"/>
      <c r="L87" s="283"/>
      <c r="M87" s="289"/>
      <c r="N87" s="272"/>
      <c r="O87" s="271"/>
      <c r="P87" s="272"/>
      <c r="Q87" s="271"/>
      <c r="R87" s="272"/>
      <c r="S87" s="271"/>
      <c r="T87" s="272"/>
      <c r="U87" s="271"/>
      <c r="V87" s="272"/>
      <c r="W87" s="271"/>
      <c r="X87" s="283"/>
      <c r="Y87" s="34">
        <f t="shared" si="0"/>
        <v>0</v>
      </c>
    </row>
    <row r="88" spans="1:25" ht="13" x14ac:dyDescent="0.15">
      <c r="A88" s="40" t="s">
        <v>9</v>
      </c>
      <c r="B88" s="41">
        <f t="shared" si="1"/>
        <v>46105</v>
      </c>
      <c r="C88" s="42">
        <v>4</v>
      </c>
      <c r="D88" s="42"/>
      <c r="E88" s="42" t="s">
        <v>31</v>
      </c>
      <c r="F88" s="43" t="s">
        <v>38</v>
      </c>
      <c r="G88" s="44"/>
      <c r="H88" s="38"/>
      <c r="I88" s="55"/>
      <c r="J88" s="56"/>
      <c r="K88" s="271"/>
      <c r="L88" s="283"/>
      <c r="M88" s="289"/>
      <c r="N88" s="272"/>
      <c r="O88" s="271"/>
      <c r="P88" s="272"/>
      <c r="Q88" s="271"/>
      <c r="R88" s="272"/>
      <c r="S88" s="271"/>
      <c r="T88" s="272"/>
      <c r="U88" s="271"/>
      <c r="V88" s="272"/>
      <c r="W88" s="271"/>
      <c r="X88" s="283"/>
      <c r="Y88" s="42">
        <f t="shared" si="0"/>
        <v>0</v>
      </c>
    </row>
    <row r="89" spans="1:25" ht="13" x14ac:dyDescent="0.15">
      <c r="A89" s="40" t="s">
        <v>10</v>
      </c>
      <c r="B89" s="41">
        <f t="shared" si="1"/>
        <v>46106</v>
      </c>
      <c r="C89" s="42">
        <v>4</v>
      </c>
      <c r="D89" s="42"/>
      <c r="E89" s="42" t="s">
        <v>31</v>
      </c>
      <c r="F89" s="43" t="s">
        <v>38</v>
      </c>
      <c r="G89" s="44"/>
      <c r="H89" s="38"/>
      <c r="I89" s="55"/>
      <c r="J89" s="56"/>
      <c r="K89" s="271"/>
      <c r="L89" s="283"/>
      <c r="M89" s="289"/>
      <c r="N89" s="272"/>
      <c r="O89" s="271"/>
      <c r="P89" s="272"/>
      <c r="Q89" s="271"/>
      <c r="R89" s="272"/>
      <c r="S89" s="271"/>
      <c r="T89" s="272"/>
      <c r="U89" s="271"/>
      <c r="V89" s="272"/>
      <c r="W89" s="271"/>
      <c r="X89" s="283"/>
      <c r="Y89" s="42">
        <f t="shared" si="0"/>
        <v>0</v>
      </c>
    </row>
    <row r="90" spans="1:25" ht="13" x14ac:dyDescent="0.15">
      <c r="A90" s="40" t="s">
        <v>11</v>
      </c>
      <c r="B90" s="41">
        <f t="shared" si="1"/>
        <v>46107</v>
      </c>
      <c r="C90" s="42">
        <v>4</v>
      </c>
      <c r="D90" s="42"/>
      <c r="E90" s="42" t="s">
        <v>31</v>
      </c>
      <c r="F90" s="43" t="s">
        <v>38</v>
      </c>
      <c r="G90" s="44"/>
      <c r="H90" s="38"/>
      <c r="I90" s="55"/>
      <c r="J90" s="56"/>
      <c r="K90" s="271"/>
      <c r="L90" s="283"/>
      <c r="M90" s="289"/>
      <c r="N90" s="272"/>
      <c r="O90" s="271"/>
      <c r="P90" s="272"/>
      <c r="Q90" s="271"/>
      <c r="R90" s="272"/>
      <c r="S90" s="271"/>
      <c r="T90" s="272"/>
      <c r="U90" s="271"/>
      <c r="V90" s="272"/>
      <c r="W90" s="271"/>
      <c r="X90" s="283"/>
      <c r="Y90" s="42">
        <f t="shared" si="0"/>
        <v>0</v>
      </c>
    </row>
    <row r="91" spans="1:25" ht="13" x14ac:dyDescent="0.15">
      <c r="A91" s="40" t="s">
        <v>12</v>
      </c>
      <c r="B91" s="41">
        <f t="shared" si="1"/>
        <v>46108</v>
      </c>
      <c r="C91" s="42">
        <v>4</v>
      </c>
      <c r="D91" s="42"/>
      <c r="E91" s="42" t="s">
        <v>31</v>
      </c>
      <c r="F91" s="43" t="s">
        <v>38</v>
      </c>
      <c r="G91" s="44"/>
      <c r="H91" s="38"/>
      <c r="I91" s="55"/>
      <c r="J91" s="56"/>
      <c r="K91" s="271"/>
      <c r="L91" s="283"/>
      <c r="M91" s="289"/>
      <c r="N91" s="272"/>
      <c r="O91" s="271"/>
      <c r="P91" s="272"/>
      <c r="Q91" s="271"/>
      <c r="R91" s="272"/>
      <c r="S91" s="271"/>
      <c r="T91" s="272"/>
      <c r="U91" s="271"/>
      <c r="V91" s="272"/>
      <c r="W91" s="271"/>
      <c r="X91" s="283"/>
      <c r="Y91" s="42">
        <f t="shared" si="0"/>
        <v>0</v>
      </c>
    </row>
    <row r="92" spans="1:25" ht="13" x14ac:dyDescent="0.15">
      <c r="A92" s="40" t="s">
        <v>13</v>
      </c>
      <c r="B92" s="41">
        <f t="shared" si="1"/>
        <v>46109</v>
      </c>
      <c r="C92" s="42">
        <v>4</v>
      </c>
      <c r="D92" s="42"/>
      <c r="E92" s="42" t="s">
        <v>31</v>
      </c>
      <c r="F92" s="43" t="s">
        <v>38</v>
      </c>
      <c r="G92" s="44"/>
      <c r="H92" s="38"/>
      <c r="I92" s="55"/>
      <c r="J92" s="56"/>
      <c r="K92" s="271"/>
      <c r="L92" s="283"/>
      <c r="M92" s="289"/>
      <c r="N92" s="272"/>
      <c r="O92" s="271"/>
      <c r="P92" s="272"/>
      <c r="Q92" s="271"/>
      <c r="R92" s="272"/>
      <c r="S92" s="271"/>
      <c r="T92" s="272"/>
      <c r="U92" s="271"/>
      <c r="V92" s="272"/>
      <c r="W92" s="271"/>
      <c r="X92" s="283"/>
      <c r="Y92" s="42">
        <f t="shared" si="0"/>
        <v>0</v>
      </c>
    </row>
    <row r="93" spans="1:25" ht="13" x14ac:dyDescent="0.15">
      <c r="A93" s="45" t="s">
        <v>14</v>
      </c>
      <c r="B93" s="46">
        <f t="shared" si="1"/>
        <v>46110</v>
      </c>
      <c r="C93" s="47">
        <v>4</v>
      </c>
      <c r="D93" s="47"/>
      <c r="E93" s="47" t="s">
        <v>31</v>
      </c>
      <c r="F93" s="48" t="s">
        <v>38</v>
      </c>
      <c r="G93" s="49"/>
      <c r="H93" s="50"/>
      <c r="I93" s="57"/>
      <c r="J93" s="58"/>
      <c r="K93" s="295"/>
      <c r="L93" s="293"/>
      <c r="M93" s="294"/>
      <c r="N93" s="292"/>
      <c r="O93" s="295"/>
      <c r="P93" s="292"/>
      <c r="Q93" s="295"/>
      <c r="R93" s="292"/>
      <c r="S93" s="295"/>
      <c r="T93" s="292"/>
      <c r="U93" s="295"/>
      <c r="V93" s="292"/>
      <c r="W93" s="295"/>
      <c r="X93" s="293"/>
      <c r="Y93" s="47">
        <f t="shared" si="0"/>
        <v>0</v>
      </c>
    </row>
    <row r="94" spans="1:25" ht="13" x14ac:dyDescent="0.15">
      <c r="A94" s="32" t="s">
        <v>7</v>
      </c>
      <c r="B94" s="33">
        <f t="shared" si="1"/>
        <v>46111</v>
      </c>
      <c r="C94" s="34">
        <v>4</v>
      </c>
      <c r="D94" s="34"/>
      <c r="E94" s="34" t="s">
        <v>34</v>
      </c>
      <c r="F94" s="35" t="s">
        <v>45</v>
      </c>
      <c r="G94" s="44"/>
      <c r="H94" s="38"/>
      <c r="I94" s="53"/>
      <c r="J94" s="54"/>
      <c r="K94" s="271"/>
      <c r="L94" s="283"/>
      <c r="M94" s="289"/>
      <c r="N94" s="272"/>
      <c r="O94" s="271"/>
      <c r="P94" s="272"/>
      <c r="Q94" s="271"/>
      <c r="R94" s="272"/>
      <c r="S94" s="271"/>
      <c r="T94" s="272"/>
      <c r="U94" s="271"/>
      <c r="V94" s="272"/>
      <c r="W94" s="271"/>
      <c r="X94" s="283"/>
      <c r="Y94" s="34">
        <f t="shared" si="0"/>
        <v>0</v>
      </c>
    </row>
    <row r="95" spans="1:25" ht="13" x14ac:dyDescent="0.15">
      <c r="A95" s="40" t="s">
        <v>9</v>
      </c>
      <c r="B95" s="41">
        <f t="shared" si="1"/>
        <v>46112</v>
      </c>
      <c r="C95" s="42">
        <v>4</v>
      </c>
      <c r="D95" s="42"/>
      <c r="E95" s="42" t="s">
        <v>34</v>
      </c>
      <c r="F95" s="43" t="s">
        <v>45</v>
      </c>
      <c r="G95" s="44"/>
      <c r="H95" s="38"/>
      <c r="I95" s="55"/>
      <c r="J95" s="56"/>
      <c r="K95" s="271"/>
      <c r="L95" s="283"/>
      <c r="M95" s="289"/>
      <c r="N95" s="272"/>
      <c r="O95" s="271"/>
      <c r="P95" s="272"/>
      <c r="Q95" s="271"/>
      <c r="R95" s="272"/>
      <c r="S95" s="271"/>
      <c r="T95" s="272"/>
      <c r="U95" s="271"/>
      <c r="V95" s="272"/>
      <c r="W95" s="271"/>
      <c r="X95" s="283"/>
      <c r="Y95" s="42">
        <f t="shared" si="0"/>
        <v>0</v>
      </c>
    </row>
    <row r="96" spans="1:25" ht="13" x14ac:dyDescent="0.15">
      <c r="A96" s="40" t="s">
        <v>10</v>
      </c>
      <c r="B96" s="41">
        <f t="shared" si="1"/>
        <v>46113</v>
      </c>
      <c r="C96" s="42">
        <v>4</v>
      </c>
      <c r="D96" s="42"/>
      <c r="E96" s="42" t="s">
        <v>34</v>
      </c>
      <c r="F96" s="43" t="s">
        <v>45</v>
      </c>
      <c r="G96" s="44"/>
      <c r="H96" s="38"/>
      <c r="I96" s="55"/>
      <c r="J96" s="56"/>
      <c r="K96" s="271"/>
      <c r="L96" s="283"/>
      <c r="M96" s="289"/>
      <c r="N96" s="272"/>
      <c r="O96" s="271"/>
      <c r="P96" s="272"/>
      <c r="Q96" s="271"/>
      <c r="R96" s="272"/>
      <c r="S96" s="271"/>
      <c r="T96" s="272"/>
      <c r="U96" s="271"/>
      <c r="V96" s="272"/>
      <c r="W96" s="271"/>
      <c r="X96" s="283"/>
      <c r="Y96" s="42">
        <f t="shared" si="0"/>
        <v>0</v>
      </c>
    </row>
    <row r="97" spans="1:25" ht="13" x14ac:dyDescent="0.15">
      <c r="A97" s="40" t="s">
        <v>11</v>
      </c>
      <c r="B97" s="41">
        <f t="shared" si="1"/>
        <v>46114</v>
      </c>
      <c r="C97" s="42">
        <v>4</v>
      </c>
      <c r="D97" s="42"/>
      <c r="E97" s="42" t="s">
        <v>34</v>
      </c>
      <c r="F97" s="43" t="s">
        <v>45</v>
      </c>
      <c r="G97" s="44"/>
      <c r="H97" s="38"/>
      <c r="I97" s="55"/>
      <c r="J97" s="56"/>
      <c r="K97" s="271"/>
      <c r="L97" s="283"/>
      <c r="M97" s="289"/>
      <c r="N97" s="272"/>
      <c r="O97" s="271"/>
      <c r="P97" s="272"/>
      <c r="Q97" s="271"/>
      <c r="R97" s="272"/>
      <c r="S97" s="271"/>
      <c r="T97" s="272"/>
      <c r="U97" s="271"/>
      <c r="V97" s="272"/>
      <c r="W97" s="271"/>
      <c r="X97" s="283"/>
      <c r="Y97" s="42">
        <f t="shared" si="0"/>
        <v>0</v>
      </c>
    </row>
    <row r="98" spans="1:25" ht="13" x14ac:dyDescent="0.15">
      <c r="A98" s="40" t="s">
        <v>12</v>
      </c>
      <c r="B98" s="41">
        <f t="shared" si="1"/>
        <v>46115</v>
      </c>
      <c r="C98" s="42">
        <v>4</v>
      </c>
      <c r="D98" s="42"/>
      <c r="E98" s="42" t="s">
        <v>34</v>
      </c>
      <c r="F98" s="43" t="s">
        <v>45</v>
      </c>
      <c r="G98" s="44"/>
      <c r="H98" s="38"/>
      <c r="I98" s="55"/>
      <c r="J98" s="56"/>
      <c r="K98" s="271"/>
      <c r="L98" s="283"/>
      <c r="M98" s="289"/>
      <c r="N98" s="272"/>
      <c r="O98" s="271"/>
      <c r="P98" s="272"/>
      <c r="Q98" s="271"/>
      <c r="R98" s="272"/>
      <c r="S98" s="271"/>
      <c r="T98" s="272"/>
      <c r="U98" s="271"/>
      <c r="V98" s="272"/>
      <c r="W98" s="271"/>
      <c r="X98" s="283"/>
      <c r="Y98" s="42">
        <f t="shared" si="0"/>
        <v>0</v>
      </c>
    </row>
    <row r="99" spans="1:25" ht="13" x14ac:dyDescent="0.15">
      <c r="A99" s="40" t="s">
        <v>13</v>
      </c>
      <c r="B99" s="41">
        <f t="shared" si="1"/>
        <v>46116</v>
      </c>
      <c r="C99" s="42">
        <v>4</v>
      </c>
      <c r="D99" s="42"/>
      <c r="E99" s="42" t="s">
        <v>34</v>
      </c>
      <c r="F99" s="43" t="s">
        <v>45</v>
      </c>
      <c r="G99" s="44"/>
      <c r="H99" s="38"/>
      <c r="I99" s="55"/>
      <c r="J99" s="56"/>
      <c r="K99" s="271"/>
      <c r="L99" s="283"/>
      <c r="M99" s="289"/>
      <c r="N99" s="272"/>
      <c r="O99" s="271"/>
      <c r="P99" s="272"/>
      <c r="Q99" s="271"/>
      <c r="R99" s="272"/>
      <c r="S99" s="271"/>
      <c r="T99" s="272"/>
      <c r="U99" s="271"/>
      <c r="V99" s="272"/>
      <c r="W99" s="271"/>
      <c r="X99" s="283"/>
      <c r="Y99" s="42">
        <f t="shared" si="0"/>
        <v>0</v>
      </c>
    </row>
    <row r="100" spans="1:25" ht="13" x14ac:dyDescent="0.15">
      <c r="A100" s="45" t="s">
        <v>14</v>
      </c>
      <c r="B100" s="46">
        <f t="shared" si="1"/>
        <v>46117</v>
      </c>
      <c r="C100" s="47">
        <v>4</v>
      </c>
      <c r="D100" s="47"/>
      <c r="E100" s="47" t="s">
        <v>34</v>
      </c>
      <c r="F100" s="48" t="s">
        <v>45</v>
      </c>
      <c r="G100" s="49"/>
      <c r="H100" s="50"/>
      <c r="I100" s="57"/>
      <c r="J100" s="58"/>
      <c r="K100" s="295"/>
      <c r="L100" s="293"/>
      <c r="M100" s="294"/>
      <c r="N100" s="292"/>
      <c r="O100" s="295"/>
      <c r="P100" s="292"/>
      <c r="Q100" s="295"/>
      <c r="R100" s="292"/>
      <c r="S100" s="295"/>
      <c r="T100" s="292"/>
      <c r="U100" s="295"/>
      <c r="V100" s="292"/>
      <c r="W100" s="295"/>
      <c r="X100" s="293"/>
      <c r="Y100" s="47">
        <f t="shared" si="0"/>
        <v>0</v>
      </c>
    </row>
    <row r="101" spans="1:25" ht="13" x14ac:dyDescent="0.15">
      <c r="A101" s="32" t="s">
        <v>7</v>
      </c>
      <c r="B101" s="33">
        <f t="shared" si="1"/>
        <v>46118</v>
      </c>
      <c r="C101" s="34">
        <v>4</v>
      </c>
      <c r="D101" s="34"/>
      <c r="E101" s="34" t="s">
        <v>35</v>
      </c>
      <c r="F101" s="35" t="s">
        <v>45</v>
      </c>
      <c r="G101" s="44"/>
      <c r="H101" s="38"/>
      <c r="I101" s="53"/>
      <c r="J101" s="54"/>
      <c r="K101" s="271"/>
      <c r="L101" s="283"/>
      <c r="M101" s="289"/>
      <c r="N101" s="272"/>
      <c r="O101" s="271"/>
      <c r="P101" s="272"/>
      <c r="Q101" s="271"/>
      <c r="R101" s="272"/>
      <c r="S101" s="271"/>
      <c r="T101" s="272"/>
      <c r="U101" s="271"/>
      <c r="V101" s="272"/>
      <c r="W101" s="271"/>
      <c r="X101" s="283"/>
      <c r="Y101" s="34">
        <f t="shared" si="0"/>
        <v>0</v>
      </c>
    </row>
    <row r="102" spans="1:25" ht="13" x14ac:dyDescent="0.15">
      <c r="A102" s="40" t="s">
        <v>9</v>
      </c>
      <c r="B102" s="41">
        <f t="shared" si="1"/>
        <v>46119</v>
      </c>
      <c r="C102" s="42">
        <v>4</v>
      </c>
      <c r="D102" s="42"/>
      <c r="E102" s="42" t="s">
        <v>35</v>
      </c>
      <c r="F102" s="43" t="s">
        <v>45</v>
      </c>
      <c r="G102" s="44"/>
      <c r="H102" s="38"/>
      <c r="I102" s="55"/>
      <c r="J102" s="56"/>
      <c r="K102" s="271"/>
      <c r="L102" s="283"/>
      <c r="M102" s="289"/>
      <c r="N102" s="272"/>
      <c r="O102" s="271"/>
      <c r="P102" s="272"/>
      <c r="Q102" s="271"/>
      <c r="R102" s="272"/>
      <c r="S102" s="271"/>
      <c r="T102" s="272"/>
      <c r="U102" s="271"/>
      <c r="V102" s="272"/>
      <c r="W102" s="271"/>
      <c r="X102" s="283"/>
      <c r="Y102" s="42">
        <f t="shared" si="0"/>
        <v>0</v>
      </c>
    </row>
    <row r="103" spans="1:25" ht="13" x14ac:dyDescent="0.15">
      <c r="A103" s="40" t="s">
        <v>10</v>
      </c>
      <c r="B103" s="41">
        <f t="shared" si="1"/>
        <v>46120</v>
      </c>
      <c r="C103" s="42">
        <v>4</v>
      </c>
      <c r="D103" s="42"/>
      <c r="E103" s="42" t="s">
        <v>35</v>
      </c>
      <c r="F103" s="43" t="s">
        <v>45</v>
      </c>
      <c r="G103" s="44"/>
      <c r="H103" s="38"/>
      <c r="I103" s="55"/>
      <c r="J103" s="56"/>
      <c r="K103" s="271"/>
      <c r="L103" s="283"/>
      <c r="M103" s="289"/>
      <c r="N103" s="272"/>
      <c r="O103" s="271"/>
      <c r="P103" s="272"/>
      <c r="Q103" s="271"/>
      <c r="R103" s="272"/>
      <c r="S103" s="271"/>
      <c r="T103" s="272"/>
      <c r="U103" s="271"/>
      <c r="V103" s="272"/>
      <c r="W103" s="271"/>
      <c r="X103" s="283"/>
      <c r="Y103" s="42">
        <f t="shared" si="0"/>
        <v>0</v>
      </c>
    </row>
    <row r="104" spans="1:25" ht="13" x14ac:dyDescent="0.15">
      <c r="A104" s="40" t="s">
        <v>11</v>
      </c>
      <c r="B104" s="41">
        <f t="shared" si="1"/>
        <v>46121</v>
      </c>
      <c r="C104" s="42">
        <v>4</v>
      </c>
      <c r="D104" s="42"/>
      <c r="E104" s="42" t="s">
        <v>35</v>
      </c>
      <c r="F104" s="43" t="s">
        <v>45</v>
      </c>
      <c r="G104" s="44"/>
      <c r="H104" s="38"/>
      <c r="I104" s="55"/>
      <c r="J104" s="56"/>
      <c r="K104" s="271"/>
      <c r="L104" s="283"/>
      <c r="M104" s="289"/>
      <c r="N104" s="272"/>
      <c r="O104" s="271"/>
      <c r="P104" s="272"/>
      <c r="Q104" s="271"/>
      <c r="R104" s="272"/>
      <c r="S104" s="271"/>
      <c r="T104" s="272"/>
      <c r="U104" s="271"/>
      <c r="V104" s="272"/>
      <c r="W104" s="271"/>
      <c r="X104" s="283"/>
      <c r="Y104" s="42">
        <f t="shared" si="0"/>
        <v>0</v>
      </c>
    </row>
    <row r="105" spans="1:25" ht="13" x14ac:dyDescent="0.15">
      <c r="A105" s="40" t="s">
        <v>12</v>
      </c>
      <c r="B105" s="41">
        <f t="shared" si="1"/>
        <v>46122</v>
      </c>
      <c r="C105" s="42">
        <v>4</v>
      </c>
      <c r="D105" s="42"/>
      <c r="E105" s="42" t="s">
        <v>35</v>
      </c>
      <c r="F105" s="43" t="s">
        <v>45</v>
      </c>
      <c r="G105" s="44"/>
      <c r="H105" s="38"/>
      <c r="I105" s="55"/>
      <c r="J105" s="56"/>
      <c r="K105" s="271"/>
      <c r="L105" s="283"/>
      <c r="M105" s="289"/>
      <c r="N105" s="272"/>
      <c r="O105" s="271"/>
      <c r="P105" s="272"/>
      <c r="Q105" s="271"/>
      <c r="R105" s="272"/>
      <c r="S105" s="271"/>
      <c r="T105" s="272"/>
      <c r="U105" s="271"/>
      <c r="V105" s="272"/>
      <c r="W105" s="271"/>
      <c r="X105" s="283"/>
      <c r="Y105" s="42">
        <f t="shared" si="0"/>
        <v>0</v>
      </c>
    </row>
    <row r="106" spans="1:25" ht="13" x14ac:dyDescent="0.15">
      <c r="A106" s="40" t="s">
        <v>13</v>
      </c>
      <c r="B106" s="41">
        <f t="shared" si="1"/>
        <v>46123</v>
      </c>
      <c r="C106" s="42">
        <v>4</v>
      </c>
      <c r="D106" s="42"/>
      <c r="E106" s="42" t="s">
        <v>35</v>
      </c>
      <c r="F106" s="43" t="s">
        <v>45</v>
      </c>
      <c r="G106" s="44"/>
      <c r="H106" s="38"/>
      <c r="I106" s="55"/>
      <c r="J106" s="56"/>
      <c r="K106" s="271"/>
      <c r="L106" s="283"/>
      <c r="M106" s="289"/>
      <c r="N106" s="272"/>
      <c r="O106" s="271"/>
      <c r="P106" s="272"/>
      <c r="Q106" s="271"/>
      <c r="R106" s="272"/>
      <c r="S106" s="271"/>
      <c r="T106" s="272"/>
      <c r="U106" s="271"/>
      <c r="V106" s="272"/>
      <c r="W106" s="271"/>
      <c r="X106" s="283"/>
      <c r="Y106" s="42">
        <f t="shared" si="0"/>
        <v>0</v>
      </c>
    </row>
    <row r="107" spans="1:25" ht="13" x14ac:dyDescent="0.15">
      <c r="A107" s="45" t="s">
        <v>14</v>
      </c>
      <c r="B107" s="46">
        <f t="shared" si="1"/>
        <v>46124</v>
      </c>
      <c r="C107" s="47">
        <v>4</v>
      </c>
      <c r="D107" s="47"/>
      <c r="E107" s="47" t="s">
        <v>35</v>
      </c>
      <c r="F107" s="48" t="s">
        <v>45</v>
      </c>
      <c r="G107" s="49"/>
      <c r="H107" s="50"/>
      <c r="I107" s="57"/>
      <c r="J107" s="58"/>
      <c r="K107" s="295"/>
      <c r="L107" s="293"/>
      <c r="M107" s="294"/>
      <c r="N107" s="292"/>
      <c r="O107" s="295"/>
      <c r="P107" s="292"/>
      <c r="Q107" s="295"/>
      <c r="R107" s="292"/>
      <c r="S107" s="295"/>
      <c r="T107" s="292"/>
      <c r="U107" s="295"/>
      <c r="V107" s="292"/>
      <c r="W107" s="295"/>
      <c r="X107" s="293"/>
      <c r="Y107" s="47">
        <f t="shared" si="0"/>
        <v>0</v>
      </c>
    </row>
    <row r="108" spans="1:25" ht="13" x14ac:dyDescent="0.15">
      <c r="A108" s="32" t="s">
        <v>7</v>
      </c>
      <c r="B108" s="33">
        <f t="shared" si="1"/>
        <v>46125</v>
      </c>
      <c r="C108" s="34">
        <v>4</v>
      </c>
      <c r="D108" s="34"/>
      <c r="E108" s="34" t="s">
        <v>36</v>
      </c>
      <c r="F108" s="35" t="s">
        <v>45</v>
      </c>
      <c r="G108" s="44"/>
      <c r="H108" s="38"/>
      <c r="I108" s="53"/>
      <c r="J108" s="54"/>
      <c r="K108" s="271"/>
      <c r="L108" s="283"/>
      <c r="M108" s="289"/>
      <c r="N108" s="272"/>
      <c r="O108" s="271"/>
      <c r="P108" s="272"/>
      <c r="Q108" s="271"/>
      <c r="R108" s="272"/>
      <c r="S108" s="271"/>
      <c r="T108" s="272"/>
      <c r="U108" s="271"/>
      <c r="V108" s="272"/>
      <c r="W108" s="271"/>
      <c r="X108" s="283"/>
      <c r="Y108" s="34">
        <f t="shared" si="0"/>
        <v>0</v>
      </c>
    </row>
    <row r="109" spans="1:25" ht="13" x14ac:dyDescent="0.15">
      <c r="A109" s="40" t="s">
        <v>9</v>
      </c>
      <c r="B109" s="41">
        <f t="shared" si="1"/>
        <v>46126</v>
      </c>
      <c r="C109" s="42">
        <v>4</v>
      </c>
      <c r="D109" s="42"/>
      <c r="E109" s="42" t="s">
        <v>36</v>
      </c>
      <c r="F109" s="43" t="s">
        <v>45</v>
      </c>
      <c r="G109" s="44"/>
      <c r="H109" s="38"/>
      <c r="I109" s="55"/>
      <c r="J109" s="56"/>
      <c r="K109" s="271"/>
      <c r="L109" s="283"/>
      <c r="M109" s="289"/>
      <c r="N109" s="272"/>
      <c r="O109" s="271"/>
      <c r="P109" s="272"/>
      <c r="Q109" s="271"/>
      <c r="R109" s="272"/>
      <c r="S109" s="271"/>
      <c r="T109" s="272"/>
      <c r="U109" s="271"/>
      <c r="V109" s="272"/>
      <c r="W109" s="271"/>
      <c r="X109" s="283"/>
      <c r="Y109" s="42">
        <f t="shared" si="0"/>
        <v>0</v>
      </c>
    </row>
    <row r="110" spans="1:25" ht="13" x14ac:dyDescent="0.15">
      <c r="A110" s="40" t="s">
        <v>10</v>
      </c>
      <c r="B110" s="41">
        <f t="shared" si="1"/>
        <v>46127</v>
      </c>
      <c r="C110" s="42">
        <v>4</v>
      </c>
      <c r="D110" s="42"/>
      <c r="E110" s="42" t="s">
        <v>36</v>
      </c>
      <c r="F110" s="43" t="s">
        <v>45</v>
      </c>
      <c r="G110" s="44"/>
      <c r="H110" s="38"/>
      <c r="I110" s="55"/>
      <c r="J110" s="56"/>
      <c r="K110" s="271"/>
      <c r="L110" s="283"/>
      <c r="M110" s="289"/>
      <c r="N110" s="272"/>
      <c r="O110" s="271"/>
      <c r="P110" s="272"/>
      <c r="Q110" s="271"/>
      <c r="R110" s="272"/>
      <c r="S110" s="271"/>
      <c r="T110" s="272"/>
      <c r="U110" s="271"/>
      <c r="V110" s="272"/>
      <c r="W110" s="271"/>
      <c r="X110" s="283"/>
      <c r="Y110" s="42">
        <f t="shared" si="0"/>
        <v>0</v>
      </c>
    </row>
    <row r="111" spans="1:25" ht="13" x14ac:dyDescent="0.15">
      <c r="A111" s="40" t="s">
        <v>11</v>
      </c>
      <c r="B111" s="41">
        <f t="shared" si="1"/>
        <v>46128</v>
      </c>
      <c r="C111" s="42">
        <v>4</v>
      </c>
      <c r="D111" s="42"/>
      <c r="E111" s="42" t="s">
        <v>36</v>
      </c>
      <c r="F111" s="43" t="s">
        <v>45</v>
      </c>
      <c r="G111" s="44"/>
      <c r="H111" s="38"/>
      <c r="I111" s="55"/>
      <c r="J111" s="56"/>
      <c r="K111" s="271"/>
      <c r="L111" s="283"/>
      <c r="M111" s="289"/>
      <c r="N111" s="272"/>
      <c r="O111" s="271"/>
      <c r="P111" s="272"/>
      <c r="Q111" s="271"/>
      <c r="R111" s="272"/>
      <c r="S111" s="271"/>
      <c r="T111" s="272"/>
      <c r="U111" s="271"/>
      <c r="V111" s="272"/>
      <c r="W111" s="271"/>
      <c r="X111" s="283"/>
      <c r="Y111" s="42">
        <f t="shared" si="0"/>
        <v>0</v>
      </c>
    </row>
    <row r="112" spans="1:25" ht="13" x14ac:dyDescent="0.15">
      <c r="A112" s="40" t="s">
        <v>12</v>
      </c>
      <c r="B112" s="41">
        <f t="shared" si="1"/>
        <v>46129</v>
      </c>
      <c r="C112" s="42">
        <v>4</v>
      </c>
      <c r="D112" s="42"/>
      <c r="E112" s="42" t="s">
        <v>36</v>
      </c>
      <c r="F112" s="43" t="s">
        <v>45</v>
      </c>
      <c r="G112" s="44"/>
      <c r="H112" s="38"/>
      <c r="I112" s="55"/>
      <c r="J112" s="56"/>
      <c r="K112" s="271"/>
      <c r="L112" s="283"/>
      <c r="M112" s="289"/>
      <c r="N112" s="272"/>
      <c r="O112" s="271"/>
      <c r="P112" s="272"/>
      <c r="Q112" s="271"/>
      <c r="R112" s="272"/>
      <c r="S112" s="271"/>
      <c r="T112" s="272"/>
      <c r="U112" s="271"/>
      <c r="V112" s="272"/>
      <c r="W112" s="271"/>
      <c r="X112" s="283"/>
      <c r="Y112" s="42">
        <f t="shared" si="0"/>
        <v>0</v>
      </c>
    </row>
    <row r="113" spans="1:25" ht="13" x14ac:dyDescent="0.15">
      <c r="A113" s="40" t="s">
        <v>13</v>
      </c>
      <c r="B113" s="41">
        <f t="shared" si="1"/>
        <v>46130</v>
      </c>
      <c r="C113" s="42">
        <v>4</v>
      </c>
      <c r="D113" s="42"/>
      <c r="E113" s="42" t="s">
        <v>36</v>
      </c>
      <c r="F113" s="43" t="s">
        <v>45</v>
      </c>
      <c r="G113" s="44"/>
      <c r="H113" s="38"/>
      <c r="I113" s="55"/>
      <c r="J113" s="56"/>
      <c r="K113" s="271"/>
      <c r="L113" s="283"/>
      <c r="M113" s="289"/>
      <c r="N113" s="272"/>
      <c r="O113" s="271"/>
      <c r="P113" s="272"/>
      <c r="Q113" s="271"/>
      <c r="R113" s="272"/>
      <c r="S113" s="271"/>
      <c r="T113" s="272"/>
      <c r="U113" s="271"/>
      <c r="V113" s="272"/>
      <c r="W113" s="271"/>
      <c r="X113" s="283"/>
      <c r="Y113" s="42">
        <f t="shared" si="0"/>
        <v>0</v>
      </c>
    </row>
    <row r="114" spans="1:25" ht="13" x14ac:dyDescent="0.15">
      <c r="A114" s="45" t="s">
        <v>14</v>
      </c>
      <c r="B114" s="46">
        <f t="shared" si="1"/>
        <v>46131</v>
      </c>
      <c r="C114" s="47">
        <v>4</v>
      </c>
      <c r="D114" s="47"/>
      <c r="E114" s="47" t="s">
        <v>36</v>
      </c>
      <c r="F114" s="48" t="s">
        <v>45</v>
      </c>
      <c r="G114" s="49"/>
      <c r="H114" s="50"/>
      <c r="I114" s="57"/>
      <c r="J114" s="58"/>
      <c r="K114" s="295"/>
      <c r="L114" s="293"/>
      <c r="M114" s="294"/>
      <c r="N114" s="292"/>
      <c r="O114" s="295"/>
      <c r="P114" s="292"/>
      <c r="Q114" s="295"/>
      <c r="R114" s="292"/>
      <c r="S114" s="295"/>
      <c r="T114" s="292"/>
      <c r="U114" s="295"/>
      <c r="V114" s="292"/>
      <c r="W114" s="295"/>
      <c r="X114" s="293"/>
      <c r="Y114" s="47">
        <f t="shared" si="0"/>
        <v>0</v>
      </c>
    </row>
    <row r="115" spans="1:25" ht="13" x14ac:dyDescent="0.15">
      <c r="A115" s="32" t="s">
        <v>7</v>
      </c>
      <c r="B115" s="33">
        <f t="shared" si="1"/>
        <v>46132</v>
      </c>
      <c r="C115" s="34">
        <v>5</v>
      </c>
      <c r="D115" s="34"/>
      <c r="E115" s="34" t="s">
        <v>31</v>
      </c>
      <c r="F115" s="35" t="s">
        <v>45</v>
      </c>
      <c r="G115" s="44"/>
      <c r="H115" s="38"/>
      <c r="I115" s="53"/>
      <c r="J115" s="54"/>
      <c r="K115" s="271"/>
      <c r="L115" s="283"/>
      <c r="M115" s="289"/>
      <c r="N115" s="272"/>
      <c r="O115" s="271"/>
      <c r="P115" s="272"/>
      <c r="Q115" s="271"/>
      <c r="R115" s="272"/>
      <c r="S115" s="271"/>
      <c r="T115" s="272"/>
      <c r="U115" s="271"/>
      <c r="V115" s="272"/>
      <c r="W115" s="271"/>
      <c r="X115" s="283"/>
      <c r="Y115" s="34">
        <f t="shared" si="0"/>
        <v>0</v>
      </c>
    </row>
    <row r="116" spans="1:25" ht="13" x14ac:dyDescent="0.15">
      <c r="A116" s="40" t="s">
        <v>9</v>
      </c>
      <c r="B116" s="41">
        <f t="shared" si="1"/>
        <v>46133</v>
      </c>
      <c r="C116" s="42">
        <v>5</v>
      </c>
      <c r="D116" s="42"/>
      <c r="E116" s="42" t="s">
        <v>31</v>
      </c>
      <c r="F116" s="43" t="s">
        <v>45</v>
      </c>
      <c r="G116" s="44"/>
      <c r="H116" s="38"/>
      <c r="I116" s="55"/>
      <c r="J116" s="56"/>
      <c r="K116" s="271"/>
      <c r="L116" s="283"/>
      <c r="M116" s="289"/>
      <c r="N116" s="272"/>
      <c r="O116" s="271"/>
      <c r="P116" s="272"/>
      <c r="Q116" s="271"/>
      <c r="R116" s="272"/>
      <c r="S116" s="271"/>
      <c r="T116" s="272"/>
      <c r="U116" s="271"/>
      <c r="V116" s="272"/>
      <c r="W116" s="271"/>
      <c r="X116" s="283"/>
      <c r="Y116" s="42">
        <f t="shared" si="0"/>
        <v>0</v>
      </c>
    </row>
    <row r="117" spans="1:25" ht="13" x14ac:dyDescent="0.15">
      <c r="A117" s="40" t="s">
        <v>10</v>
      </c>
      <c r="B117" s="41">
        <f t="shared" si="1"/>
        <v>46134</v>
      </c>
      <c r="C117" s="42">
        <v>5</v>
      </c>
      <c r="D117" s="42"/>
      <c r="E117" s="42" t="s">
        <v>31</v>
      </c>
      <c r="F117" s="43" t="s">
        <v>45</v>
      </c>
      <c r="G117" s="44"/>
      <c r="H117" s="38"/>
      <c r="I117" s="55"/>
      <c r="J117" s="56"/>
      <c r="K117" s="271"/>
      <c r="L117" s="283"/>
      <c r="M117" s="289"/>
      <c r="N117" s="272"/>
      <c r="O117" s="271"/>
      <c r="P117" s="272"/>
      <c r="Q117" s="271"/>
      <c r="R117" s="272"/>
      <c r="S117" s="271"/>
      <c r="T117" s="272"/>
      <c r="U117" s="271"/>
      <c r="V117" s="272"/>
      <c r="W117" s="271"/>
      <c r="X117" s="283"/>
      <c r="Y117" s="42">
        <f t="shared" si="0"/>
        <v>0</v>
      </c>
    </row>
    <row r="118" spans="1:25" ht="13" x14ac:dyDescent="0.15">
      <c r="A118" s="40" t="s">
        <v>11</v>
      </c>
      <c r="B118" s="41">
        <f t="shared" si="1"/>
        <v>46135</v>
      </c>
      <c r="C118" s="42">
        <v>5</v>
      </c>
      <c r="D118" s="42"/>
      <c r="E118" s="42" t="s">
        <v>31</v>
      </c>
      <c r="F118" s="43" t="s">
        <v>45</v>
      </c>
      <c r="G118" s="44"/>
      <c r="H118" s="38"/>
      <c r="I118" s="55"/>
      <c r="J118" s="56"/>
      <c r="K118" s="271"/>
      <c r="L118" s="283"/>
      <c r="M118" s="289"/>
      <c r="N118" s="272"/>
      <c r="O118" s="271"/>
      <c r="P118" s="272"/>
      <c r="Q118" s="271"/>
      <c r="R118" s="272"/>
      <c r="S118" s="271"/>
      <c r="T118" s="272"/>
      <c r="U118" s="271"/>
      <c r="V118" s="272"/>
      <c r="W118" s="271"/>
      <c r="X118" s="283"/>
      <c r="Y118" s="42">
        <f t="shared" si="0"/>
        <v>0</v>
      </c>
    </row>
    <row r="119" spans="1:25" ht="13" x14ac:dyDescent="0.15">
      <c r="A119" s="40" t="s">
        <v>12</v>
      </c>
      <c r="B119" s="41">
        <f t="shared" si="1"/>
        <v>46136</v>
      </c>
      <c r="C119" s="42">
        <v>5</v>
      </c>
      <c r="D119" s="42"/>
      <c r="E119" s="42" t="s">
        <v>31</v>
      </c>
      <c r="F119" s="43" t="s">
        <v>45</v>
      </c>
      <c r="G119" s="44"/>
      <c r="H119" s="38"/>
      <c r="I119" s="55"/>
      <c r="J119" s="56"/>
      <c r="K119" s="271"/>
      <c r="L119" s="283"/>
      <c r="M119" s="289"/>
      <c r="N119" s="272"/>
      <c r="O119" s="271"/>
      <c r="P119" s="272"/>
      <c r="Q119" s="271"/>
      <c r="R119" s="272"/>
      <c r="S119" s="271"/>
      <c r="T119" s="272"/>
      <c r="U119" s="271"/>
      <c r="V119" s="272"/>
      <c r="W119" s="271"/>
      <c r="X119" s="283"/>
      <c r="Y119" s="42">
        <f t="shared" si="0"/>
        <v>0</v>
      </c>
    </row>
    <row r="120" spans="1:25" ht="13" x14ac:dyDescent="0.15">
      <c r="A120" s="40" t="s">
        <v>13</v>
      </c>
      <c r="B120" s="41">
        <f t="shared" si="1"/>
        <v>46137</v>
      </c>
      <c r="C120" s="42">
        <v>5</v>
      </c>
      <c r="D120" s="42"/>
      <c r="E120" s="42" t="s">
        <v>31</v>
      </c>
      <c r="F120" s="43" t="s">
        <v>45</v>
      </c>
      <c r="G120" s="44"/>
      <c r="H120" s="38"/>
      <c r="I120" s="55"/>
      <c r="J120" s="56"/>
      <c r="K120" s="271"/>
      <c r="L120" s="283"/>
      <c r="M120" s="289"/>
      <c r="N120" s="272"/>
      <c r="O120" s="271"/>
      <c r="P120" s="272"/>
      <c r="Q120" s="271"/>
      <c r="R120" s="272"/>
      <c r="S120" s="271"/>
      <c r="T120" s="272"/>
      <c r="U120" s="271"/>
      <c r="V120" s="272"/>
      <c r="W120" s="271"/>
      <c r="X120" s="283"/>
      <c r="Y120" s="42">
        <f t="shared" si="0"/>
        <v>0</v>
      </c>
    </row>
    <row r="121" spans="1:25" ht="13" x14ac:dyDescent="0.15">
      <c r="A121" s="45" t="s">
        <v>14</v>
      </c>
      <c r="B121" s="46">
        <f t="shared" si="1"/>
        <v>46138</v>
      </c>
      <c r="C121" s="47">
        <v>5</v>
      </c>
      <c r="D121" s="47"/>
      <c r="E121" s="47" t="s">
        <v>31</v>
      </c>
      <c r="F121" s="48" t="s">
        <v>45</v>
      </c>
      <c r="G121" s="49"/>
      <c r="H121" s="50"/>
      <c r="I121" s="57"/>
      <c r="J121" s="58"/>
      <c r="K121" s="295"/>
      <c r="L121" s="293"/>
      <c r="M121" s="294"/>
      <c r="N121" s="292"/>
      <c r="O121" s="295"/>
      <c r="P121" s="292"/>
      <c r="Q121" s="295"/>
      <c r="R121" s="292"/>
      <c r="S121" s="295"/>
      <c r="T121" s="292"/>
      <c r="U121" s="295"/>
      <c r="V121" s="292"/>
      <c r="W121" s="295"/>
      <c r="X121" s="293"/>
      <c r="Y121" s="47">
        <f t="shared" si="0"/>
        <v>0</v>
      </c>
    </row>
    <row r="122" spans="1:25" ht="13" x14ac:dyDescent="0.15">
      <c r="A122" s="32" t="s">
        <v>7</v>
      </c>
      <c r="B122" s="33">
        <f t="shared" si="1"/>
        <v>46139</v>
      </c>
      <c r="C122" s="34">
        <v>5</v>
      </c>
      <c r="D122" s="34"/>
      <c r="E122" s="34" t="s">
        <v>34</v>
      </c>
      <c r="F122" s="35" t="s">
        <v>64</v>
      </c>
      <c r="G122" s="44"/>
      <c r="H122" s="38"/>
      <c r="I122" s="53"/>
      <c r="J122" s="54"/>
      <c r="K122" s="271"/>
      <c r="L122" s="283"/>
      <c r="M122" s="289"/>
      <c r="N122" s="272"/>
      <c r="O122" s="271"/>
      <c r="P122" s="272"/>
      <c r="Q122" s="271"/>
      <c r="R122" s="272"/>
      <c r="S122" s="271"/>
      <c r="T122" s="272"/>
      <c r="U122" s="271"/>
      <c r="V122" s="272"/>
      <c r="W122" s="271"/>
      <c r="X122" s="283"/>
      <c r="Y122" s="34">
        <f t="shared" si="0"/>
        <v>0</v>
      </c>
    </row>
    <row r="123" spans="1:25" ht="13" x14ac:dyDescent="0.15">
      <c r="A123" s="40" t="s">
        <v>9</v>
      </c>
      <c r="B123" s="41">
        <f t="shared" si="1"/>
        <v>46140</v>
      </c>
      <c r="C123" s="42">
        <v>5</v>
      </c>
      <c r="D123" s="42"/>
      <c r="E123" s="42" t="s">
        <v>34</v>
      </c>
      <c r="F123" s="43" t="s">
        <v>64</v>
      </c>
      <c r="G123" s="44"/>
      <c r="H123" s="38"/>
      <c r="I123" s="55"/>
      <c r="J123" s="56"/>
      <c r="K123" s="271"/>
      <c r="L123" s="283"/>
      <c r="M123" s="289"/>
      <c r="N123" s="272"/>
      <c r="O123" s="271"/>
      <c r="P123" s="272"/>
      <c r="Q123" s="271"/>
      <c r="R123" s="272"/>
      <c r="S123" s="271"/>
      <c r="T123" s="272"/>
      <c r="U123" s="271"/>
      <c r="V123" s="272"/>
      <c r="W123" s="271"/>
      <c r="X123" s="283"/>
      <c r="Y123" s="42">
        <f t="shared" si="0"/>
        <v>0</v>
      </c>
    </row>
    <row r="124" spans="1:25" ht="13" x14ac:dyDescent="0.15">
      <c r="A124" s="40" t="s">
        <v>10</v>
      </c>
      <c r="B124" s="41">
        <f t="shared" si="1"/>
        <v>46141</v>
      </c>
      <c r="C124" s="42">
        <v>5</v>
      </c>
      <c r="D124" s="42"/>
      <c r="E124" s="42" t="s">
        <v>34</v>
      </c>
      <c r="F124" s="43" t="s">
        <v>64</v>
      </c>
      <c r="G124" s="44"/>
      <c r="H124" s="38"/>
      <c r="I124" s="55"/>
      <c r="J124" s="56"/>
      <c r="K124" s="271"/>
      <c r="L124" s="283"/>
      <c r="M124" s="289"/>
      <c r="N124" s="272"/>
      <c r="O124" s="271"/>
      <c r="P124" s="272"/>
      <c r="Q124" s="271"/>
      <c r="R124" s="272"/>
      <c r="S124" s="271"/>
      <c r="T124" s="272"/>
      <c r="U124" s="271"/>
      <c r="V124" s="272"/>
      <c r="W124" s="271"/>
      <c r="X124" s="283"/>
      <c r="Y124" s="42">
        <f t="shared" si="0"/>
        <v>0</v>
      </c>
    </row>
    <row r="125" spans="1:25" ht="13" x14ac:dyDescent="0.15">
      <c r="A125" s="40" t="s">
        <v>11</v>
      </c>
      <c r="B125" s="41">
        <f t="shared" si="1"/>
        <v>46142</v>
      </c>
      <c r="C125" s="42">
        <v>5</v>
      </c>
      <c r="D125" s="42"/>
      <c r="E125" s="42" t="s">
        <v>34</v>
      </c>
      <c r="F125" s="43" t="s">
        <v>64</v>
      </c>
      <c r="G125" s="44"/>
      <c r="H125" s="38"/>
      <c r="I125" s="55"/>
      <c r="J125" s="56"/>
      <c r="K125" s="271"/>
      <c r="L125" s="283"/>
      <c r="M125" s="289"/>
      <c r="N125" s="272"/>
      <c r="O125" s="271"/>
      <c r="P125" s="272"/>
      <c r="Q125" s="271"/>
      <c r="R125" s="272"/>
      <c r="S125" s="271"/>
      <c r="T125" s="272"/>
      <c r="U125" s="271"/>
      <c r="V125" s="272"/>
      <c r="W125" s="271"/>
      <c r="X125" s="283"/>
      <c r="Y125" s="42">
        <f t="shared" si="0"/>
        <v>0</v>
      </c>
    </row>
    <row r="126" spans="1:25" ht="13" x14ac:dyDescent="0.15">
      <c r="A126" s="40" t="s">
        <v>12</v>
      </c>
      <c r="B126" s="41">
        <f t="shared" si="1"/>
        <v>46143</v>
      </c>
      <c r="C126" s="42">
        <v>5</v>
      </c>
      <c r="D126" s="42"/>
      <c r="E126" s="42" t="s">
        <v>34</v>
      </c>
      <c r="F126" s="43" t="s">
        <v>64</v>
      </c>
      <c r="G126" s="44"/>
      <c r="H126" s="38"/>
      <c r="I126" s="55"/>
      <c r="J126" s="56"/>
      <c r="K126" s="271"/>
      <c r="L126" s="283"/>
      <c r="M126" s="289"/>
      <c r="N126" s="272"/>
      <c r="O126" s="271"/>
      <c r="P126" s="272"/>
      <c r="Q126" s="271"/>
      <c r="R126" s="272"/>
      <c r="S126" s="271"/>
      <c r="T126" s="272"/>
      <c r="U126" s="271"/>
      <c r="V126" s="272"/>
      <c r="W126" s="271"/>
      <c r="X126" s="283"/>
      <c r="Y126" s="42">
        <f t="shared" si="0"/>
        <v>0</v>
      </c>
    </row>
    <row r="127" spans="1:25" ht="13" x14ac:dyDescent="0.15">
      <c r="A127" s="40" t="s">
        <v>13</v>
      </c>
      <c r="B127" s="41">
        <f t="shared" si="1"/>
        <v>46144</v>
      </c>
      <c r="C127" s="42">
        <v>5</v>
      </c>
      <c r="D127" s="42"/>
      <c r="E127" s="42" t="s">
        <v>34</v>
      </c>
      <c r="F127" s="43" t="s">
        <v>64</v>
      </c>
      <c r="G127" s="44"/>
      <c r="H127" s="38"/>
      <c r="I127" s="55"/>
      <c r="J127" s="56"/>
      <c r="K127" s="271"/>
      <c r="L127" s="283"/>
      <c r="M127" s="289"/>
      <c r="N127" s="272"/>
      <c r="O127" s="271"/>
      <c r="P127" s="272"/>
      <c r="Q127" s="271"/>
      <c r="R127" s="272"/>
      <c r="S127" s="271"/>
      <c r="T127" s="272"/>
      <c r="U127" s="271"/>
      <c r="V127" s="272"/>
      <c r="W127" s="271"/>
      <c r="X127" s="283"/>
      <c r="Y127" s="42">
        <f t="shared" si="0"/>
        <v>0</v>
      </c>
    </row>
    <row r="128" spans="1:25" ht="13" x14ac:dyDescent="0.15">
      <c r="A128" s="45" t="s">
        <v>14</v>
      </c>
      <c r="B128" s="46">
        <f t="shared" si="1"/>
        <v>46145</v>
      </c>
      <c r="C128" s="47">
        <v>5</v>
      </c>
      <c r="D128" s="47"/>
      <c r="E128" s="47" t="s">
        <v>34</v>
      </c>
      <c r="F128" s="48" t="s">
        <v>64</v>
      </c>
      <c r="G128" s="49"/>
      <c r="H128" s="50"/>
      <c r="I128" s="57"/>
      <c r="J128" s="58"/>
      <c r="K128" s="295"/>
      <c r="L128" s="293"/>
      <c r="M128" s="294"/>
      <c r="N128" s="292"/>
      <c r="O128" s="295"/>
      <c r="P128" s="292"/>
      <c r="Q128" s="295"/>
      <c r="R128" s="292"/>
      <c r="S128" s="295"/>
      <c r="T128" s="292"/>
      <c r="U128" s="295"/>
      <c r="V128" s="292"/>
      <c r="W128" s="295"/>
      <c r="X128" s="293"/>
      <c r="Y128" s="47">
        <f t="shared" si="0"/>
        <v>0</v>
      </c>
    </row>
    <row r="129" spans="1:25" ht="13" x14ac:dyDescent="0.15">
      <c r="A129" s="32" t="s">
        <v>7</v>
      </c>
      <c r="B129" s="33">
        <f t="shared" si="1"/>
        <v>46146</v>
      </c>
      <c r="C129" s="34">
        <v>5</v>
      </c>
      <c r="D129" s="34"/>
      <c r="E129" s="34" t="s">
        <v>35</v>
      </c>
      <c r="F129" s="35" t="s">
        <v>64</v>
      </c>
      <c r="G129" s="44"/>
      <c r="H129" s="38"/>
      <c r="I129" s="53"/>
      <c r="J129" s="54"/>
      <c r="K129" s="271"/>
      <c r="L129" s="283"/>
      <c r="M129" s="289"/>
      <c r="N129" s="272"/>
      <c r="O129" s="271"/>
      <c r="P129" s="272"/>
      <c r="Q129" s="271"/>
      <c r="R129" s="272"/>
      <c r="S129" s="271"/>
      <c r="T129" s="272"/>
      <c r="U129" s="271"/>
      <c r="V129" s="272"/>
      <c r="W129" s="271"/>
      <c r="X129" s="283"/>
      <c r="Y129" s="34">
        <f t="shared" si="0"/>
        <v>0</v>
      </c>
    </row>
    <row r="130" spans="1:25" ht="13" x14ac:dyDescent="0.15">
      <c r="A130" s="40" t="s">
        <v>9</v>
      </c>
      <c r="B130" s="41">
        <f t="shared" si="1"/>
        <v>46147</v>
      </c>
      <c r="C130" s="42">
        <v>5</v>
      </c>
      <c r="D130" s="42"/>
      <c r="E130" s="42" t="s">
        <v>35</v>
      </c>
      <c r="F130" s="43" t="s">
        <v>64</v>
      </c>
      <c r="G130" s="44"/>
      <c r="H130" s="38"/>
      <c r="I130" s="55"/>
      <c r="J130" s="56"/>
      <c r="K130" s="271"/>
      <c r="L130" s="283"/>
      <c r="M130" s="289"/>
      <c r="N130" s="272"/>
      <c r="O130" s="271"/>
      <c r="P130" s="272"/>
      <c r="Q130" s="271"/>
      <c r="R130" s="272"/>
      <c r="S130" s="271"/>
      <c r="T130" s="272"/>
      <c r="U130" s="271"/>
      <c r="V130" s="272"/>
      <c r="W130" s="271"/>
      <c r="X130" s="283"/>
      <c r="Y130" s="42">
        <f t="shared" si="0"/>
        <v>0</v>
      </c>
    </row>
    <row r="131" spans="1:25" ht="13" x14ac:dyDescent="0.15">
      <c r="A131" s="40" t="s">
        <v>10</v>
      </c>
      <c r="B131" s="41">
        <f t="shared" si="1"/>
        <v>46148</v>
      </c>
      <c r="C131" s="42">
        <v>5</v>
      </c>
      <c r="D131" s="42"/>
      <c r="E131" s="42" t="s">
        <v>35</v>
      </c>
      <c r="F131" s="43" t="s">
        <v>64</v>
      </c>
      <c r="G131" s="44"/>
      <c r="H131" s="38"/>
      <c r="I131" s="55"/>
      <c r="J131" s="56"/>
      <c r="K131" s="271"/>
      <c r="L131" s="283"/>
      <c r="M131" s="289"/>
      <c r="N131" s="272"/>
      <c r="O131" s="271"/>
      <c r="P131" s="272"/>
      <c r="Q131" s="271"/>
      <c r="R131" s="272"/>
      <c r="S131" s="271"/>
      <c r="T131" s="272"/>
      <c r="U131" s="271"/>
      <c r="V131" s="272"/>
      <c r="W131" s="271"/>
      <c r="X131" s="283"/>
      <c r="Y131" s="42">
        <f t="shared" si="0"/>
        <v>0</v>
      </c>
    </row>
    <row r="132" spans="1:25" ht="13" x14ac:dyDescent="0.15">
      <c r="A132" s="40" t="s">
        <v>11</v>
      </c>
      <c r="B132" s="41">
        <f t="shared" si="1"/>
        <v>46149</v>
      </c>
      <c r="C132" s="42">
        <v>5</v>
      </c>
      <c r="D132" s="42"/>
      <c r="E132" s="42" t="s">
        <v>35</v>
      </c>
      <c r="F132" s="43" t="s">
        <v>64</v>
      </c>
      <c r="G132" s="44"/>
      <c r="H132" s="38"/>
      <c r="I132" s="55"/>
      <c r="J132" s="56"/>
      <c r="K132" s="271"/>
      <c r="L132" s="283"/>
      <c r="M132" s="289"/>
      <c r="N132" s="272"/>
      <c r="O132" s="271"/>
      <c r="P132" s="272"/>
      <c r="Q132" s="271"/>
      <c r="R132" s="272"/>
      <c r="S132" s="271"/>
      <c r="T132" s="272"/>
      <c r="U132" s="271"/>
      <c r="V132" s="272"/>
      <c r="W132" s="271"/>
      <c r="X132" s="283"/>
      <c r="Y132" s="42">
        <f t="shared" si="0"/>
        <v>0</v>
      </c>
    </row>
    <row r="133" spans="1:25" ht="13" x14ac:dyDescent="0.15">
      <c r="A133" s="40" t="s">
        <v>12</v>
      </c>
      <c r="B133" s="41">
        <f t="shared" si="1"/>
        <v>46150</v>
      </c>
      <c r="C133" s="42">
        <v>5</v>
      </c>
      <c r="D133" s="42"/>
      <c r="E133" s="42" t="s">
        <v>35</v>
      </c>
      <c r="F133" s="43" t="s">
        <v>64</v>
      </c>
      <c r="G133" s="44"/>
      <c r="H133" s="38"/>
      <c r="I133" s="55"/>
      <c r="J133" s="56"/>
      <c r="K133" s="271"/>
      <c r="L133" s="283"/>
      <c r="M133" s="289"/>
      <c r="N133" s="272"/>
      <c r="O133" s="271"/>
      <c r="P133" s="272"/>
      <c r="Q133" s="271"/>
      <c r="R133" s="272"/>
      <c r="S133" s="271"/>
      <c r="T133" s="272"/>
      <c r="U133" s="271"/>
      <c r="V133" s="272"/>
      <c r="W133" s="271"/>
      <c r="X133" s="283"/>
      <c r="Y133" s="42">
        <f t="shared" si="0"/>
        <v>0</v>
      </c>
    </row>
    <row r="134" spans="1:25" ht="13" x14ac:dyDescent="0.15">
      <c r="A134" s="40" t="s">
        <v>13</v>
      </c>
      <c r="B134" s="41">
        <f t="shared" si="1"/>
        <v>46151</v>
      </c>
      <c r="C134" s="42">
        <v>5</v>
      </c>
      <c r="D134" s="42"/>
      <c r="E134" s="42" t="s">
        <v>35</v>
      </c>
      <c r="F134" s="43" t="s">
        <v>64</v>
      </c>
      <c r="G134" s="44"/>
      <c r="H134" s="38"/>
      <c r="I134" s="55"/>
      <c r="J134" s="56"/>
      <c r="K134" s="271"/>
      <c r="L134" s="283"/>
      <c r="M134" s="289"/>
      <c r="N134" s="272"/>
      <c r="O134" s="271"/>
      <c r="P134" s="272"/>
      <c r="Q134" s="271"/>
      <c r="R134" s="272"/>
      <c r="S134" s="271"/>
      <c r="T134" s="272"/>
      <c r="U134" s="271"/>
      <c r="V134" s="272"/>
      <c r="W134" s="271"/>
      <c r="X134" s="283"/>
      <c r="Y134" s="42">
        <f t="shared" si="0"/>
        <v>0</v>
      </c>
    </row>
    <row r="135" spans="1:25" ht="13" x14ac:dyDescent="0.15">
      <c r="A135" s="45" t="s">
        <v>14</v>
      </c>
      <c r="B135" s="46">
        <f t="shared" si="1"/>
        <v>46152</v>
      </c>
      <c r="C135" s="47">
        <v>5</v>
      </c>
      <c r="D135" s="47"/>
      <c r="E135" s="47" t="s">
        <v>35</v>
      </c>
      <c r="F135" s="48" t="s">
        <v>64</v>
      </c>
      <c r="G135" s="49"/>
      <c r="H135" s="50"/>
      <c r="I135" s="57"/>
      <c r="J135" s="58"/>
      <c r="K135" s="295"/>
      <c r="L135" s="293"/>
      <c r="M135" s="294"/>
      <c r="N135" s="292"/>
      <c r="O135" s="295"/>
      <c r="P135" s="292"/>
      <c r="Q135" s="295"/>
      <c r="R135" s="292"/>
      <c r="S135" s="295"/>
      <c r="T135" s="292"/>
      <c r="U135" s="295"/>
      <c r="V135" s="292"/>
      <c r="W135" s="295"/>
      <c r="X135" s="293"/>
      <c r="Y135" s="47">
        <f t="shared" si="0"/>
        <v>0</v>
      </c>
    </row>
    <row r="136" spans="1:25" ht="13" x14ac:dyDescent="0.15">
      <c r="A136" s="32" t="s">
        <v>7</v>
      </c>
      <c r="B136" s="33">
        <f t="shared" si="1"/>
        <v>46153</v>
      </c>
      <c r="C136" s="34">
        <v>5</v>
      </c>
      <c r="D136" s="34"/>
      <c r="E136" s="34" t="s">
        <v>36</v>
      </c>
      <c r="F136" s="35" t="s">
        <v>64</v>
      </c>
      <c r="G136" s="44"/>
      <c r="H136" s="38"/>
      <c r="I136" s="53"/>
      <c r="J136" s="54"/>
      <c r="K136" s="271"/>
      <c r="L136" s="283"/>
      <c r="M136" s="289"/>
      <c r="N136" s="272"/>
      <c r="O136" s="271"/>
      <c r="P136" s="272"/>
      <c r="Q136" s="271"/>
      <c r="R136" s="272"/>
      <c r="S136" s="271"/>
      <c r="T136" s="272"/>
      <c r="U136" s="271"/>
      <c r="V136" s="272"/>
      <c r="W136" s="271"/>
      <c r="X136" s="283"/>
      <c r="Y136" s="34">
        <f t="shared" si="0"/>
        <v>0</v>
      </c>
    </row>
    <row r="137" spans="1:25" ht="13" x14ac:dyDescent="0.15">
      <c r="A137" s="40" t="s">
        <v>9</v>
      </c>
      <c r="B137" s="41">
        <f t="shared" si="1"/>
        <v>46154</v>
      </c>
      <c r="C137" s="42">
        <v>5</v>
      </c>
      <c r="D137" s="42"/>
      <c r="E137" s="42" t="s">
        <v>36</v>
      </c>
      <c r="F137" s="43" t="s">
        <v>64</v>
      </c>
      <c r="G137" s="44"/>
      <c r="H137" s="38"/>
      <c r="I137" s="55"/>
      <c r="J137" s="56"/>
      <c r="K137" s="271"/>
      <c r="L137" s="283"/>
      <c r="M137" s="289"/>
      <c r="N137" s="272"/>
      <c r="O137" s="271"/>
      <c r="P137" s="272"/>
      <c r="Q137" s="271"/>
      <c r="R137" s="272"/>
      <c r="S137" s="271"/>
      <c r="T137" s="272"/>
      <c r="U137" s="271"/>
      <c r="V137" s="272"/>
      <c r="W137" s="271"/>
      <c r="X137" s="283"/>
      <c r="Y137" s="42">
        <f t="shared" si="0"/>
        <v>0</v>
      </c>
    </row>
    <row r="138" spans="1:25" ht="13" x14ac:dyDescent="0.15">
      <c r="A138" s="40" t="s">
        <v>10</v>
      </c>
      <c r="B138" s="41">
        <f t="shared" si="1"/>
        <v>46155</v>
      </c>
      <c r="C138" s="42">
        <v>5</v>
      </c>
      <c r="D138" s="42"/>
      <c r="E138" s="42" t="s">
        <v>36</v>
      </c>
      <c r="F138" s="43" t="s">
        <v>64</v>
      </c>
      <c r="G138" s="44"/>
      <c r="H138" s="38"/>
      <c r="I138" s="55"/>
      <c r="J138" s="56"/>
      <c r="K138" s="271"/>
      <c r="L138" s="283"/>
      <c r="M138" s="289"/>
      <c r="N138" s="272"/>
      <c r="O138" s="271"/>
      <c r="P138" s="272"/>
      <c r="Q138" s="271"/>
      <c r="R138" s="272"/>
      <c r="S138" s="271"/>
      <c r="T138" s="272"/>
      <c r="U138" s="271"/>
      <c r="V138" s="272"/>
      <c r="W138" s="271"/>
      <c r="X138" s="283"/>
      <c r="Y138" s="42">
        <f t="shared" si="0"/>
        <v>0</v>
      </c>
    </row>
    <row r="139" spans="1:25" ht="13" x14ac:dyDescent="0.15">
      <c r="A139" s="40" t="s">
        <v>11</v>
      </c>
      <c r="B139" s="41">
        <f t="shared" si="1"/>
        <v>46156</v>
      </c>
      <c r="C139" s="42">
        <v>5</v>
      </c>
      <c r="D139" s="42"/>
      <c r="E139" s="42" t="s">
        <v>36</v>
      </c>
      <c r="F139" s="43" t="s">
        <v>64</v>
      </c>
      <c r="G139" s="44"/>
      <c r="H139" s="38"/>
      <c r="I139" s="55"/>
      <c r="J139" s="56"/>
      <c r="K139" s="271"/>
      <c r="L139" s="283"/>
      <c r="M139" s="289"/>
      <c r="N139" s="272"/>
      <c r="O139" s="271"/>
      <c r="P139" s="272"/>
      <c r="Q139" s="271"/>
      <c r="R139" s="272"/>
      <c r="S139" s="271"/>
      <c r="T139" s="272"/>
      <c r="U139" s="271"/>
      <c r="V139" s="272"/>
      <c r="W139" s="271"/>
      <c r="X139" s="283"/>
      <c r="Y139" s="42">
        <f t="shared" si="0"/>
        <v>0</v>
      </c>
    </row>
    <row r="140" spans="1:25" ht="13" x14ac:dyDescent="0.15">
      <c r="A140" s="40" t="s">
        <v>12</v>
      </c>
      <c r="B140" s="41">
        <f t="shared" si="1"/>
        <v>46157</v>
      </c>
      <c r="C140" s="42">
        <v>5</v>
      </c>
      <c r="D140" s="42"/>
      <c r="E140" s="42" t="s">
        <v>36</v>
      </c>
      <c r="F140" s="43" t="s">
        <v>64</v>
      </c>
      <c r="G140" s="44"/>
      <c r="H140" s="38"/>
      <c r="I140" s="55"/>
      <c r="J140" s="56"/>
      <c r="K140" s="271"/>
      <c r="L140" s="283"/>
      <c r="M140" s="289"/>
      <c r="N140" s="272"/>
      <c r="O140" s="271"/>
      <c r="P140" s="272"/>
      <c r="Q140" s="271"/>
      <c r="R140" s="272"/>
      <c r="S140" s="271"/>
      <c r="T140" s="272"/>
      <c r="U140" s="271"/>
      <c r="V140" s="272"/>
      <c r="W140" s="271"/>
      <c r="X140" s="283"/>
      <c r="Y140" s="42">
        <f t="shared" si="0"/>
        <v>0</v>
      </c>
    </row>
    <row r="141" spans="1:25" ht="13" x14ac:dyDescent="0.15">
      <c r="A141" s="40" t="s">
        <v>13</v>
      </c>
      <c r="B141" s="41">
        <f t="shared" si="1"/>
        <v>46158</v>
      </c>
      <c r="C141" s="42">
        <v>5</v>
      </c>
      <c r="D141" s="42"/>
      <c r="E141" s="42" t="s">
        <v>36</v>
      </c>
      <c r="F141" s="43" t="s">
        <v>64</v>
      </c>
      <c r="G141" s="44"/>
      <c r="H141" s="38"/>
      <c r="I141" s="55"/>
      <c r="J141" s="56"/>
      <c r="K141" s="271"/>
      <c r="L141" s="283"/>
      <c r="M141" s="289"/>
      <c r="N141" s="272"/>
      <c r="O141" s="271"/>
      <c r="P141" s="272"/>
      <c r="Q141" s="271"/>
      <c r="R141" s="272"/>
      <c r="S141" s="271"/>
      <c r="T141" s="272"/>
      <c r="U141" s="271"/>
      <c r="V141" s="272"/>
      <c r="W141" s="271"/>
      <c r="X141" s="283"/>
      <c r="Y141" s="42">
        <f t="shared" si="0"/>
        <v>0</v>
      </c>
    </row>
    <row r="142" spans="1:25" ht="13" x14ac:dyDescent="0.15">
      <c r="A142" s="45" t="s">
        <v>14</v>
      </c>
      <c r="B142" s="46">
        <f t="shared" si="1"/>
        <v>46159</v>
      </c>
      <c r="C142" s="47">
        <v>5</v>
      </c>
      <c r="D142" s="47"/>
      <c r="E142" s="47" t="s">
        <v>36</v>
      </c>
      <c r="F142" s="48" t="s">
        <v>64</v>
      </c>
      <c r="G142" s="49"/>
      <c r="H142" s="50"/>
      <c r="I142" s="57"/>
      <c r="J142" s="58"/>
      <c r="K142" s="295"/>
      <c r="L142" s="293"/>
      <c r="M142" s="294"/>
      <c r="N142" s="292"/>
      <c r="O142" s="295"/>
      <c r="P142" s="292"/>
      <c r="Q142" s="295"/>
      <c r="R142" s="292"/>
      <c r="S142" s="295"/>
      <c r="T142" s="292"/>
      <c r="U142" s="295"/>
      <c r="V142" s="292"/>
      <c r="W142" s="295"/>
      <c r="X142" s="293"/>
      <c r="Y142" s="47">
        <f t="shared" si="0"/>
        <v>0</v>
      </c>
    </row>
    <row r="143" spans="1:25" ht="13" x14ac:dyDescent="0.15">
      <c r="A143" s="32" t="s">
        <v>7</v>
      </c>
      <c r="B143" s="33">
        <f t="shared" si="1"/>
        <v>46160</v>
      </c>
      <c r="C143" s="34">
        <v>6</v>
      </c>
      <c r="D143" s="34"/>
      <c r="E143" s="34" t="s">
        <v>31</v>
      </c>
      <c r="F143" s="35" t="s">
        <v>64</v>
      </c>
      <c r="G143" s="44"/>
      <c r="H143" s="38"/>
      <c r="I143" s="53"/>
      <c r="J143" s="54"/>
      <c r="K143" s="271"/>
      <c r="L143" s="283"/>
      <c r="M143" s="289"/>
      <c r="N143" s="272"/>
      <c r="O143" s="271"/>
      <c r="P143" s="272"/>
      <c r="Q143" s="271"/>
      <c r="R143" s="272"/>
      <c r="S143" s="271"/>
      <c r="T143" s="272"/>
      <c r="U143" s="271"/>
      <c r="V143" s="272"/>
      <c r="W143" s="271"/>
      <c r="X143" s="283"/>
      <c r="Y143" s="34">
        <f t="shared" si="0"/>
        <v>0</v>
      </c>
    </row>
    <row r="144" spans="1:25" ht="13" x14ac:dyDescent="0.15">
      <c r="A144" s="40" t="s">
        <v>9</v>
      </c>
      <c r="B144" s="41">
        <f t="shared" si="1"/>
        <v>46161</v>
      </c>
      <c r="C144" s="42">
        <v>6</v>
      </c>
      <c r="D144" s="42"/>
      <c r="E144" s="42" t="s">
        <v>31</v>
      </c>
      <c r="F144" s="43" t="s">
        <v>64</v>
      </c>
      <c r="G144" s="44"/>
      <c r="H144" s="38"/>
      <c r="I144" s="55"/>
      <c r="J144" s="56"/>
      <c r="K144" s="271"/>
      <c r="L144" s="283"/>
      <c r="M144" s="289"/>
      <c r="N144" s="272"/>
      <c r="O144" s="271"/>
      <c r="P144" s="272"/>
      <c r="Q144" s="271"/>
      <c r="R144" s="272"/>
      <c r="S144" s="271"/>
      <c r="T144" s="272"/>
      <c r="U144" s="271"/>
      <c r="V144" s="272"/>
      <c r="W144" s="271"/>
      <c r="X144" s="283"/>
      <c r="Y144" s="42">
        <f t="shared" si="0"/>
        <v>0</v>
      </c>
    </row>
    <row r="145" spans="1:25" ht="13" x14ac:dyDescent="0.15">
      <c r="A145" s="40" t="s">
        <v>10</v>
      </c>
      <c r="B145" s="41">
        <f t="shared" si="1"/>
        <v>46162</v>
      </c>
      <c r="C145" s="42">
        <v>6</v>
      </c>
      <c r="D145" s="42"/>
      <c r="E145" s="42" t="s">
        <v>31</v>
      </c>
      <c r="F145" s="43" t="s">
        <v>64</v>
      </c>
      <c r="G145" s="44"/>
      <c r="H145" s="38"/>
      <c r="I145" s="55"/>
      <c r="J145" s="56"/>
      <c r="K145" s="271"/>
      <c r="L145" s="283"/>
      <c r="M145" s="289"/>
      <c r="N145" s="272"/>
      <c r="O145" s="271"/>
      <c r="P145" s="272"/>
      <c r="Q145" s="271"/>
      <c r="R145" s="272"/>
      <c r="S145" s="271"/>
      <c r="T145" s="272"/>
      <c r="U145" s="271"/>
      <c r="V145" s="272"/>
      <c r="W145" s="271"/>
      <c r="X145" s="283"/>
      <c r="Y145" s="42">
        <f t="shared" si="0"/>
        <v>0</v>
      </c>
    </row>
    <row r="146" spans="1:25" ht="13" x14ac:dyDescent="0.15">
      <c r="A146" s="40" t="s">
        <v>11</v>
      </c>
      <c r="B146" s="41">
        <f t="shared" si="1"/>
        <v>46163</v>
      </c>
      <c r="C146" s="42">
        <v>6</v>
      </c>
      <c r="D146" s="42"/>
      <c r="E146" s="42" t="s">
        <v>31</v>
      </c>
      <c r="F146" s="43" t="s">
        <v>64</v>
      </c>
      <c r="G146" s="44"/>
      <c r="H146" s="38"/>
      <c r="I146" s="55"/>
      <c r="J146" s="56"/>
      <c r="K146" s="271"/>
      <c r="L146" s="283"/>
      <c r="M146" s="289"/>
      <c r="N146" s="272"/>
      <c r="O146" s="271"/>
      <c r="P146" s="272"/>
      <c r="Q146" s="271"/>
      <c r="R146" s="272"/>
      <c r="S146" s="271"/>
      <c r="T146" s="272"/>
      <c r="U146" s="271"/>
      <c r="V146" s="272"/>
      <c r="W146" s="271"/>
      <c r="X146" s="283"/>
      <c r="Y146" s="42">
        <f t="shared" si="0"/>
        <v>0</v>
      </c>
    </row>
    <row r="147" spans="1:25" ht="13" x14ac:dyDescent="0.15">
      <c r="A147" s="40" t="s">
        <v>12</v>
      </c>
      <c r="B147" s="41">
        <f t="shared" si="1"/>
        <v>46164</v>
      </c>
      <c r="C147" s="42">
        <v>6</v>
      </c>
      <c r="D147" s="42"/>
      <c r="E147" s="42" t="s">
        <v>31</v>
      </c>
      <c r="F147" s="43" t="s">
        <v>64</v>
      </c>
      <c r="G147" s="44"/>
      <c r="H147" s="38"/>
      <c r="I147" s="55"/>
      <c r="J147" s="56"/>
      <c r="K147" s="271"/>
      <c r="L147" s="283"/>
      <c r="M147" s="289"/>
      <c r="N147" s="272"/>
      <c r="O147" s="271"/>
      <c r="P147" s="272"/>
      <c r="Q147" s="271"/>
      <c r="R147" s="272"/>
      <c r="S147" s="271"/>
      <c r="T147" s="272"/>
      <c r="U147" s="271"/>
      <c r="V147" s="272"/>
      <c r="W147" s="271"/>
      <c r="X147" s="283"/>
      <c r="Y147" s="42">
        <f t="shared" si="0"/>
        <v>0</v>
      </c>
    </row>
    <row r="148" spans="1:25" ht="13" x14ac:dyDescent="0.15">
      <c r="A148" s="40" t="s">
        <v>13</v>
      </c>
      <c r="B148" s="41">
        <f t="shared" si="1"/>
        <v>46165</v>
      </c>
      <c r="C148" s="42">
        <v>6</v>
      </c>
      <c r="D148" s="42"/>
      <c r="E148" s="42" t="s">
        <v>31</v>
      </c>
      <c r="F148" s="43" t="s">
        <v>64</v>
      </c>
      <c r="G148" s="44"/>
      <c r="H148" s="38"/>
      <c r="I148" s="55"/>
      <c r="J148" s="56"/>
      <c r="K148" s="271"/>
      <c r="L148" s="283"/>
      <c r="M148" s="289"/>
      <c r="N148" s="272"/>
      <c r="O148" s="271"/>
      <c r="P148" s="272"/>
      <c r="Q148" s="271"/>
      <c r="R148" s="272"/>
      <c r="S148" s="271"/>
      <c r="T148" s="272"/>
      <c r="U148" s="271"/>
      <c r="V148" s="272"/>
      <c r="W148" s="271"/>
      <c r="X148" s="283"/>
      <c r="Y148" s="42">
        <f t="shared" si="0"/>
        <v>0</v>
      </c>
    </row>
    <row r="149" spans="1:25" ht="13" x14ac:dyDescent="0.15">
      <c r="A149" s="45" t="s">
        <v>14</v>
      </c>
      <c r="B149" s="46">
        <f t="shared" si="1"/>
        <v>46166</v>
      </c>
      <c r="C149" s="47">
        <v>6</v>
      </c>
      <c r="D149" s="47"/>
      <c r="E149" s="47" t="s">
        <v>31</v>
      </c>
      <c r="F149" s="48" t="s">
        <v>64</v>
      </c>
      <c r="G149" s="49"/>
      <c r="H149" s="50"/>
      <c r="I149" s="57"/>
      <c r="J149" s="58"/>
      <c r="K149" s="295"/>
      <c r="L149" s="293"/>
      <c r="M149" s="294"/>
      <c r="N149" s="292"/>
      <c r="O149" s="295"/>
      <c r="P149" s="292"/>
      <c r="Q149" s="295"/>
      <c r="R149" s="292"/>
      <c r="S149" s="295"/>
      <c r="T149" s="292"/>
      <c r="U149" s="295"/>
      <c r="V149" s="292"/>
      <c r="W149" s="295"/>
      <c r="X149" s="293"/>
      <c r="Y149" s="47">
        <f t="shared" si="0"/>
        <v>0</v>
      </c>
    </row>
    <row r="150" spans="1:25" ht="13" x14ac:dyDescent="0.15">
      <c r="A150" s="32" t="s">
        <v>7</v>
      </c>
      <c r="B150" s="33">
        <f t="shared" si="1"/>
        <v>46167</v>
      </c>
      <c r="C150" s="34">
        <v>6</v>
      </c>
      <c r="D150" s="34"/>
      <c r="E150" s="34" t="s">
        <v>34</v>
      </c>
      <c r="F150" s="35" t="s">
        <v>64</v>
      </c>
      <c r="G150" s="44"/>
      <c r="H150" s="38"/>
      <c r="I150" s="53"/>
      <c r="J150" s="54"/>
      <c r="K150" s="271"/>
      <c r="L150" s="283"/>
      <c r="M150" s="289"/>
      <c r="N150" s="272"/>
      <c r="O150" s="271"/>
      <c r="P150" s="272"/>
      <c r="Q150" s="271"/>
      <c r="R150" s="272"/>
      <c r="S150" s="271"/>
      <c r="T150" s="272"/>
      <c r="U150" s="271"/>
      <c r="V150" s="272"/>
      <c r="W150" s="271"/>
      <c r="X150" s="283"/>
      <c r="Y150" s="34">
        <f t="shared" si="0"/>
        <v>0</v>
      </c>
    </row>
    <row r="151" spans="1:25" ht="13" x14ac:dyDescent="0.15">
      <c r="A151" s="40" t="s">
        <v>9</v>
      </c>
      <c r="B151" s="41">
        <f t="shared" si="1"/>
        <v>46168</v>
      </c>
      <c r="C151" s="42">
        <v>6</v>
      </c>
      <c r="D151" s="42"/>
      <c r="E151" s="42" t="s">
        <v>34</v>
      </c>
      <c r="F151" s="43" t="s">
        <v>64</v>
      </c>
      <c r="G151" s="44"/>
      <c r="H151" s="38"/>
      <c r="I151" s="55"/>
      <c r="J151" s="56"/>
      <c r="K151" s="271"/>
      <c r="L151" s="283"/>
      <c r="M151" s="289"/>
      <c r="N151" s="272"/>
      <c r="O151" s="271"/>
      <c r="P151" s="272"/>
      <c r="Q151" s="271"/>
      <c r="R151" s="272"/>
      <c r="S151" s="271"/>
      <c r="T151" s="272"/>
      <c r="U151" s="271"/>
      <c r="V151" s="272"/>
      <c r="W151" s="271"/>
      <c r="X151" s="283"/>
      <c r="Y151" s="42">
        <f t="shared" si="0"/>
        <v>0</v>
      </c>
    </row>
    <row r="152" spans="1:25" ht="13" x14ac:dyDescent="0.15">
      <c r="A152" s="40" t="s">
        <v>10</v>
      </c>
      <c r="B152" s="41">
        <f t="shared" si="1"/>
        <v>46169</v>
      </c>
      <c r="C152" s="42">
        <v>6</v>
      </c>
      <c r="D152" s="42"/>
      <c r="E152" s="42" t="s">
        <v>34</v>
      </c>
      <c r="F152" s="43" t="s">
        <v>64</v>
      </c>
      <c r="G152" s="44"/>
      <c r="H152" s="38"/>
      <c r="I152" s="55"/>
      <c r="J152" s="56"/>
      <c r="K152" s="271"/>
      <c r="L152" s="283"/>
      <c r="M152" s="289"/>
      <c r="N152" s="272"/>
      <c r="O152" s="271"/>
      <c r="P152" s="272"/>
      <c r="Q152" s="271"/>
      <c r="R152" s="272"/>
      <c r="S152" s="271"/>
      <c r="T152" s="272"/>
      <c r="U152" s="271"/>
      <c r="V152" s="272"/>
      <c r="W152" s="271"/>
      <c r="X152" s="283"/>
      <c r="Y152" s="42">
        <f t="shared" si="0"/>
        <v>0</v>
      </c>
    </row>
    <row r="153" spans="1:25" ht="13" x14ac:dyDescent="0.15">
      <c r="A153" s="40" t="s">
        <v>11</v>
      </c>
      <c r="B153" s="41">
        <f t="shared" si="1"/>
        <v>46170</v>
      </c>
      <c r="C153" s="42">
        <v>6</v>
      </c>
      <c r="D153" s="42"/>
      <c r="E153" s="42" t="s">
        <v>34</v>
      </c>
      <c r="F153" s="43" t="s">
        <v>64</v>
      </c>
      <c r="G153" s="44"/>
      <c r="H153" s="38"/>
      <c r="I153" s="55"/>
      <c r="J153" s="56"/>
      <c r="K153" s="271"/>
      <c r="L153" s="283"/>
      <c r="M153" s="289"/>
      <c r="N153" s="272"/>
      <c r="O153" s="271"/>
      <c r="P153" s="272"/>
      <c r="Q153" s="271"/>
      <c r="R153" s="272"/>
      <c r="S153" s="271"/>
      <c r="T153" s="272"/>
      <c r="U153" s="271"/>
      <c r="V153" s="272"/>
      <c r="W153" s="271"/>
      <c r="X153" s="283"/>
      <c r="Y153" s="42">
        <f t="shared" si="0"/>
        <v>0</v>
      </c>
    </row>
    <row r="154" spans="1:25" ht="13" x14ac:dyDescent="0.15">
      <c r="A154" s="40" t="s">
        <v>12</v>
      </c>
      <c r="B154" s="41">
        <f t="shared" si="1"/>
        <v>46171</v>
      </c>
      <c r="C154" s="42">
        <v>6</v>
      </c>
      <c r="D154" s="42"/>
      <c r="E154" s="42" t="s">
        <v>34</v>
      </c>
      <c r="F154" s="43" t="s">
        <v>64</v>
      </c>
      <c r="G154" s="44"/>
      <c r="H154" s="38"/>
      <c r="I154" s="55"/>
      <c r="J154" s="56"/>
      <c r="K154" s="271"/>
      <c r="L154" s="283"/>
      <c r="M154" s="289"/>
      <c r="N154" s="272"/>
      <c r="O154" s="271"/>
      <c r="P154" s="272"/>
      <c r="Q154" s="271"/>
      <c r="R154" s="272"/>
      <c r="S154" s="271"/>
      <c r="T154" s="272"/>
      <c r="U154" s="271"/>
      <c r="V154" s="272"/>
      <c r="W154" s="271"/>
      <c r="X154" s="283"/>
      <c r="Y154" s="42">
        <f t="shared" si="0"/>
        <v>0</v>
      </c>
    </row>
    <row r="155" spans="1:25" ht="13" x14ac:dyDescent="0.15">
      <c r="A155" s="40" t="s">
        <v>13</v>
      </c>
      <c r="B155" s="41">
        <f t="shared" si="1"/>
        <v>46172</v>
      </c>
      <c r="C155" s="42">
        <v>6</v>
      </c>
      <c r="D155" s="42"/>
      <c r="E155" s="42" t="s">
        <v>34</v>
      </c>
      <c r="F155" s="43" t="s">
        <v>64</v>
      </c>
      <c r="G155" s="44"/>
      <c r="H155" s="38"/>
      <c r="I155" s="55"/>
      <c r="J155" s="56"/>
      <c r="K155" s="271"/>
      <c r="L155" s="283"/>
      <c r="M155" s="289"/>
      <c r="N155" s="272"/>
      <c r="O155" s="271"/>
      <c r="P155" s="272"/>
      <c r="Q155" s="271"/>
      <c r="R155" s="272"/>
      <c r="S155" s="271"/>
      <c r="T155" s="272"/>
      <c r="U155" s="271"/>
      <c r="V155" s="272"/>
      <c r="W155" s="271"/>
      <c r="X155" s="283"/>
      <c r="Y155" s="42">
        <f t="shared" si="0"/>
        <v>0</v>
      </c>
    </row>
    <row r="156" spans="1:25" ht="13" x14ac:dyDescent="0.15">
      <c r="A156" s="45" t="s">
        <v>14</v>
      </c>
      <c r="B156" s="46">
        <f t="shared" si="1"/>
        <v>46173</v>
      </c>
      <c r="C156" s="47">
        <v>6</v>
      </c>
      <c r="D156" s="47"/>
      <c r="E156" s="47" t="s">
        <v>34</v>
      </c>
      <c r="F156" s="48" t="s">
        <v>64</v>
      </c>
      <c r="G156" s="49"/>
      <c r="H156" s="50"/>
      <c r="I156" s="57"/>
      <c r="J156" s="58"/>
      <c r="K156" s="295"/>
      <c r="L156" s="293"/>
      <c r="M156" s="294"/>
      <c r="N156" s="292"/>
      <c r="O156" s="295"/>
      <c r="P156" s="292"/>
      <c r="Q156" s="295"/>
      <c r="R156" s="292"/>
      <c r="S156" s="295"/>
      <c r="T156" s="292"/>
      <c r="U156" s="295"/>
      <c r="V156" s="292"/>
      <c r="W156" s="295"/>
      <c r="X156" s="293"/>
      <c r="Y156" s="47">
        <f t="shared" si="0"/>
        <v>0</v>
      </c>
    </row>
    <row r="157" spans="1:25" ht="13" x14ac:dyDescent="0.15">
      <c r="A157" s="32" t="s">
        <v>7</v>
      </c>
      <c r="B157" s="33">
        <f t="shared" si="1"/>
        <v>46174</v>
      </c>
      <c r="C157" s="34">
        <v>6</v>
      </c>
      <c r="D157" s="34"/>
      <c r="E157" s="34" t="s">
        <v>35</v>
      </c>
      <c r="F157" s="35" t="s">
        <v>64</v>
      </c>
      <c r="G157" s="44"/>
      <c r="H157" s="38"/>
      <c r="I157" s="53"/>
      <c r="J157" s="54"/>
      <c r="K157" s="271"/>
      <c r="L157" s="283"/>
      <c r="M157" s="289"/>
      <c r="N157" s="272"/>
      <c r="O157" s="271"/>
      <c r="P157" s="272"/>
      <c r="Q157" s="271"/>
      <c r="R157" s="272"/>
      <c r="S157" s="271"/>
      <c r="T157" s="272"/>
      <c r="U157" s="271"/>
      <c r="V157" s="272"/>
      <c r="W157" s="271"/>
      <c r="X157" s="283"/>
      <c r="Y157" s="34">
        <f t="shared" si="0"/>
        <v>0</v>
      </c>
    </row>
    <row r="158" spans="1:25" ht="13" x14ac:dyDescent="0.15">
      <c r="A158" s="40" t="s">
        <v>9</v>
      </c>
      <c r="B158" s="41">
        <f t="shared" si="1"/>
        <v>46175</v>
      </c>
      <c r="C158" s="42">
        <v>6</v>
      </c>
      <c r="D158" s="42"/>
      <c r="E158" s="42" t="s">
        <v>35</v>
      </c>
      <c r="F158" s="43" t="s">
        <v>64</v>
      </c>
      <c r="G158" s="44"/>
      <c r="H158" s="38"/>
      <c r="I158" s="55"/>
      <c r="J158" s="56"/>
      <c r="K158" s="271"/>
      <c r="L158" s="283"/>
      <c r="M158" s="289"/>
      <c r="N158" s="272"/>
      <c r="O158" s="271"/>
      <c r="P158" s="272"/>
      <c r="Q158" s="271"/>
      <c r="R158" s="272"/>
      <c r="S158" s="271"/>
      <c r="T158" s="272"/>
      <c r="U158" s="271"/>
      <c r="V158" s="272"/>
      <c r="W158" s="271"/>
      <c r="X158" s="283"/>
      <c r="Y158" s="42">
        <f t="shared" si="0"/>
        <v>0</v>
      </c>
    </row>
    <row r="159" spans="1:25" ht="13" x14ac:dyDescent="0.15">
      <c r="A159" s="40" t="s">
        <v>10</v>
      </c>
      <c r="B159" s="41">
        <f t="shared" si="1"/>
        <v>46176</v>
      </c>
      <c r="C159" s="42">
        <v>6</v>
      </c>
      <c r="D159" s="42"/>
      <c r="E159" s="42" t="s">
        <v>35</v>
      </c>
      <c r="F159" s="43" t="s">
        <v>64</v>
      </c>
      <c r="G159" s="44"/>
      <c r="H159" s="38"/>
      <c r="I159" s="55"/>
      <c r="J159" s="56"/>
      <c r="K159" s="271"/>
      <c r="L159" s="283"/>
      <c r="M159" s="289"/>
      <c r="N159" s="272"/>
      <c r="O159" s="271"/>
      <c r="P159" s="272"/>
      <c r="Q159" s="271"/>
      <c r="R159" s="272"/>
      <c r="S159" s="271"/>
      <c r="T159" s="272"/>
      <c r="U159" s="271"/>
      <c r="V159" s="272"/>
      <c r="W159" s="271"/>
      <c r="X159" s="283"/>
      <c r="Y159" s="42">
        <f t="shared" si="0"/>
        <v>0</v>
      </c>
    </row>
    <row r="160" spans="1:25" ht="13" x14ac:dyDescent="0.15">
      <c r="A160" s="40" t="s">
        <v>11</v>
      </c>
      <c r="B160" s="41">
        <f t="shared" si="1"/>
        <v>46177</v>
      </c>
      <c r="C160" s="42">
        <v>6</v>
      </c>
      <c r="D160" s="42"/>
      <c r="E160" s="42" t="s">
        <v>35</v>
      </c>
      <c r="F160" s="43" t="s">
        <v>64</v>
      </c>
      <c r="G160" s="44"/>
      <c r="H160" s="38"/>
      <c r="I160" s="55"/>
      <c r="J160" s="56"/>
      <c r="K160" s="271"/>
      <c r="L160" s="283"/>
      <c r="M160" s="289"/>
      <c r="N160" s="272"/>
      <c r="O160" s="271"/>
      <c r="P160" s="272"/>
      <c r="Q160" s="271"/>
      <c r="R160" s="272"/>
      <c r="S160" s="271"/>
      <c r="T160" s="272"/>
      <c r="U160" s="271"/>
      <c r="V160" s="272"/>
      <c r="W160" s="271"/>
      <c r="X160" s="283"/>
      <c r="Y160" s="42">
        <f t="shared" si="0"/>
        <v>0</v>
      </c>
    </row>
    <row r="161" spans="1:25" ht="13" x14ac:dyDescent="0.15">
      <c r="A161" s="40" t="s">
        <v>12</v>
      </c>
      <c r="B161" s="41">
        <f t="shared" si="1"/>
        <v>46178</v>
      </c>
      <c r="C161" s="42">
        <v>6</v>
      </c>
      <c r="D161" s="42"/>
      <c r="E161" s="42" t="s">
        <v>35</v>
      </c>
      <c r="F161" s="43" t="s">
        <v>64</v>
      </c>
      <c r="G161" s="44"/>
      <c r="H161" s="38"/>
      <c r="I161" s="55"/>
      <c r="J161" s="56"/>
      <c r="K161" s="271"/>
      <c r="L161" s="283"/>
      <c r="M161" s="289"/>
      <c r="N161" s="272"/>
      <c r="O161" s="271"/>
      <c r="P161" s="272"/>
      <c r="Q161" s="271"/>
      <c r="R161" s="272"/>
      <c r="S161" s="271"/>
      <c r="T161" s="272"/>
      <c r="U161" s="271"/>
      <c r="V161" s="272"/>
      <c r="W161" s="271"/>
      <c r="X161" s="283"/>
      <c r="Y161" s="42">
        <f t="shared" si="0"/>
        <v>0</v>
      </c>
    </row>
    <row r="162" spans="1:25" ht="13" x14ac:dyDescent="0.15">
      <c r="A162" s="40" t="s">
        <v>13</v>
      </c>
      <c r="B162" s="41">
        <f t="shared" si="1"/>
        <v>46179</v>
      </c>
      <c r="C162" s="42">
        <v>6</v>
      </c>
      <c r="D162" s="42"/>
      <c r="E162" s="42" t="s">
        <v>35</v>
      </c>
      <c r="F162" s="43" t="s">
        <v>64</v>
      </c>
      <c r="G162" s="44"/>
      <c r="H162" s="38"/>
      <c r="I162" s="55"/>
      <c r="J162" s="56"/>
      <c r="K162" s="271"/>
      <c r="L162" s="283"/>
      <c r="M162" s="289"/>
      <c r="N162" s="272"/>
      <c r="O162" s="271"/>
      <c r="P162" s="272"/>
      <c r="Q162" s="271"/>
      <c r="R162" s="272"/>
      <c r="S162" s="271"/>
      <c r="T162" s="272"/>
      <c r="U162" s="271"/>
      <c r="V162" s="272"/>
      <c r="W162" s="271"/>
      <c r="X162" s="283"/>
      <c r="Y162" s="42">
        <f t="shared" si="0"/>
        <v>0</v>
      </c>
    </row>
    <row r="163" spans="1:25" ht="13" x14ac:dyDescent="0.15">
      <c r="A163" s="45" t="s">
        <v>14</v>
      </c>
      <c r="B163" s="46">
        <f t="shared" si="1"/>
        <v>46180</v>
      </c>
      <c r="C163" s="47">
        <v>6</v>
      </c>
      <c r="D163" s="47"/>
      <c r="E163" s="47" t="s">
        <v>35</v>
      </c>
      <c r="F163" s="48" t="s">
        <v>64</v>
      </c>
      <c r="G163" s="49"/>
      <c r="H163" s="50"/>
      <c r="I163" s="57"/>
      <c r="J163" s="58"/>
      <c r="K163" s="295"/>
      <c r="L163" s="293"/>
      <c r="M163" s="294"/>
      <c r="N163" s="292"/>
      <c r="O163" s="295"/>
      <c r="P163" s="292"/>
      <c r="Q163" s="295"/>
      <c r="R163" s="292"/>
      <c r="S163" s="295"/>
      <c r="T163" s="292"/>
      <c r="U163" s="295"/>
      <c r="V163" s="292"/>
      <c r="W163" s="295"/>
      <c r="X163" s="293"/>
      <c r="Y163" s="47">
        <f t="shared" si="0"/>
        <v>0</v>
      </c>
    </row>
    <row r="164" spans="1:25" ht="13" x14ac:dyDescent="0.15">
      <c r="A164" s="32" t="s">
        <v>7</v>
      </c>
      <c r="B164" s="33">
        <f t="shared" si="1"/>
        <v>46181</v>
      </c>
      <c r="C164" s="34">
        <v>6</v>
      </c>
      <c r="D164" s="34"/>
      <c r="E164" s="34" t="s">
        <v>36</v>
      </c>
      <c r="F164" s="35" t="s">
        <v>64</v>
      </c>
      <c r="G164" s="44"/>
      <c r="H164" s="38"/>
      <c r="I164" s="53"/>
      <c r="J164" s="54"/>
      <c r="K164" s="271"/>
      <c r="L164" s="283"/>
      <c r="M164" s="289"/>
      <c r="N164" s="272"/>
      <c r="O164" s="271"/>
      <c r="P164" s="272"/>
      <c r="Q164" s="271"/>
      <c r="R164" s="272"/>
      <c r="S164" s="271"/>
      <c r="T164" s="272"/>
      <c r="U164" s="271"/>
      <c r="V164" s="272"/>
      <c r="W164" s="271"/>
      <c r="X164" s="283"/>
      <c r="Y164" s="34">
        <f t="shared" si="0"/>
        <v>0</v>
      </c>
    </row>
    <row r="165" spans="1:25" ht="13" x14ac:dyDescent="0.15">
      <c r="A165" s="40" t="s">
        <v>9</v>
      </c>
      <c r="B165" s="41">
        <f t="shared" si="1"/>
        <v>46182</v>
      </c>
      <c r="C165" s="42">
        <v>6</v>
      </c>
      <c r="D165" s="42"/>
      <c r="E165" s="42" t="s">
        <v>36</v>
      </c>
      <c r="F165" s="43" t="s">
        <v>64</v>
      </c>
      <c r="G165" s="44"/>
      <c r="H165" s="38"/>
      <c r="I165" s="55"/>
      <c r="J165" s="56"/>
      <c r="K165" s="271"/>
      <c r="L165" s="283"/>
      <c r="M165" s="289"/>
      <c r="N165" s="272"/>
      <c r="O165" s="271"/>
      <c r="P165" s="272"/>
      <c r="Q165" s="271"/>
      <c r="R165" s="272"/>
      <c r="S165" s="271"/>
      <c r="T165" s="272"/>
      <c r="U165" s="271"/>
      <c r="V165" s="272"/>
      <c r="W165" s="271"/>
      <c r="X165" s="283"/>
      <c r="Y165" s="42">
        <f t="shared" si="0"/>
        <v>0</v>
      </c>
    </row>
    <row r="166" spans="1:25" ht="13" x14ac:dyDescent="0.15">
      <c r="A166" s="40" t="s">
        <v>10</v>
      </c>
      <c r="B166" s="41">
        <f t="shared" si="1"/>
        <v>46183</v>
      </c>
      <c r="C166" s="42">
        <v>6</v>
      </c>
      <c r="D166" s="42"/>
      <c r="E166" s="42" t="s">
        <v>36</v>
      </c>
      <c r="F166" s="43" t="s">
        <v>64</v>
      </c>
      <c r="G166" s="44"/>
      <c r="H166" s="38"/>
      <c r="I166" s="55"/>
      <c r="J166" s="56"/>
      <c r="K166" s="271"/>
      <c r="L166" s="283"/>
      <c r="M166" s="289"/>
      <c r="N166" s="272"/>
      <c r="O166" s="271"/>
      <c r="P166" s="272"/>
      <c r="Q166" s="271"/>
      <c r="R166" s="272"/>
      <c r="S166" s="271"/>
      <c r="T166" s="272"/>
      <c r="U166" s="271"/>
      <c r="V166" s="272"/>
      <c r="W166" s="271"/>
      <c r="X166" s="283"/>
      <c r="Y166" s="42">
        <f t="shared" si="0"/>
        <v>0</v>
      </c>
    </row>
    <row r="167" spans="1:25" ht="13" x14ac:dyDescent="0.15">
      <c r="A167" s="40" t="s">
        <v>11</v>
      </c>
      <c r="B167" s="41">
        <f t="shared" si="1"/>
        <v>46184</v>
      </c>
      <c r="C167" s="42">
        <v>6</v>
      </c>
      <c r="D167" s="42"/>
      <c r="E167" s="42" t="s">
        <v>36</v>
      </c>
      <c r="F167" s="43" t="s">
        <v>64</v>
      </c>
      <c r="G167" s="44"/>
      <c r="H167" s="38"/>
      <c r="I167" s="55"/>
      <c r="J167" s="56"/>
      <c r="K167" s="271"/>
      <c r="L167" s="283"/>
      <c r="M167" s="289"/>
      <c r="N167" s="272"/>
      <c r="O167" s="271"/>
      <c r="P167" s="272"/>
      <c r="Q167" s="271"/>
      <c r="R167" s="272"/>
      <c r="S167" s="271"/>
      <c r="T167" s="272"/>
      <c r="U167" s="271"/>
      <c r="V167" s="272"/>
      <c r="W167" s="271"/>
      <c r="X167" s="283"/>
      <c r="Y167" s="42">
        <f t="shared" si="0"/>
        <v>0</v>
      </c>
    </row>
    <row r="168" spans="1:25" ht="13" x14ac:dyDescent="0.15">
      <c r="A168" s="40" t="s">
        <v>12</v>
      </c>
      <c r="B168" s="41">
        <f t="shared" si="1"/>
        <v>46185</v>
      </c>
      <c r="C168" s="42">
        <v>6</v>
      </c>
      <c r="D168" s="42"/>
      <c r="E168" s="42" t="s">
        <v>36</v>
      </c>
      <c r="F168" s="43" t="s">
        <v>64</v>
      </c>
      <c r="G168" s="44"/>
      <c r="H168" s="38"/>
      <c r="I168" s="55"/>
      <c r="J168" s="56"/>
      <c r="K168" s="271"/>
      <c r="L168" s="283"/>
      <c r="M168" s="289"/>
      <c r="N168" s="272"/>
      <c r="O168" s="271"/>
      <c r="P168" s="272"/>
      <c r="Q168" s="271"/>
      <c r="R168" s="272"/>
      <c r="S168" s="271"/>
      <c r="T168" s="272"/>
      <c r="U168" s="271"/>
      <c r="V168" s="272"/>
      <c r="W168" s="271"/>
      <c r="X168" s="283"/>
      <c r="Y168" s="42">
        <f t="shared" si="0"/>
        <v>0</v>
      </c>
    </row>
    <row r="169" spans="1:25" ht="13" x14ac:dyDescent="0.15">
      <c r="A169" s="40" t="s">
        <v>13</v>
      </c>
      <c r="B169" s="41">
        <f t="shared" si="1"/>
        <v>46186</v>
      </c>
      <c r="C169" s="42">
        <v>6</v>
      </c>
      <c r="D169" s="42"/>
      <c r="E169" s="42" t="s">
        <v>36</v>
      </c>
      <c r="F169" s="43" t="s">
        <v>64</v>
      </c>
      <c r="G169" s="44"/>
      <c r="H169" s="38"/>
      <c r="I169" s="55"/>
      <c r="J169" s="56"/>
      <c r="K169" s="271"/>
      <c r="L169" s="283"/>
      <c r="M169" s="289"/>
      <c r="N169" s="272"/>
      <c r="O169" s="271"/>
      <c r="P169" s="272"/>
      <c r="Q169" s="271"/>
      <c r="R169" s="272"/>
      <c r="S169" s="271"/>
      <c r="T169" s="272"/>
      <c r="U169" s="271"/>
      <c r="V169" s="272"/>
      <c r="W169" s="271"/>
      <c r="X169" s="283"/>
      <c r="Y169" s="42">
        <f t="shared" si="0"/>
        <v>0</v>
      </c>
    </row>
    <row r="170" spans="1:25" ht="13" x14ac:dyDescent="0.15">
      <c r="A170" s="45" t="s">
        <v>14</v>
      </c>
      <c r="B170" s="46">
        <f t="shared" si="1"/>
        <v>46187</v>
      </c>
      <c r="C170" s="47">
        <v>6</v>
      </c>
      <c r="D170" s="47"/>
      <c r="E170" s="47" t="s">
        <v>36</v>
      </c>
      <c r="F170" s="48" t="s">
        <v>64</v>
      </c>
      <c r="G170" s="49"/>
      <c r="H170" s="50"/>
      <c r="I170" s="57"/>
      <c r="J170" s="58"/>
      <c r="K170" s="295"/>
      <c r="L170" s="293"/>
      <c r="M170" s="294"/>
      <c r="N170" s="292"/>
      <c r="O170" s="295"/>
      <c r="P170" s="292"/>
      <c r="Q170" s="295"/>
      <c r="R170" s="292"/>
      <c r="S170" s="295"/>
      <c r="T170" s="292"/>
      <c r="U170" s="295"/>
      <c r="V170" s="292"/>
      <c r="W170" s="295"/>
      <c r="X170" s="293"/>
      <c r="Y170" s="47">
        <f t="shared" si="0"/>
        <v>0</v>
      </c>
    </row>
    <row r="171" spans="1:25" ht="13" x14ac:dyDescent="0.15">
      <c r="A171" s="32" t="s">
        <v>7</v>
      </c>
      <c r="B171" s="33">
        <f t="shared" si="1"/>
        <v>46188</v>
      </c>
      <c r="C171" s="34">
        <v>7</v>
      </c>
      <c r="D171" s="34"/>
      <c r="E171" s="34" t="s">
        <v>31</v>
      </c>
      <c r="F171" s="35" t="s">
        <v>64</v>
      </c>
      <c r="G171" s="44"/>
      <c r="H171" s="38"/>
      <c r="I171" s="53"/>
      <c r="J171" s="54"/>
      <c r="K171" s="271"/>
      <c r="L171" s="283"/>
      <c r="M171" s="289"/>
      <c r="N171" s="272"/>
      <c r="O171" s="271"/>
      <c r="P171" s="272"/>
      <c r="Q171" s="271"/>
      <c r="R171" s="272"/>
      <c r="S171" s="271"/>
      <c r="T171" s="272"/>
      <c r="U171" s="271"/>
      <c r="V171" s="272"/>
      <c r="W171" s="271"/>
      <c r="X171" s="283"/>
      <c r="Y171" s="34">
        <f t="shared" si="0"/>
        <v>0</v>
      </c>
    </row>
    <row r="172" spans="1:25" ht="13" x14ac:dyDescent="0.15">
      <c r="A172" s="40" t="s">
        <v>9</v>
      </c>
      <c r="B172" s="41">
        <f t="shared" si="1"/>
        <v>46189</v>
      </c>
      <c r="C172" s="42">
        <v>7</v>
      </c>
      <c r="D172" s="42"/>
      <c r="E172" s="42" t="s">
        <v>31</v>
      </c>
      <c r="F172" s="43" t="s">
        <v>64</v>
      </c>
      <c r="G172" s="44"/>
      <c r="H172" s="38"/>
      <c r="I172" s="55"/>
      <c r="J172" s="56"/>
      <c r="K172" s="271"/>
      <c r="L172" s="283"/>
      <c r="M172" s="289"/>
      <c r="N172" s="272"/>
      <c r="O172" s="271"/>
      <c r="P172" s="272"/>
      <c r="Q172" s="271"/>
      <c r="R172" s="272"/>
      <c r="S172" s="271"/>
      <c r="T172" s="272"/>
      <c r="U172" s="271"/>
      <c r="V172" s="272"/>
      <c r="W172" s="271"/>
      <c r="X172" s="283"/>
      <c r="Y172" s="42">
        <f t="shared" si="0"/>
        <v>0</v>
      </c>
    </row>
    <row r="173" spans="1:25" ht="13" x14ac:dyDescent="0.15">
      <c r="A173" s="40" t="s">
        <v>10</v>
      </c>
      <c r="B173" s="41">
        <f t="shared" si="1"/>
        <v>46190</v>
      </c>
      <c r="C173" s="42">
        <v>7</v>
      </c>
      <c r="D173" s="42"/>
      <c r="E173" s="42" t="s">
        <v>31</v>
      </c>
      <c r="F173" s="43" t="s">
        <v>64</v>
      </c>
      <c r="G173" s="44"/>
      <c r="H173" s="38"/>
      <c r="I173" s="55"/>
      <c r="J173" s="56"/>
      <c r="K173" s="271"/>
      <c r="L173" s="283"/>
      <c r="M173" s="289"/>
      <c r="N173" s="272"/>
      <c r="O173" s="271"/>
      <c r="P173" s="272"/>
      <c r="Q173" s="271"/>
      <c r="R173" s="272"/>
      <c r="S173" s="271"/>
      <c r="T173" s="272"/>
      <c r="U173" s="271"/>
      <c r="V173" s="272"/>
      <c r="W173" s="271"/>
      <c r="X173" s="283"/>
      <c r="Y173" s="42">
        <f t="shared" si="0"/>
        <v>0</v>
      </c>
    </row>
    <row r="174" spans="1:25" ht="13" x14ac:dyDescent="0.15">
      <c r="A174" s="40" t="s">
        <v>11</v>
      </c>
      <c r="B174" s="41">
        <f t="shared" si="1"/>
        <v>46191</v>
      </c>
      <c r="C174" s="42">
        <v>7</v>
      </c>
      <c r="D174" s="42"/>
      <c r="E174" s="42" t="s">
        <v>31</v>
      </c>
      <c r="F174" s="43" t="s">
        <v>64</v>
      </c>
      <c r="G174" s="44"/>
      <c r="H174" s="38"/>
      <c r="I174" s="55"/>
      <c r="J174" s="56"/>
      <c r="K174" s="271"/>
      <c r="L174" s="283"/>
      <c r="M174" s="289"/>
      <c r="N174" s="272"/>
      <c r="O174" s="271"/>
      <c r="P174" s="272"/>
      <c r="Q174" s="271"/>
      <c r="R174" s="272"/>
      <c r="S174" s="271"/>
      <c r="T174" s="272"/>
      <c r="U174" s="271"/>
      <c r="V174" s="272"/>
      <c r="W174" s="271"/>
      <c r="X174" s="283"/>
      <c r="Y174" s="42">
        <f t="shared" si="0"/>
        <v>0</v>
      </c>
    </row>
    <row r="175" spans="1:25" ht="13" x14ac:dyDescent="0.15">
      <c r="A175" s="40" t="s">
        <v>12</v>
      </c>
      <c r="B175" s="41">
        <f t="shared" si="1"/>
        <v>46192</v>
      </c>
      <c r="C175" s="42">
        <v>7</v>
      </c>
      <c r="D175" s="42"/>
      <c r="E175" s="42" t="s">
        <v>31</v>
      </c>
      <c r="F175" s="43" t="s">
        <v>64</v>
      </c>
      <c r="G175" s="44"/>
      <c r="H175" s="38"/>
      <c r="I175" s="55"/>
      <c r="J175" s="56"/>
      <c r="K175" s="271"/>
      <c r="L175" s="283"/>
      <c r="M175" s="289"/>
      <c r="N175" s="272"/>
      <c r="O175" s="271"/>
      <c r="P175" s="272"/>
      <c r="Q175" s="271"/>
      <c r="R175" s="272"/>
      <c r="S175" s="271"/>
      <c r="T175" s="272"/>
      <c r="U175" s="271"/>
      <c r="V175" s="272"/>
      <c r="W175" s="271"/>
      <c r="X175" s="283"/>
      <c r="Y175" s="42">
        <f t="shared" si="0"/>
        <v>0</v>
      </c>
    </row>
    <row r="176" spans="1:25" ht="13" x14ac:dyDescent="0.15">
      <c r="A176" s="40" t="s">
        <v>13</v>
      </c>
      <c r="B176" s="41">
        <f t="shared" si="1"/>
        <v>46193</v>
      </c>
      <c r="C176" s="42">
        <v>7</v>
      </c>
      <c r="D176" s="42"/>
      <c r="E176" s="42" t="s">
        <v>31</v>
      </c>
      <c r="F176" s="43" t="s">
        <v>64</v>
      </c>
      <c r="G176" s="44"/>
      <c r="H176" s="38"/>
      <c r="I176" s="55"/>
      <c r="J176" s="56"/>
      <c r="K176" s="271"/>
      <c r="L176" s="283"/>
      <c r="M176" s="289"/>
      <c r="N176" s="272"/>
      <c r="O176" s="271"/>
      <c r="P176" s="272"/>
      <c r="Q176" s="271"/>
      <c r="R176" s="272"/>
      <c r="S176" s="271"/>
      <c r="T176" s="272"/>
      <c r="U176" s="271"/>
      <c r="V176" s="272"/>
      <c r="W176" s="271"/>
      <c r="X176" s="283"/>
      <c r="Y176" s="42">
        <f t="shared" si="0"/>
        <v>0</v>
      </c>
    </row>
    <row r="177" spans="1:25" ht="13" x14ac:dyDescent="0.15">
      <c r="A177" s="45" t="s">
        <v>14</v>
      </c>
      <c r="B177" s="46">
        <f t="shared" si="1"/>
        <v>46194</v>
      </c>
      <c r="C177" s="47">
        <v>7</v>
      </c>
      <c r="D177" s="47"/>
      <c r="E177" s="47" t="s">
        <v>31</v>
      </c>
      <c r="F177" s="48" t="s">
        <v>64</v>
      </c>
      <c r="G177" s="49"/>
      <c r="H177" s="50"/>
      <c r="I177" s="57"/>
      <c r="J177" s="58"/>
      <c r="K177" s="295"/>
      <c r="L177" s="293"/>
      <c r="M177" s="294"/>
      <c r="N177" s="292"/>
      <c r="O177" s="295"/>
      <c r="P177" s="292"/>
      <c r="Q177" s="295"/>
      <c r="R177" s="292"/>
      <c r="S177" s="295"/>
      <c r="T177" s="292"/>
      <c r="U177" s="295"/>
      <c r="V177" s="292"/>
      <c r="W177" s="295"/>
      <c r="X177" s="293"/>
      <c r="Y177" s="47">
        <f t="shared" si="0"/>
        <v>0</v>
      </c>
    </row>
    <row r="178" spans="1:25" ht="13" x14ac:dyDescent="0.15">
      <c r="A178" s="32" t="s">
        <v>7</v>
      </c>
      <c r="B178" s="33">
        <f t="shared" si="1"/>
        <v>46195</v>
      </c>
      <c r="C178" s="34">
        <v>7</v>
      </c>
      <c r="D178" s="34"/>
      <c r="E178" s="34" t="s">
        <v>34</v>
      </c>
      <c r="F178" s="35" t="s">
        <v>64</v>
      </c>
      <c r="G178" s="44"/>
      <c r="H178" s="38"/>
      <c r="I178" s="53"/>
      <c r="J178" s="54"/>
      <c r="K178" s="271"/>
      <c r="L178" s="283"/>
      <c r="M178" s="289"/>
      <c r="N178" s="272"/>
      <c r="O178" s="271"/>
      <c r="P178" s="272"/>
      <c r="Q178" s="271"/>
      <c r="R178" s="272"/>
      <c r="S178" s="271"/>
      <c r="T178" s="272"/>
      <c r="U178" s="271"/>
      <c r="V178" s="272"/>
      <c r="W178" s="271"/>
      <c r="X178" s="283"/>
      <c r="Y178" s="34">
        <f t="shared" si="0"/>
        <v>0</v>
      </c>
    </row>
    <row r="179" spans="1:25" ht="13" x14ac:dyDescent="0.15">
      <c r="A179" s="40" t="s">
        <v>9</v>
      </c>
      <c r="B179" s="41">
        <f t="shared" si="1"/>
        <v>46196</v>
      </c>
      <c r="C179" s="42">
        <v>7</v>
      </c>
      <c r="D179" s="42"/>
      <c r="E179" s="42" t="s">
        <v>34</v>
      </c>
      <c r="F179" s="43" t="s">
        <v>64</v>
      </c>
      <c r="G179" s="44"/>
      <c r="H179" s="38"/>
      <c r="I179" s="55"/>
      <c r="J179" s="56"/>
      <c r="K179" s="271"/>
      <c r="L179" s="283"/>
      <c r="M179" s="289"/>
      <c r="N179" s="272"/>
      <c r="O179" s="271"/>
      <c r="P179" s="272"/>
      <c r="Q179" s="271"/>
      <c r="R179" s="272"/>
      <c r="S179" s="271"/>
      <c r="T179" s="272"/>
      <c r="U179" s="271"/>
      <c r="V179" s="272"/>
      <c r="W179" s="271"/>
      <c r="X179" s="283"/>
      <c r="Y179" s="42">
        <f t="shared" si="0"/>
        <v>0</v>
      </c>
    </row>
    <row r="180" spans="1:25" ht="13" x14ac:dyDescent="0.15">
      <c r="A180" s="40" t="s">
        <v>10</v>
      </c>
      <c r="B180" s="41">
        <f t="shared" si="1"/>
        <v>46197</v>
      </c>
      <c r="C180" s="42">
        <v>7</v>
      </c>
      <c r="D180" s="42"/>
      <c r="E180" s="42" t="s">
        <v>34</v>
      </c>
      <c r="F180" s="43" t="s">
        <v>64</v>
      </c>
      <c r="G180" s="44"/>
      <c r="H180" s="38"/>
      <c r="I180" s="55"/>
      <c r="J180" s="56"/>
      <c r="K180" s="271"/>
      <c r="L180" s="283"/>
      <c r="M180" s="289"/>
      <c r="N180" s="272"/>
      <c r="O180" s="271"/>
      <c r="P180" s="272"/>
      <c r="Q180" s="271"/>
      <c r="R180" s="272"/>
      <c r="S180" s="271"/>
      <c r="T180" s="272"/>
      <c r="U180" s="271"/>
      <c r="V180" s="272"/>
      <c r="W180" s="271"/>
      <c r="X180" s="283"/>
      <c r="Y180" s="42">
        <f t="shared" si="0"/>
        <v>0</v>
      </c>
    </row>
    <row r="181" spans="1:25" ht="13" x14ac:dyDescent="0.15">
      <c r="A181" s="40" t="s">
        <v>11</v>
      </c>
      <c r="B181" s="41">
        <f t="shared" si="1"/>
        <v>46198</v>
      </c>
      <c r="C181" s="42">
        <v>7</v>
      </c>
      <c r="D181" s="42"/>
      <c r="E181" s="42" t="s">
        <v>34</v>
      </c>
      <c r="F181" s="43" t="s">
        <v>64</v>
      </c>
      <c r="G181" s="44"/>
      <c r="H181" s="38"/>
      <c r="I181" s="55"/>
      <c r="J181" s="56"/>
      <c r="K181" s="271"/>
      <c r="L181" s="283"/>
      <c r="M181" s="289"/>
      <c r="N181" s="272"/>
      <c r="O181" s="271"/>
      <c r="P181" s="272"/>
      <c r="Q181" s="271"/>
      <c r="R181" s="272"/>
      <c r="S181" s="271"/>
      <c r="T181" s="272"/>
      <c r="U181" s="271"/>
      <c r="V181" s="272"/>
      <c r="W181" s="271"/>
      <c r="X181" s="283"/>
      <c r="Y181" s="42">
        <f t="shared" si="0"/>
        <v>0</v>
      </c>
    </row>
    <row r="182" spans="1:25" ht="13" x14ac:dyDescent="0.15">
      <c r="A182" s="40" t="s">
        <v>12</v>
      </c>
      <c r="B182" s="41">
        <f t="shared" si="1"/>
        <v>46199</v>
      </c>
      <c r="C182" s="42">
        <v>7</v>
      </c>
      <c r="D182" s="42"/>
      <c r="E182" s="42" t="s">
        <v>34</v>
      </c>
      <c r="F182" s="43" t="s">
        <v>64</v>
      </c>
      <c r="G182" s="44"/>
      <c r="H182" s="38"/>
      <c r="I182" s="55"/>
      <c r="J182" s="56"/>
      <c r="K182" s="271"/>
      <c r="L182" s="283"/>
      <c r="M182" s="289"/>
      <c r="N182" s="272"/>
      <c r="O182" s="271"/>
      <c r="P182" s="272"/>
      <c r="Q182" s="271"/>
      <c r="R182" s="272"/>
      <c r="S182" s="271"/>
      <c r="T182" s="272"/>
      <c r="U182" s="271"/>
      <c r="V182" s="272"/>
      <c r="W182" s="271"/>
      <c r="X182" s="283"/>
      <c r="Y182" s="42">
        <f t="shared" si="0"/>
        <v>0</v>
      </c>
    </row>
    <row r="183" spans="1:25" ht="13" x14ac:dyDescent="0.15">
      <c r="A183" s="40" t="s">
        <v>13</v>
      </c>
      <c r="B183" s="41">
        <f t="shared" si="1"/>
        <v>46200</v>
      </c>
      <c r="C183" s="42">
        <v>7</v>
      </c>
      <c r="D183" s="42"/>
      <c r="E183" s="42" t="s">
        <v>34</v>
      </c>
      <c r="F183" s="43" t="s">
        <v>64</v>
      </c>
      <c r="G183" s="44"/>
      <c r="H183" s="38"/>
      <c r="I183" s="55"/>
      <c r="J183" s="56"/>
      <c r="K183" s="271"/>
      <c r="L183" s="283"/>
      <c r="M183" s="289"/>
      <c r="N183" s="272"/>
      <c r="O183" s="271"/>
      <c r="P183" s="272"/>
      <c r="Q183" s="271"/>
      <c r="R183" s="272"/>
      <c r="S183" s="271"/>
      <c r="T183" s="272"/>
      <c r="U183" s="271"/>
      <c r="V183" s="272"/>
      <c r="W183" s="271"/>
      <c r="X183" s="283"/>
      <c r="Y183" s="42">
        <f t="shared" si="0"/>
        <v>0</v>
      </c>
    </row>
    <row r="184" spans="1:25" ht="13" x14ac:dyDescent="0.15">
      <c r="A184" s="45" t="s">
        <v>14</v>
      </c>
      <c r="B184" s="46">
        <f t="shared" si="1"/>
        <v>46201</v>
      </c>
      <c r="C184" s="47">
        <v>7</v>
      </c>
      <c r="D184" s="47"/>
      <c r="E184" s="47" t="s">
        <v>34</v>
      </c>
      <c r="F184" s="48" t="s">
        <v>64</v>
      </c>
      <c r="G184" s="49"/>
      <c r="H184" s="50"/>
      <c r="I184" s="57"/>
      <c r="J184" s="58"/>
      <c r="K184" s="295"/>
      <c r="L184" s="293"/>
      <c r="M184" s="294"/>
      <c r="N184" s="292"/>
      <c r="O184" s="295"/>
      <c r="P184" s="292"/>
      <c r="Q184" s="295"/>
      <c r="R184" s="292"/>
      <c r="S184" s="295"/>
      <c r="T184" s="292"/>
      <c r="U184" s="295"/>
      <c r="V184" s="292"/>
      <c r="W184" s="295"/>
      <c r="X184" s="293"/>
      <c r="Y184" s="47">
        <f t="shared" si="0"/>
        <v>0</v>
      </c>
    </row>
    <row r="185" spans="1:25" ht="13" x14ac:dyDescent="0.15">
      <c r="A185" s="32" t="s">
        <v>7</v>
      </c>
      <c r="B185" s="33">
        <f t="shared" si="1"/>
        <v>46202</v>
      </c>
      <c r="C185" s="34">
        <v>7</v>
      </c>
      <c r="D185" s="34"/>
      <c r="E185" s="34" t="s">
        <v>35</v>
      </c>
      <c r="F185" s="35" t="s">
        <v>64</v>
      </c>
      <c r="G185" s="44"/>
      <c r="H185" s="38"/>
      <c r="I185" s="53"/>
      <c r="J185" s="54"/>
      <c r="K185" s="271"/>
      <c r="L185" s="283"/>
      <c r="M185" s="289"/>
      <c r="N185" s="272"/>
      <c r="O185" s="271"/>
      <c r="P185" s="272"/>
      <c r="Q185" s="271"/>
      <c r="R185" s="272"/>
      <c r="S185" s="271"/>
      <c r="T185" s="272"/>
      <c r="U185" s="271"/>
      <c r="V185" s="272"/>
      <c r="W185" s="271"/>
      <c r="X185" s="283"/>
      <c r="Y185" s="34">
        <f t="shared" si="0"/>
        <v>0</v>
      </c>
    </row>
    <row r="186" spans="1:25" ht="13" x14ac:dyDescent="0.15">
      <c r="A186" s="40" t="s">
        <v>9</v>
      </c>
      <c r="B186" s="41">
        <f t="shared" si="1"/>
        <v>46203</v>
      </c>
      <c r="C186" s="42">
        <v>7</v>
      </c>
      <c r="D186" s="42"/>
      <c r="E186" s="42" t="s">
        <v>35</v>
      </c>
      <c r="F186" s="43" t="s">
        <v>64</v>
      </c>
      <c r="G186" s="44"/>
      <c r="H186" s="38"/>
      <c r="I186" s="55"/>
      <c r="J186" s="56"/>
      <c r="K186" s="271"/>
      <c r="L186" s="283"/>
      <c r="M186" s="289"/>
      <c r="N186" s="272"/>
      <c r="O186" s="271"/>
      <c r="P186" s="272"/>
      <c r="Q186" s="271"/>
      <c r="R186" s="272"/>
      <c r="S186" s="271"/>
      <c r="T186" s="272"/>
      <c r="U186" s="271"/>
      <c r="V186" s="272"/>
      <c r="W186" s="271"/>
      <c r="X186" s="283"/>
      <c r="Y186" s="42">
        <f t="shared" si="0"/>
        <v>0</v>
      </c>
    </row>
    <row r="187" spans="1:25" ht="13" x14ac:dyDescent="0.15">
      <c r="A187" s="40" t="s">
        <v>10</v>
      </c>
      <c r="B187" s="41">
        <f t="shared" si="1"/>
        <v>46204</v>
      </c>
      <c r="C187" s="42">
        <v>7</v>
      </c>
      <c r="D187" s="42"/>
      <c r="E187" s="42" t="s">
        <v>35</v>
      </c>
      <c r="F187" s="43" t="s">
        <v>64</v>
      </c>
      <c r="G187" s="44"/>
      <c r="H187" s="38"/>
      <c r="I187" s="55"/>
      <c r="J187" s="56"/>
      <c r="K187" s="271"/>
      <c r="L187" s="283"/>
      <c r="M187" s="289"/>
      <c r="N187" s="272"/>
      <c r="O187" s="271"/>
      <c r="P187" s="272"/>
      <c r="Q187" s="271"/>
      <c r="R187" s="272"/>
      <c r="S187" s="271"/>
      <c r="T187" s="272"/>
      <c r="U187" s="271"/>
      <c r="V187" s="272"/>
      <c r="W187" s="271"/>
      <c r="X187" s="283"/>
      <c r="Y187" s="42">
        <f t="shared" si="0"/>
        <v>0</v>
      </c>
    </row>
    <row r="188" spans="1:25" ht="13" x14ac:dyDescent="0.15">
      <c r="A188" s="40" t="s">
        <v>11</v>
      </c>
      <c r="B188" s="41">
        <f t="shared" si="1"/>
        <v>46205</v>
      </c>
      <c r="C188" s="42">
        <v>7</v>
      </c>
      <c r="D188" s="42"/>
      <c r="E188" s="42" t="s">
        <v>35</v>
      </c>
      <c r="F188" s="43" t="s">
        <v>64</v>
      </c>
      <c r="G188" s="44"/>
      <c r="H188" s="38"/>
      <c r="I188" s="55"/>
      <c r="J188" s="56"/>
      <c r="K188" s="271"/>
      <c r="L188" s="283"/>
      <c r="M188" s="289"/>
      <c r="N188" s="272"/>
      <c r="O188" s="271"/>
      <c r="P188" s="272"/>
      <c r="Q188" s="271"/>
      <c r="R188" s="272"/>
      <c r="S188" s="271"/>
      <c r="T188" s="272"/>
      <c r="U188" s="271"/>
      <c r="V188" s="272"/>
      <c r="W188" s="271"/>
      <c r="X188" s="283"/>
      <c r="Y188" s="42">
        <f t="shared" si="0"/>
        <v>0</v>
      </c>
    </row>
    <row r="189" spans="1:25" ht="13" x14ac:dyDescent="0.15">
      <c r="A189" s="40" t="s">
        <v>12</v>
      </c>
      <c r="B189" s="41">
        <f t="shared" si="1"/>
        <v>46206</v>
      </c>
      <c r="C189" s="42">
        <v>7</v>
      </c>
      <c r="D189" s="42"/>
      <c r="E189" s="42" t="s">
        <v>35</v>
      </c>
      <c r="F189" s="43" t="s">
        <v>64</v>
      </c>
      <c r="G189" s="44"/>
      <c r="H189" s="38"/>
      <c r="I189" s="55"/>
      <c r="J189" s="56"/>
      <c r="K189" s="271"/>
      <c r="L189" s="283"/>
      <c r="M189" s="289"/>
      <c r="N189" s="272"/>
      <c r="O189" s="271"/>
      <c r="P189" s="272"/>
      <c r="Q189" s="271"/>
      <c r="R189" s="272"/>
      <c r="S189" s="271"/>
      <c r="T189" s="272"/>
      <c r="U189" s="271"/>
      <c r="V189" s="272"/>
      <c r="W189" s="271"/>
      <c r="X189" s="283"/>
      <c r="Y189" s="42">
        <f t="shared" si="0"/>
        <v>0</v>
      </c>
    </row>
    <row r="190" spans="1:25" ht="13" x14ac:dyDescent="0.15">
      <c r="A190" s="40" t="s">
        <v>13</v>
      </c>
      <c r="B190" s="41">
        <f t="shared" si="1"/>
        <v>46207</v>
      </c>
      <c r="C190" s="42">
        <v>7</v>
      </c>
      <c r="D190" s="42"/>
      <c r="E190" s="42" t="s">
        <v>35</v>
      </c>
      <c r="F190" s="43" t="s">
        <v>64</v>
      </c>
      <c r="G190" s="44"/>
      <c r="H190" s="38"/>
      <c r="I190" s="55"/>
      <c r="J190" s="56"/>
      <c r="K190" s="271"/>
      <c r="L190" s="283"/>
      <c r="M190" s="289"/>
      <c r="N190" s="272"/>
      <c r="O190" s="271"/>
      <c r="P190" s="272"/>
      <c r="Q190" s="271"/>
      <c r="R190" s="272"/>
      <c r="S190" s="271"/>
      <c r="T190" s="272"/>
      <c r="U190" s="271"/>
      <c r="V190" s="272"/>
      <c r="W190" s="271"/>
      <c r="X190" s="283"/>
      <c r="Y190" s="42">
        <f t="shared" si="0"/>
        <v>0</v>
      </c>
    </row>
    <row r="191" spans="1:25" ht="13" x14ac:dyDescent="0.15">
      <c r="A191" s="45" t="s">
        <v>14</v>
      </c>
      <c r="B191" s="46">
        <f t="shared" si="1"/>
        <v>46208</v>
      </c>
      <c r="C191" s="47">
        <v>7</v>
      </c>
      <c r="D191" s="47"/>
      <c r="E191" s="47" t="s">
        <v>35</v>
      </c>
      <c r="F191" s="48" t="s">
        <v>64</v>
      </c>
      <c r="G191" s="49"/>
      <c r="H191" s="50"/>
      <c r="I191" s="57"/>
      <c r="J191" s="58"/>
      <c r="K191" s="295"/>
      <c r="L191" s="293"/>
      <c r="M191" s="294"/>
      <c r="N191" s="292"/>
      <c r="O191" s="295"/>
      <c r="P191" s="292"/>
      <c r="Q191" s="295"/>
      <c r="R191" s="292"/>
      <c r="S191" s="295"/>
      <c r="T191" s="292"/>
      <c r="U191" s="295"/>
      <c r="V191" s="292"/>
      <c r="W191" s="295"/>
      <c r="X191" s="293"/>
      <c r="Y191" s="47">
        <f t="shared" si="0"/>
        <v>0</v>
      </c>
    </row>
    <row r="192" spans="1:25" ht="13" x14ac:dyDescent="0.15">
      <c r="A192" s="32" t="s">
        <v>7</v>
      </c>
      <c r="B192" s="33">
        <f t="shared" si="1"/>
        <v>46209</v>
      </c>
      <c r="C192" s="34">
        <v>7</v>
      </c>
      <c r="D192" s="34"/>
      <c r="E192" s="34" t="s">
        <v>36</v>
      </c>
      <c r="F192" s="35" t="s">
        <v>64</v>
      </c>
      <c r="G192" s="44"/>
      <c r="H192" s="38"/>
      <c r="I192" s="53"/>
      <c r="J192" s="54"/>
      <c r="K192" s="271"/>
      <c r="L192" s="283"/>
      <c r="M192" s="289"/>
      <c r="N192" s="272"/>
      <c r="O192" s="271"/>
      <c r="P192" s="272"/>
      <c r="Q192" s="271"/>
      <c r="R192" s="272"/>
      <c r="S192" s="271"/>
      <c r="T192" s="272"/>
      <c r="U192" s="271"/>
      <c r="V192" s="272"/>
      <c r="W192" s="271"/>
      <c r="X192" s="283"/>
      <c r="Y192" s="34">
        <f t="shared" si="0"/>
        <v>0</v>
      </c>
    </row>
    <row r="193" spans="1:25" ht="13" x14ac:dyDescent="0.15">
      <c r="A193" s="40" t="s">
        <v>9</v>
      </c>
      <c r="B193" s="41">
        <f t="shared" si="1"/>
        <v>46210</v>
      </c>
      <c r="C193" s="42">
        <v>7</v>
      </c>
      <c r="D193" s="42"/>
      <c r="E193" s="42" t="s">
        <v>36</v>
      </c>
      <c r="F193" s="43" t="s">
        <v>64</v>
      </c>
      <c r="G193" s="44"/>
      <c r="H193" s="38"/>
      <c r="I193" s="55"/>
      <c r="J193" s="56"/>
      <c r="K193" s="271"/>
      <c r="L193" s="283"/>
      <c r="M193" s="289"/>
      <c r="N193" s="272"/>
      <c r="O193" s="271"/>
      <c r="P193" s="272"/>
      <c r="Q193" s="271"/>
      <c r="R193" s="272"/>
      <c r="S193" s="271"/>
      <c r="T193" s="272"/>
      <c r="U193" s="271"/>
      <c r="V193" s="272"/>
      <c r="W193" s="271"/>
      <c r="X193" s="283"/>
      <c r="Y193" s="42">
        <f t="shared" si="0"/>
        <v>0</v>
      </c>
    </row>
    <row r="194" spans="1:25" ht="13" x14ac:dyDescent="0.15">
      <c r="A194" s="40" t="s">
        <v>10</v>
      </c>
      <c r="B194" s="41">
        <f t="shared" si="1"/>
        <v>46211</v>
      </c>
      <c r="C194" s="42">
        <v>7</v>
      </c>
      <c r="D194" s="42"/>
      <c r="E194" s="42" t="s">
        <v>36</v>
      </c>
      <c r="F194" s="43" t="s">
        <v>64</v>
      </c>
      <c r="G194" s="44"/>
      <c r="H194" s="38"/>
      <c r="I194" s="55"/>
      <c r="J194" s="56"/>
      <c r="K194" s="271"/>
      <c r="L194" s="283"/>
      <c r="M194" s="289"/>
      <c r="N194" s="272"/>
      <c r="O194" s="271"/>
      <c r="P194" s="272"/>
      <c r="Q194" s="271"/>
      <c r="R194" s="272"/>
      <c r="S194" s="271"/>
      <c r="T194" s="272"/>
      <c r="U194" s="271"/>
      <c r="V194" s="272"/>
      <c r="W194" s="271"/>
      <c r="X194" s="283"/>
      <c r="Y194" s="42">
        <f t="shared" si="0"/>
        <v>0</v>
      </c>
    </row>
    <row r="195" spans="1:25" ht="13" x14ac:dyDescent="0.15">
      <c r="A195" s="40" t="s">
        <v>11</v>
      </c>
      <c r="B195" s="41">
        <f t="shared" si="1"/>
        <v>46212</v>
      </c>
      <c r="C195" s="42">
        <v>7</v>
      </c>
      <c r="D195" s="42"/>
      <c r="E195" s="42" t="s">
        <v>36</v>
      </c>
      <c r="F195" s="43" t="s">
        <v>64</v>
      </c>
      <c r="G195" s="44"/>
      <c r="H195" s="38"/>
      <c r="I195" s="55"/>
      <c r="J195" s="56"/>
      <c r="K195" s="271"/>
      <c r="L195" s="283"/>
      <c r="M195" s="289"/>
      <c r="N195" s="272"/>
      <c r="O195" s="271"/>
      <c r="P195" s="272"/>
      <c r="Q195" s="271"/>
      <c r="R195" s="272"/>
      <c r="S195" s="271"/>
      <c r="T195" s="272"/>
      <c r="U195" s="271"/>
      <c r="V195" s="272"/>
      <c r="W195" s="271"/>
      <c r="X195" s="283"/>
      <c r="Y195" s="42">
        <f t="shared" si="0"/>
        <v>0</v>
      </c>
    </row>
    <row r="196" spans="1:25" ht="13" x14ac:dyDescent="0.15">
      <c r="A196" s="40" t="s">
        <v>12</v>
      </c>
      <c r="B196" s="41">
        <f t="shared" si="1"/>
        <v>46213</v>
      </c>
      <c r="C196" s="42">
        <v>7</v>
      </c>
      <c r="D196" s="42"/>
      <c r="E196" s="42" t="s">
        <v>36</v>
      </c>
      <c r="F196" s="43" t="s">
        <v>64</v>
      </c>
      <c r="G196" s="44"/>
      <c r="H196" s="38"/>
      <c r="I196" s="55"/>
      <c r="J196" s="56"/>
      <c r="K196" s="271"/>
      <c r="L196" s="283"/>
      <c r="M196" s="289"/>
      <c r="N196" s="272"/>
      <c r="O196" s="271"/>
      <c r="P196" s="272"/>
      <c r="Q196" s="271"/>
      <c r="R196" s="272"/>
      <c r="S196" s="271"/>
      <c r="T196" s="272"/>
      <c r="U196" s="271"/>
      <c r="V196" s="272"/>
      <c r="W196" s="271"/>
      <c r="X196" s="283"/>
      <c r="Y196" s="42">
        <f t="shared" si="0"/>
        <v>0</v>
      </c>
    </row>
    <row r="197" spans="1:25" ht="13" x14ac:dyDescent="0.15">
      <c r="A197" s="40" t="s">
        <v>13</v>
      </c>
      <c r="B197" s="41">
        <f t="shared" si="1"/>
        <v>46214</v>
      </c>
      <c r="C197" s="42">
        <v>7</v>
      </c>
      <c r="D197" s="42"/>
      <c r="E197" s="42" t="s">
        <v>36</v>
      </c>
      <c r="F197" s="43" t="s">
        <v>64</v>
      </c>
      <c r="G197" s="44"/>
      <c r="H197" s="38"/>
      <c r="I197" s="55"/>
      <c r="J197" s="56"/>
      <c r="K197" s="271"/>
      <c r="L197" s="283"/>
      <c r="M197" s="289"/>
      <c r="N197" s="272"/>
      <c r="O197" s="271"/>
      <c r="P197" s="272"/>
      <c r="Q197" s="271"/>
      <c r="R197" s="272"/>
      <c r="S197" s="271"/>
      <c r="T197" s="272"/>
      <c r="U197" s="271"/>
      <c r="V197" s="272"/>
      <c r="W197" s="271"/>
      <c r="X197" s="283"/>
      <c r="Y197" s="42">
        <f t="shared" si="0"/>
        <v>0</v>
      </c>
    </row>
    <row r="198" spans="1:25" ht="13" x14ac:dyDescent="0.15">
      <c r="A198" s="45" t="s">
        <v>14</v>
      </c>
      <c r="B198" s="46">
        <f t="shared" si="1"/>
        <v>46215</v>
      </c>
      <c r="C198" s="47">
        <v>7</v>
      </c>
      <c r="D198" s="47"/>
      <c r="E198" s="47" t="s">
        <v>36</v>
      </c>
      <c r="F198" s="48" t="s">
        <v>64</v>
      </c>
      <c r="G198" s="49"/>
      <c r="H198" s="50"/>
      <c r="I198" s="57"/>
      <c r="J198" s="58"/>
      <c r="K198" s="295"/>
      <c r="L198" s="293"/>
      <c r="M198" s="294"/>
      <c r="N198" s="292"/>
      <c r="O198" s="295"/>
      <c r="P198" s="292"/>
      <c r="Q198" s="295"/>
      <c r="R198" s="292"/>
      <c r="S198" s="295"/>
      <c r="T198" s="292"/>
      <c r="U198" s="295"/>
      <c r="V198" s="292"/>
      <c r="W198" s="295"/>
      <c r="X198" s="293"/>
      <c r="Y198" s="47">
        <f t="shared" si="0"/>
        <v>0</v>
      </c>
    </row>
    <row r="199" spans="1:25" ht="13" x14ac:dyDescent="0.15">
      <c r="A199" s="32" t="s">
        <v>7</v>
      </c>
      <c r="B199" s="33">
        <f t="shared" si="1"/>
        <v>46216</v>
      </c>
      <c r="C199" s="34">
        <v>8</v>
      </c>
      <c r="D199" s="34"/>
      <c r="E199" s="34" t="s">
        <v>31</v>
      </c>
      <c r="F199" s="35" t="s">
        <v>64</v>
      </c>
      <c r="G199" s="44"/>
      <c r="H199" s="38"/>
      <c r="I199" s="53"/>
      <c r="J199" s="54"/>
      <c r="K199" s="271"/>
      <c r="L199" s="283"/>
      <c r="M199" s="289"/>
      <c r="N199" s="272"/>
      <c r="O199" s="271"/>
      <c r="P199" s="272"/>
      <c r="Q199" s="271"/>
      <c r="R199" s="272"/>
      <c r="S199" s="271"/>
      <c r="T199" s="272"/>
      <c r="U199" s="271"/>
      <c r="V199" s="272"/>
      <c r="W199" s="271"/>
      <c r="X199" s="283"/>
      <c r="Y199" s="34">
        <f t="shared" si="0"/>
        <v>0</v>
      </c>
    </row>
    <row r="200" spans="1:25" ht="13" x14ac:dyDescent="0.15">
      <c r="A200" s="40" t="s">
        <v>9</v>
      </c>
      <c r="B200" s="41">
        <f t="shared" si="1"/>
        <v>46217</v>
      </c>
      <c r="C200" s="42">
        <v>8</v>
      </c>
      <c r="D200" s="42"/>
      <c r="E200" s="42" t="s">
        <v>31</v>
      </c>
      <c r="F200" s="43" t="s">
        <v>64</v>
      </c>
      <c r="G200" s="44"/>
      <c r="H200" s="38"/>
      <c r="I200" s="55"/>
      <c r="J200" s="56"/>
      <c r="K200" s="271"/>
      <c r="L200" s="283"/>
      <c r="M200" s="289"/>
      <c r="N200" s="272"/>
      <c r="O200" s="271"/>
      <c r="P200" s="272"/>
      <c r="Q200" s="271"/>
      <c r="R200" s="272"/>
      <c r="S200" s="271"/>
      <c r="T200" s="272"/>
      <c r="U200" s="271"/>
      <c r="V200" s="272"/>
      <c r="W200" s="271"/>
      <c r="X200" s="283"/>
      <c r="Y200" s="42">
        <f t="shared" si="0"/>
        <v>0</v>
      </c>
    </row>
    <row r="201" spans="1:25" ht="13" x14ac:dyDescent="0.15">
      <c r="A201" s="40" t="s">
        <v>10</v>
      </c>
      <c r="B201" s="41">
        <f t="shared" si="1"/>
        <v>46218</v>
      </c>
      <c r="C201" s="42">
        <v>8</v>
      </c>
      <c r="D201" s="42"/>
      <c r="E201" s="42" t="s">
        <v>31</v>
      </c>
      <c r="F201" s="43" t="s">
        <v>64</v>
      </c>
      <c r="G201" s="44"/>
      <c r="H201" s="38"/>
      <c r="I201" s="55"/>
      <c r="J201" s="56"/>
      <c r="K201" s="271"/>
      <c r="L201" s="283"/>
      <c r="M201" s="289"/>
      <c r="N201" s="272"/>
      <c r="O201" s="271"/>
      <c r="P201" s="272"/>
      <c r="Q201" s="271"/>
      <c r="R201" s="272"/>
      <c r="S201" s="271"/>
      <c r="T201" s="272"/>
      <c r="U201" s="271"/>
      <c r="V201" s="272"/>
      <c r="W201" s="271"/>
      <c r="X201" s="283"/>
      <c r="Y201" s="42">
        <f t="shared" si="0"/>
        <v>0</v>
      </c>
    </row>
    <row r="202" spans="1:25" ht="13" x14ac:dyDescent="0.15">
      <c r="A202" s="40" t="s">
        <v>11</v>
      </c>
      <c r="B202" s="41">
        <f t="shared" si="1"/>
        <v>46219</v>
      </c>
      <c r="C202" s="42">
        <v>8</v>
      </c>
      <c r="D202" s="42"/>
      <c r="E202" s="42" t="s">
        <v>31</v>
      </c>
      <c r="F202" s="43" t="s">
        <v>64</v>
      </c>
      <c r="G202" s="44"/>
      <c r="H202" s="38"/>
      <c r="I202" s="55"/>
      <c r="J202" s="56"/>
      <c r="K202" s="271"/>
      <c r="L202" s="283"/>
      <c r="M202" s="289"/>
      <c r="N202" s="272"/>
      <c r="O202" s="271"/>
      <c r="P202" s="272"/>
      <c r="Q202" s="271"/>
      <c r="R202" s="272"/>
      <c r="S202" s="271"/>
      <c r="T202" s="272"/>
      <c r="U202" s="271"/>
      <c r="V202" s="272"/>
      <c r="W202" s="271"/>
      <c r="X202" s="283"/>
      <c r="Y202" s="42">
        <f t="shared" si="0"/>
        <v>0</v>
      </c>
    </row>
    <row r="203" spans="1:25" ht="13" x14ac:dyDescent="0.15">
      <c r="A203" s="40" t="s">
        <v>12</v>
      </c>
      <c r="B203" s="41">
        <f t="shared" si="1"/>
        <v>46220</v>
      </c>
      <c r="C203" s="42">
        <v>8</v>
      </c>
      <c r="D203" s="42"/>
      <c r="E203" s="42" t="s">
        <v>31</v>
      </c>
      <c r="F203" s="43" t="s">
        <v>64</v>
      </c>
      <c r="G203" s="44"/>
      <c r="H203" s="38"/>
      <c r="I203" s="55"/>
      <c r="J203" s="56"/>
      <c r="K203" s="271"/>
      <c r="L203" s="283"/>
      <c r="M203" s="289"/>
      <c r="N203" s="272"/>
      <c r="O203" s="271"/>
      <c r="P203" s="272"/>
      <c r="Q203" s="271"/>
      <c r="R203" s="272"/>
      <c r="S203" s="271"/>
      <c r="T203" s="272"/>
      <c r="U203" s="271"/>
      <c r="V203" s="272"/>
      <c r="W203" s="271"/>
      <c r="X203" s="283"/>
      <c r="Y203" s="42">
        <f t="shared" si="0"/>
        <v>0</v>
      </c>
    </row>
    <row r="204" spans="1:25" ht="13" x14ac:dyDescent="0.15">
      <c r="A204" s="40" t="s">
        <v>13</v>
      </c>
      <c r="B204" s="41">
        <f t="shared" si="1"/>
        <v>46221</v>
      </c>
      <c r="C204" s="42">
        <v>8</v>
      </c>
      <c r="D204" s="42"/>
      <c r="E204" s="42" t="s">
        <v>31</v>
      </c>
      <c r="F204" s="43" t="s">
        <v>64</v>
      </c>
      <c r="G204" s="44"/>
      <c r="H204" s="38"/>
      <c r="I204" s="55"/>
      <c r="J204" s="56"/>
      <c r="K204" s="271"/>
      <c r="L204" s="283"/>
      <c r="M204" s="289"/>
      <c r="N204" s="272"/>
      <c r="O204" s="271"/>
      <c r="P204" s="272"/>
      <c r="Q204" s="271"/>
      <c r="R204" s="272"/>
      <c r="S204" s="271"/>
      <c r="T204" s="272"/>
      <c r="U204" s="271"/>
      <c r="V204" s="272"/>
      <c r="W204" s="271"/>
      <c r="X204" s="283"/>
      <c r="Y204" s="42">
        <f t="shared" si="0"/>
        <v>0</v>
      </c>
    </row>
    <row r="205" spans="1:25" ht="13" x14ac:dyDescent="0.15">
      <c r="A205" s="45" t="s">
        <v>14</v>
      </c>
      <c r="B205" s="46">
        <f t="shared" si="1"/>
        <v>46222</v>
      </c>
      <c r="C205" s="47">
        <v>8</v>
      </c>
      <c r="D205" s="47"/>
      <c r="E205" s="47" t="s">
        <v>31</v>
      </c>
      <c r="F205" s="48" t="s">
        <v>64</v>
      </c>
      <c r="G205" s="49"/>
      <c r="H205" s="50"/>
      <c r="I205" s="57"/>
      <c r="J205" s="58"/>
      <c r="K205" s="295"/>
      <c r="L205" s="293"/>
      <c r="M205" s="294"/>
      <c r="N205" s="292"/>
      <c r="O205" s="295"/>
      <c r="P205" s="292"/>
      <c r="Q205" s="295"/>
      <c r="R205" s="292"/>
      <c r="S205" s="295"/>
      <c r="T205" s="292"/>
      <c r="U205" s="295"/>
      <c r="V205" s="292"/>
      <c r="W205" s="295"/>
      <c r="X205" s="293"/>
      <c r="Y205" s="47">
        <f t="shared" si="0"/>
        <v>0</v>
      </c>
    </row>
    <row r="206" spans="1:25" ht="13" x14ac:dyDescent="0.15">
      <c r="A206" s="32" t="s">
        <v>7</v>
      </c>
      <c r="B206" s="33">
        <f t="shared" si="1"/>
        <v>46223</v>
      </c>
      <c r="C206" s="34">
        <v>8</v>
      </c>
      <c r="D206" s="34"/>
      <c r="E206" s="34" t="s">
        <v>34</v>
      </c>
      <c r="F206" s="35" t="s">
        <v>64</v>
      </c>
      <c r="G206" s="44"/>
      <c r="H206" s="38"/>
      <c r="I206" s="53"/>
      <c r="J206" s="54"/>
      <c r="K206" s="271"/>
      <c r="L206" s="283"/>
      <c r="M206" s="289"/>
      <c r="N206" s="272"/>
      <c r="O206" s="271"/>
      <c r="P206" s="272"/>
      <c r="Q206" s="271"/>
      <c r="R206" s="272"/>
      <c r="S206" s="271"/>
      <c r="T206" s="272"/>
      <c r="U206" s="271"/>
      <c r="V206" s="272"/>
      <c r="W206" s="271"/>
      <c r="X206" s="283"/>
      <c r="Y206" s="34">
        <f t="shared" si="0"/>
        <v>0</v>
      </c>
    </row>
    <row r="207" spans="1:25" ht="13" x14ac:dyDescent="0.15">
      <c r="A207" s="40" t="s">
        <v>9</v>
      </c>
      <c r="B207" s="41">
        <f t="shared" si="1"/>
        <v>46224</v>
      </c>
      <c r="C207" s="42">
        <v>8</v>
      </c>
      <c r="D207" s="42"/>
      <c r="E207" s="42" t="s">
        <v>34</v>
      </c>
      <c r="F207" s="43" t="s">
        <v>64</v>
      </c>
      <c r="G207" s="44"/>
      <c r="H207" s="38"/>
      <c r="I207" s="55"/>
      <c r="J207" s="56"/>
      <c r="K207" s="271"/>
      <c r="L207" s="283"/>
      <c r="M207" s="289"/>
      <c r="N207" s="272"/>
      <c r="O207" s="271"/>
      <c r="P207" s="272"/>
      <c r="Q207" s="271"/>
      <c r="R207" s="272"/>
      <c r="S207" s="271"/>
      <c r="T207" s="272"/>
      <c r="U207" s="271"/>
      <c r="V207" s="272"/>
      <c r="W207" s="271"/>
      <c r="X207" s="283"/>
      <c r="Y207" s="42">
        <f t="shared" si="0"/>
        <v>0</v>
      </c>
    </row>
    <row r="208" spans="1:25" ht="13" x14ac:dyDescent="0.15">
      <c r="A208" s="40" t="s">
        <v>10</v>
      </c>
      <c r="B208" s="41">
        <f t="shared" si="1"/>
        <v>46225</v>
      </c>
      <c r="C208" s="42">
        <v>8</v>
      </c>
      <c r="D208" s="42"/>
      <c r="E208" s="42" t="s">
        <v>34</v>
      </c>
      <c r="F208" s="43" t="s">
        <v>64</v>
      </c>
      <c r="G208" s="44"/>
      <c r="H208" s="38"/>
      <c r="I208" s="55"/>
      <c r="J208" s="56"/>
      <c r="K208" s="271"/>
      <c r="L208" s="283"/>
      <c r="M208" s="289"/>
      <c r="N208" s="272"/>
      <c r="O208" s="271"/>
      <c r="P208" s="272"/>
      <c r="Q208" s="271"/>
      <c r="R208" s="272"/>
      <c r="S208" s="271"/>
      <c r="T208" s="272"/>
      <c r="U208" s="271"/>
      <c r="V208" s="272"/>
      <c r="W208" s="271"/>
      <c r="X208" s="283"/>
      <c r="Y208" s="42">
        <f t="shared" si="0"/>
        <v>0</v>
      </c>
    </row>
    <row r="209" spans="1:25" ht="13" x14ac:dyDescent="0.15">
      <c r="A209" s="40" t="s">
        <v>11</v>
      </c>
      <c r="B209" s="41">
        <f t="shared" si="1"/>
        <v>46226</v>
      </c>
      <c r="C209" s="42">
        <v>8</v>
      </c>
      <c r="D209" s="42"/>
      <c r="E209" s="42" t="s">
        <v>34</v>
      </c>
      <c r="F209" s="43" t="s">
        <v>64</v>
      </c>
      <c r="G209" s="44"/>
      <c r="H209" s="38"/>
      <c r="I209" s="55"/>
      <c r="J209" s="56"/>
      <c r="K209" s="271"/>
      <c r="L209" s="283"/>
      <c r="M209" s="289"/>
      <c r="N209" s="272"/>
      <c r="O209" s="271"/>
      <c r="P209" s="272"/>
      <c r="Q209" s="271"/>
      <c r="R209" s="272"/>
      <c r="S209" s="271"/>
      <c r="T209" s="272"/>
      <c r="U209" s="271"/>
      <c r="V209" s="272"/>
      <c r="W209" s="271"/>
      <c r="X209" s="283"/>
      <c r="Y209" s="42">
        <f t="shared" si="0"/>
        <v>0</v>
      </c>
    </row>
    <row r="210" spans="1:25" ht="13" x14ac:dyDescent="0.15">
      <c r="A210" s="40" t="s">
        <v>12</v>
      </c>
      <c r="B210" s="41">
        <f t="shared" si="1"/>
        <v>46227</v>
      </c>
      <c r="C210" s="42">
        <v>8</v>
      </c>
      <c r="D210" s="42"/>
      <c r="E210" s="42" t="s">
        <v>34</v>
      </c>
      <c r="F210" s="43" t="s">
        <v>64</v>
      </c>
      <c r="G210" s="44"/>
      <c r="H210" s="38"/>
      <c r="I210" s="55"/>
      <c r="J210" s="56"/>
      <c r="K210" s="271"/>
      <c r="L210" s="283"/>
      <c r="M210" s="289"/>
      <c r="N210" s="272"/>
      <c r="O210" s="271"/>
      <c r="P210" s="272"/>
      <c r="Q210" s="271"/>
      <c r="R210" s="272"/>
      <c r="S210" s="271"/>
      <c r="T210" s="272"/>
      <c r="U210" s="271"/>
      <c r="V210" s="272"/>
      <c r="W210" s="271"/>
      <c r="X210" s="283"/>
      <c r="Y210" s="42">
        <f t="shared" si="0"/>
        <v>0</v>
      </c>
    </row>
    <row r="211" spans="1:25" ht="13" x14ac:dyDescent="0.15">
      <c r="A211" s="40" t="s">
        <v>13</v>
      </c>
      <c r="B211" s="41">
        <f t="shared" si="1"/>
        <v>46228</v>
      </c>
      <c r="C211" s="42">
        <v>8</v>
      </c>
      <c r="D211" s="42"/>
      <c r="E211" s="42" t="s">
        <v>34</v>
      </c>
      <c r="F211" s="43" t="s">
        <v>64</v>
      </c>
      <c r="G211" s="44"/>
      <c r="H211" s="38"/>
      <c r="I211" s="55"/>
      <c r="J211" s="56"/>
      <c r="K211" s="271"/>
      <c r="L211" s="283"/>
      <c r="M211" s="289"/>
      <c r="N211" s="272"/>
      <c r="O211" s="271"/>
      <c r="P211" s="272"/>
      <c r="Q211" s="271"/>
      <c r="R211" s="272"/>
      <c r="S211" s="271"/>
      <c r="T211" s="272"/>
      <c r="U211" s="271"/>
      <c r="V211" s="272"/>
      <c r="W211" s="271"/>
      <c r="X211" s="283"/>
      <c r="Y211" s="42">
        <f t="shared" si="0"/>
        <v>0</v>
      </c>
    </row>
    <row r="212" spans="1:25" ht="13" x14ac:dyDescent="0.15">
      <c r="A212" s="45" t="s">
        <v>14</v>
      </c>
      <c r="B212" s="46">
        <f t="shared" si="1"/>
        <v>46229</v>
      </c>
      <c r="C212" s="47">
        <v>8</v>
      </c>
      <c r="D212" s="47"/>
      <c r="E212" s="47" t="s">
        <v>34</v>
      </c>
      <c r="F212" s="48" t="s">
        <v>64</v>
      </c>
      <c r="G212" s="49"/>
      <c r="H212" s="50"/>
      <c r="I212" s="57"/>
      <c r="J212" s="58"/>
      <c r="K212" s="295"/>
      <c r="L212" s="293"/>
      <c r="M212" s="294"/>
      <c r="N212" s="292"/>
      <c r="O212" s="295"/>
      <c r="P212" s="292"/>
      <c r="Q212" s="295"/>
      <c r="R212" s="292"/>
      <c r="S212" s="295"/>
      <c r="T212" s="292"/>
      <c r="U212" s="295"/>
      <c r="V212" s="292"/>
      <c r="W212" s="295"/>
      <c r="X212" s="293"/>
      <c r="Y212" s="47">
        <f t="shared" si="0"/>
        <v>0</v>
      </c>
    </row>
    <row r="213" spans="1:25" ht="13" x14ac:dyDescent="0.15">
      <c r="A213" s="32" t="s">
        <v>7</v>
      </c>
      <c r="B213" s="33">
        <f t="shared" si="1"/>
        <v>46230</v>
      </c>
      <c r="C213" s="34">
        <v>8</v>
      </c>
      <c r="D213" s="34"/>
      <c r="E213" s="34" t="s">
        <v>35</v>
      </c>
      <c r="F213" s="35" t="s">
        <v>68</v>
      </c>
      <c r="G213" s="44"/>
      <c r="H213" s="38"/>
      <c r="I213" s="53"/>
      <c r="J213" s="54"/>
      <c r="K213" s="271"/>
      <c r="L213" s="283"/>
      <c r="M213" s="289"/>
      <c r="N213" s="272"/>
      <c r="O213" s="271"/>
      <c r="P213" s="272"/>
      <c r="Q213" s="271"/>
      <c r="R213" s="272"/>
      <c r="S213" s="271"/>
      <c r="T213" s="272"/>
      <c r="U213" s="271"/>
      <c r="V213" s="272"/>
      <c r="W213" s="271"/>
      <c r="X213" s="283"/>
      <c r="Y213" s="34">
        <f t="shared" si="0"/>
        <v>0</v>
      </c>
    </row>
    <row r="214" spans="1:25" ht="13" x14ac:dyDescent="0.15">
      <c r="A214" s="40" t="s">
        <v>9</v>
      </c>
      <c r="B214" s="41">
        <f t="shared" si="1"/>
        <v>46231</v>
      </c>
      <c r="C214" s="42">
        <v>8</v>
      </c>
      <c r="D214" s="42"/>
      <c r="E214" s="42" t="s">
        <v>35</v>
      </c>
      <c r="F214" s="43" t="s">
        <v>68</v>
      </c>
      <c r="G214" s="44"/>
      <c r="H214" s="38"/>
      <c r="I214" s="55"/>
      <c r="J214" s="56"/>
      <c r="K214" s="271"/>
      <c r="L214" s="283"/>
      <c r="M214" s="289"/>
      <c r="N214" s="272"/>
      <c r="O214" s="271"/>
      <c r="P214" s="272"/>
      <c r="Q214" s="271"/>
      <c r="R214" s="272"/>
      <c r="S214" s="271"/>
      <c r="T214" s="272"/>
      <c r="U214" s="271"/>
      <c r="V214" s="272"/>
      <c r="W214" s="271"/>
      <c r="X214" s="283"/>
      <c r="Y214" s="42">
        <f t="shared" si="0"/>
        <v>0</v>
      </c>
    </row>
    <row r="215" spans="1:25" ht="13" x14ac:dyDescent="0.15">
      <c r="A215" s="40" t="s">
        <v>10</v>
      </c>
      <c r="B215" s="41">
        <f t="shared" si="1"/>
        <v>46232</v>
      </c>
      <c r="C215" s="42">
        <v>8</v>
      </c>
      <c r="D215" s="42"/>
      <c r="E215" s="42" t="s">
        <v>35</v>
      </c>
      <c r="F215" s="43" t="s">
        <v>68</v>
      </c>
      <c r="G215" s="44"/>
      <c r="H215" s="38"/>
      <c r="I215" s="55"/>
      <c r="J215" s="56"/>
      <c r="K215" s="271"/>
      <c r="L215" s="283"/>
      <c r="M215" s="289"/>
      <c r="N215" s="272"/>
      <c r="O215" s="271"/>
      <c r="P215" s="272"/>
      <c r="Q215" s="271"/>
      <c r="R215" s="272"/>
      <c r="S215" s="271"/>
      <c r="T215" s="272"/>
      <c r="U215" s="271"/>
      <c r="V215" s="272"/>
      <c r="W215" s="271"/>
      <c r="X215" s="283"/>
      <c r="Y215" s="42">
        <f t="shared" si="0"/>
        <v>0</v>
      </c>
    </row>
    <row r="216" spans="1:25" ht="13" x14ac:dyDescent="0.15">
      <c r="A216" s="40" t="s">
        <v>11</v>
      </c>
      <c r="B216" s="41">
        <f t="shared" si="1"/>
        <v>46233</v>
      </c>
      <c r="C216" s="42">
        <v>8</v>
      </c>
      <c r="D216" s="42"/>
      <c r="E216" s="42" t="s">
        <v>35</v>
      </c>
      <c r="F216" s="43" t="s">
        <v>68</v>
      </c>
      <c r="G216" s="44"/>
      <c r="H216" s="38"/>
      <c r="I216" s="55"/>
      <c r="J216" s="56"/>
      <c r="K216" s="271"/>
      <c r="L216" s="283"/>
      <c r="M216" s="289"/>
      <c r="N216" s="272"/>
      <c r="O216" s="271"/>
      <c r="P216" s="272"/>
      <c r="Q216" s="271"/>
      <c r="R216" s="272"/>
      <c r="S216" s="271"/>
      <c r="T216" s="272"/>
      <c r="U216" s="271"/>
      <c r="V216" s="272"/>
      <c r="W216" s="271"/>
      <c r="X216" s="283"/>
      <c r="Y216" s="42">
        <f t="shared" si="0"/>
        <v>0</v>
      </c>
    </row>
    <row r="217" spans="1:25" ht="13" x14ac:dyDescent="0.15">
      <c r="A217" s="40" t="s">
        <v>12</v>
      </c>
      <c r="B217" s="41">
        <f t="shared" si="1"/>
        <v>46234</v>
      </c>
      <c r="C217" s="42">
        <v>8</v>
      </c>
      <c r="D217" s="42"/>
      <c r="E217" s="42" t="s">
        <v>35</v>
      </c>
      <c r="F217" s="43" t="s">
        <v>68</v>
      </c>
      <c r="G217" s="44"/>
      <c r="H217" s="38"/>
      <c r="I217" s="55"/>
      <c r="J217" s="56"/>
      <c r="K217" s="271"/>
      <c r="L217" s="283"/>
      <c r="M217" s="289"/>
      <c r="N217" s="272"/>
      <c r="O217" s="271"/>
      <c r="P217" s="272"/>
      <c r="Q217" s="271"/>
      <c r="R217" s="272"/>
      <c r="S217" s="271"/>
      <c r="T217" s="272"/>
      <c r="U217" s="271"/>
      <c r="V217" s="272"/>
      <c r="W217" s="271"/>
      <c r="X217" s="283"/>
      <c r="Y217" s="42">
        <f t="shared" si="0"/>
        <v>0</v>
      </c>
    </row>
    <row r="218" spans="1:25" ht="13" x14ac:dyDescent="0.15">
      <c r="A218" s="40" t="s">
        <v>13</v>
      </c>
      <c r="B218" s="41">
        <f t="shared" si="1"/>
        <v>46235</v>
      </c>
      <c r="C218" s="42">
        <v>8</v>
      </c>
      <c r="D218" s="42"/>
      <c r="E218" s="42" t="s">
        <v>35</v>
      </c>
      <c r="F218" s="43" t="s">
        <v>68</v>
      </c>
      <c r="G218" s="44"/>
      <c r="H218" s="38"/>
      <c r="I218" s="55"/>
      <c r="J218" s="56"/>
      <c r="K218" s="271"/>
      <c r="L218" s="283"/>
      <c r="M218" s="289"/>
      <c r="N218" s="272"/>
      <c r="O218" s="271"/>
      <c r="P218" s="272"/>
      <c r="Q218" s="271"/>
      <c r="R218" s="272"/>
      <c r="S218" s="271"/>
      <c r="T218" s="272"/>
      <c r="U218" s="271"/>
      <c r="V218" s="272"/>
      <c r="W218" s="271"/>
      <c r="X218" s="283"/>
      <c r="Y218" s="42">
        <f t="shared" si="0"/>
        <v>0</v>
      </c>
    </row>
    <row r="219" spans="1:25" ht="13" x14ac:dyDescent="0.15">
      <c r="A219" s="45" t="s">
        <v>14</v>
      </c>
      <c r="B219" s="46">
        <f t="shared" si="1"/>
        <v>46236</v>
      </c>
      <c r="C219" s="47">
        <v>8</v>
      </c>
      <c r="D219" s="47"/>
      <c r="E219" s="47" t="s">
        <v>35</v>
      </c>
      <c r="F219" s="48" t="s">
        <v>68</v>
      </c>
      <c r="G219" s="49"/>
      <c r="H219" s="50"/>
      <c r="I219" s="57"/>
      <c r="J219" s="58"/>
      <c r="K219" s="295"/>
      <c r="L219" s="293"/>
      <c r="M219" s="294"/>
      <c r="N219" s="292"/>
      <c r="O219" s="295"/>
      <c r="P219" s="292"/>
      <c r="Q219" s="295"/>
      <c r="R219" s="292"/>
      <c r="S219" s="295"/>
      <c r="T219" s="292"/>
      <c r="U219" s="295"/>
      <c r="V219" s="292"/>
      <c r="W219" s="295"/>
      <c r="X219" s="293"/>
      <c r="Y219" s="47">
        <f t="shared" si="0"/>
        <v>0</v>
      </c>
    </row>
    <row r="220" spans="1:25" ht="13" x14ac:dyDescent="0.15">
      <c r="A220" s="32" t="s">
        <v>7</v>
      </c>
      <c r="B220" s="33">
        <f t="shared" si="1"/>
        <v>46237</v>
      </c>
      <c r="C220" s="34">
        <v>8</v>
      </c>
      <c r="D220" s="34"/>
      <c r="E220" s="34" t="s">
        <v>36</v>
      </c>
      <c r="F220" s="35" t="s">
        <v>68</v>
      </c>
      <c r="G220" s="44"/>
      <c r="H220" s="38"/>
      <c r="I220" s="53"/>
      <c r="J220" s="54"/>
      <c r="K220" s="271"/>
      <c r="L220" s="283"/>
      <c r="M220" s="289"/>
      <c r="N220" s="272"/>
      <c r="O220" s="271"/>
      <c r="P220" s="272"/>
      <c r="Q220" s="271"/>
      <c r="R220" s="272"/>
      <c r="S220" s="271"/>
      <c r="T220" s="272"/>
      <c r="U220" s="271"/>
      <c r="V220" s="272"/>
      <c r="W220" s="271"/>
      <c r="X220" s="283"/>
      <c r="Y220" s="34">
        <f t="shared" si="0"/>
        <v>0</v>
      </c>
    </row>
    <row r="221" spans="1:25" ht="13" x14ac:dyDescent="0.15">
      <c r="A221" s="40" t="s">
        <v>9</v>
      </c>
      <c r="B221" s="41">
        <f t="shared" si="1"/>
        <v>46238</v>
      </c>
      <c r="C221" s="42">
        <v>8</v>
      </c>
      <c r="D221" s="42"/>
      <c r="E221" s="42" t="s">
        <v>36</v>
      </c>
      <c r="F221" s="43" t="s">
        <v>68</v>
      </c>
      <c r="G221" s="44"/>
      <c r="H221" s="38"/>
      <c r="I221" s="55"/>
      <c r="J221" s="56"/>
      <c r="K221" s="271"/>
      <c r="L221" s="283"/>
      <c r="M221" s="289"/>
      <c r="N221" s="272"/>
      <c r="O221" s="271"/>
      <c r="P221" s="272"/>
      <c r="Q221" s="271"/>
      <c r="R221" s="272"/>
      <c r="S221" s="271"/>
      <c r="T221" s="272"/>
      <c r="U221" s="271"/>
      <c r="V221" s="272"/>
      <c r="W221" s="271"/>
      <c r="X221" s="283"/>
      <c r="Y221" s="42">
        <f t="shared" si="0"/>
        <v>0</v>
      </c>
    </row>
    <row r="222" spans="1:25" ht="13" x14ac:dyDescent="0.15">
      <c r="A222" s="40" t="s">
        <v>10</v>
      </c>
      <c r="B222" s="41">
        <f t="shared" si="1"/>
        <v>46239</v>
      </c>
      <c r="C222" s="42">
        <v>8</v>
      </c>
      <c r="D222" s="42"/>
      <c r="E222" s="42" t="s">
        <v>36</v>
      </c>
      <c r="F222" s="43" t="s">
        <v>68</v>
      </c>
      <c r="G222" s="44"/>
      <c r="H222" s="38"/>
      <c r="I222" s="55"/>
      <c r="J222" s="56"/>
      <c r="K222" s="271"/>
      <c r="L222" s="283"/>
      <c r="M222" s="289"/>
      <c r="N222" s="272"/>
      <c r="O222" s="271"/>
      <c r="P222" s="272"/>
      <c r="Q222" s="271"/>
      <c r="R222" s="272"/>
      <c r="S222" s="271"/>
      <c r="T222" s="272"/>
      <c r="U222" s="271"/>
      <c r="V222" s="272"/>
      <c r="W222" s="271"/>
      <c r="X222" s="283"/>
      <c r="Y222" s="42">
        <f t="shared" si="0"/>
        <v>0</v>
      </c>
    </row>
    <row r="223" spans="1:25" ht="13" x14ac:dyDescent="0.15">
      <c r="A223" s="40" t="s">
        <v>11</v>
      </c>
      <c r="B223" s="41">
        <f t="shared" si="1"/>
        <v>46240</v>
      </c>
      <c r="C223" s="42">
        <v>8</v>
      </c>
      <c r="D223" s="42"/>
      <c r="E223" s="42" t="s">
        <v>36</v>
      </c>
      <c r="F223" s="43" t="s">
        <v>68</v>
      </c>
      <c r="G223" s="44"/>
      <c r="H223" s="38"/>
      <c r="I223" s="55"/>
      <c r="J223" s="56"/>
      <c r="K223" s="271"/>
      <c r="L223" s="283"/>
      <c r="M223" s="289"/>
      <c r="N223" s="272"/>
      <c r="O223" s="271"/>
      <c r="P223" s="272"/>
      <c r="Q223" s="271"/>
      <c r="R223" s="272"/>
      <c r="S223" s="271"/>
      <c r="T223" s="272"/>
      <c r="U223" s="271"/>
      <c r="V223" s="272"/>
      <c r="W223" s="271"/>
      <c r="X223" s="283"/>
      <c r="Y223" s="42">
        <f t="shared" si="0"/>
        <v>0</v>
      </c>
    </row>
    <row r="224" spans="1:25" ht="13" x14ac:dyDescent="0.15">
      <c r="A224" s="40" t="s">
        <v>12</v>
      </c>
      <c r="B224" s="41">
        <f t="shared" si="1"/>
        <v>46241</v>
      </c>
      <c r="C224" s="42">
        <v>8</v>
      </c>
      <c r="D224" s="42"/>
      <c r="E224" s="42" t="s">
        <v>36</v>
      </c>
      <c r="F224" s="43" t="s">
        <v>68</v>
      </c>
      <c r="G224" s="44"/>
      <c r="H224" s="38"/>
      <c r="I224" s="55"/>
      <c r="J224" s="56"/>
      <c r="K224" s="271"/>
      <c r="L224" s="283"/>
      <c r="M224" s="289"/>
      <c r="N224" s="272"/>
      <c r="O224" s="271"/>
      <c r="P224" s="272"/>
      <c r="Q224" s="271"/>
      <c r="R224" s="272"/>
      <c r="S224" s="271"/>
      <c r="T224" s="272"/>
      <c r="U224" s="271"/>
      <c r="V224" s="272"/>
      <c r="W224" s="271"/>
      <c r="X224" s="283"/>
      <c r="Y224" s="42">
        <f t="shared" si="0"/>
        <v>0</v>
      </c>
    </row>
    <row r="225" spans="1:25" ht="13" x14ac:dyDescent="0.15">
      <c r="A225" s="40" t="s">
        <v>13</v>
      </c>
      <c r="B225" s="41">
        <f t="shared" si="1"/>
        <v>46242</v>
      </c>
      <c r="C225" s="42">
        <v>8</v>
      </c>
      <c r="D225" s="42"/>
      <c r="E225" s="42" t="s">
        <v>36</v>
      </c>
      <c r="F225" s="43" t="s">
        <v>68</v>
      </c>
      <c r="G225" s="44"/>
      <c r="H225" s="38"/>
      <c r="I225" s="55"/>
      <c r="J225" s="56"/>
      <c r="K225" s="271"/>
      <c r="L225" s="283"/>
      <c r="M225" s="289"/>
      <c r="N225" s="272"/>
      <c r="O225" s="271"/>
      <c r="P225" s="272"/>
      <c r="Q225" s="271"/>
      <c r="R225" s="272"/>
      <c r="S225" s="271"/>
      <c r="T225" s="272"/>
      <c r="U225" s="271"/>
      <c r="V225" s="272"/>
      <c r="W225" s="271"/>
      <c r="X225" s="283"/>
      <c r="Y225" s="42">
        <f t="shared" si="0"/>
        <v>0</v>
      </c>
    </row>
    <row r="226" spans="1:25" ht="13" x14ac:dyDescent="0.15">
      <c r="A226" s="45" t="s">
        <v>14</v>
      </c>
      <c r="B226" s="46">
        <f t="shared" si="1"/>
        <v>46243</v>
      </c>
      <c r="C226" s="47">
        <v>8</v>
      </c>
      <c r="D226" s="47"/>
      <c r="E226" s="47" t="s">
        <v>36</v>
      </c>
      <c r="F226" s="48" t="s">
        <v>68</v>
      </c>
      <c r="G226" s="49"/>
      <c r="H226" s="50"/>
      <c r="I226" s="57"/>
      <c r="J226" s="58"/>
      <c r="K226" s="295"/>
      <c r="L226" s="293"/>
      <c r="M226" s="294"/>
      <c r="N226" s="292"/>
      <c r="O226" s="295"/>
      <c r="P226" s="292"/>
      <c r="Q226" s="295"/>
      <c r="R226" s="292"/>
      <c r="S226" s="295"/>
      <c r="T226" s="292"/>
      <c r="U226" s="295"/>
      <c r="V226" s="292"/>
      <c r="W226" s="295"/>
      <c r="X226" s="293"/>
      <c r="Y226" s="47">
        <f t="shared" si="0"/>
        <v>0</v>
      </c>
    </row>
    <row r="227" spans="1:25" ht="13" x14ac:dyDescent="0.15">
      <c r="A227" s="32" t="s">
        <v>7</v>
      </c>
      <c r="B227" s="33">
        <f t="shared" si="1"/>
        <v>46244</v>
      </c>
      <c r="C227" s="34">
        <v>9</v>
      </c>
      <c r="D227" s="34"/>
      <c r="E227" s="34" t="s">
        <v>31</v>
      </c>
      <c r="F227" s="35" t="s">
        <v>68</v>
      </c>
      <c r="G227" s="44"/>
      <c r="H227" s="38"/>
      <c r="I227" s="53"/>
      <c r="J227" s="54"/>
      <c r="K227" s="271"/>
      <c r="L227" s="283"/>
      <c r="M227" s="289"/>
      <c r="N227" s="272"/>
      <c r="O227" s="271"/>
      <c r="P227" s="272"/>
      <c r="Q227" s="271"/>
      <c r="R227" s="272"/>
      <c r="S227" s="271"/>
      <c r="T227" s="272"/>
      <c r="U227" s="271"/>
      <c r="V227" s="272"/>
      <c r="W227" s="271"/>
      <c r="X227" s="283"/>
      <c r="Y227" s="34">
        <f t="shared" si="0"/>
        <v>0</v>
      </c>
    </row>
    <row r="228" spans="1:25" ht="13" x14ac:dyDescent="0.15">
      <c r="A228" s="40" t="s">
        <v>9</v>
      </c>
      <c r="B228" s="41">
        <f t="shared" si="1"/>
        <v>46245</v>
      </c>
      <c r="C228" s="42">
        <v>9</v>
      </c>
      <c r="D228" s="42"/>
      <c r="E228" s="42" t="s">
        <v>31</v>
      </c>
      <c r="F228" s="43" t="s">
        <v>68</v>
      </c>
      <c r="G228" s="44"/>
      <c r="H228" s="38"/>
      <c r="I228" s="55"/>
      <c r="J228" s="56"/>
      <c r="K228" s="271"/>
      <c r="L228" s="283"/>
      <c r="M228" s="289"/>
      <c r="N228" s="272"/>
      <c r="O228" s="271"/>
      <c r="P228" s="272"/>
      <c r="Q228" s="271"/>
      <c r="R228" s="272"/>
      <c r="S228" s="271"/>
      <c r="T228" s="272"/>
      <c r="U228" s="271"/>
      <c r="V228" s="272"/>
      <c r="W228" s="271"/>
      <c r="X228" s="283"/>
      <c r="Y228" s="42">
        <f t="shared" si="0"/>
        <v>0</v>
      </c>
    </row>
    <row r="229" spans="1:25" ht="13" x14ac:dyDescent="0.15">
      <c r="A229" s="40" t="s">
        <v>10</v>
      </c>
      <c r="B229" s="41">
        <f t="shared" si="1"/>
        <v>46246</v>
      </c>
      <c r="C229" s="42">
        <v>9</v>
      </c>
      <c r="D229" s="42"/>
      <c r="E229" s="42" t="s">
        <v>31</v>
      </c>
      <c r="F229" s="43" t="s">
        <v>68</v>
      </c>
      <c r="G229" s="44"/>
      <c r="H229" s="38"/>
      <c r="I229" s="55"/>
      <c r="J229" s="56"/>
      <c r="K229" s="271"/>
      <c r="L229" s="283"/>
      <c r="M229" s="289"/>
      <c r="N229" s="272"/>
      <c r="O229" s="271"/>
      <c r="P229" s="272"/>
      <c r="Q229" s="271"/>
      <c r="R229" s="272"/>
      <c r="S229" s="271"/>
      <c r="T229" s="272"/>
      <c r="U229" s="271"/>
      <c r="V229" s="272"/>
      <c r="W229" s="271"/>
      <c r="X229" s="283"/>
      <c r="Y229" s="42">
        <f t="shared" si="0"/>
        <v>0</v>
      </c>
    </row>
    <row r="230" spans="1:25" ht="13" x14ac:dyDescent="0.15">
      <c r="A230" s="40" t="s">
        <v>11</v>
      </c>
      <c r="B230" s="41">
        <f t="shared" si="1"/>
        <v>46247</v>
      </c>
      <c r="C230" s="42">
        <v>9</v>
      </c>
      <c r="D230" s="42"/>
      <c r="E230" s="42" t="s">
        <v>31</v>
      </c>
      <c r="F230" s="43" t="s">
        <v>68</v>
      </c>
      <c r="G230" s="44"/>
      <c r="H230" s="38"/>
      <c r="I230" s="55"/>
      <c r="J230" s="56"/>
      <c r="K230" s="271"/>
      <c r="L230" s="283"/>
      <c r="M230" s="289"/>
      <c r="N230" s="272"/>
      <c r="O230" s="271"/>
      <c r="P230" s="272"/>
      <c r="Q230" s="271"/>
      <c r="R230" s="272"/>
      <c r="S230" s="271"/>
      <c r="T230" s="272"/>
      <c r="U230" s="271"/>
      <c r="V230" s="272"/>
      <c r="W230" s="271"/>
      <c r="X230" s="283"/>
      <c r="Y230" s="42">
        <f t="shared" si="0"/>
        <v>0</v>
      </c>
    </row>
    <row r="231" spans="1:25" ht="13" x14ac:dyDescent="0.15">
      <c r="A231" s="40" t="s">
        <v>12</v>
      </c>
      <c r="B231" s="41">
        <f t="shared" si="1"/>
        <v>46248</v>
      </c>
      <c r="C231" s="42">
        <v>9</v>
      </c>
      <c r="D231" s="42"/>
      <c r="E231" s="42" t="s">
        <v>31</v>
      </c>
      <c r="F231" s="43" t="s">
        <v>68</v>
      </c>
      <c r="G231" s="44"/>
      <c r="H231" s="38"/>
      <c r="I231" s="55"/>
      <c r="J231" s="56"/>
      <c r="K231" s="271"/>
      <c r="L231" s="283"/>
      <c r="M231" s="289"/>
      <c r="N231" s="272"/>
      <c r="O231" s="271"/>
      <c r="P231" s="272"/>
      <c r="Q231" s="271"/>
      <c r="R231" s="272"/>
      <c r="S231" s="271"/>
      <c r="T231" s="272"/>
      <c r="U231" s="271"/>
      <c r="V231" s="272"/>
      <c r="W231" s="271"/>
      <c r="X231" s="283"/>
      <c r="Y231" s="42">
        <f t="shared" si="0"/>
        <v>0</v>
      </c>
    </row>
    <row r="232" spans="1:25" ht="13" x14ac:dyDescent="0.15">
      <c r="A232" s="40" t="s">
        <v>13</v>
      </c>
      <c r="B232" s="41">
        <f t="shared" si="1"/>
        <v>46249</v>
      </c>
      <c r="C232" s="42">
        <v>9</v>
      </c>
      <c r="D232" s="42"/>
      <c r="E232" s="42" t="s">
        <v>31</v>
      </c>
      <c r="F232" s="43" t="s">
        <v>68</v>
      </c>
      <c r="G232" s="44"/>
      <c r="H232" s="38"/>
      <c r="I232" s="55"/>
      <c r="J232" s="56"/>
      <c r="K232" s="271"/>
      <c r="L232" s="283"/>
      <c r="M232" s="289"/>
      <c r="N232" s="272"/>
      <c r="O232" s="271"/>
      <c r="P232" s="272"/>
      <c r="Q232" s="271"/>
      <c r="R232" s="272"/>
      <c r="S232" s="271"/>
      <c r="T232" s="272"/>
      <c r="U232" s="271"/>
      <c r="V232" s="272"/>
      <c r="W232" s="271"/>
      <c r="X232" s="283"/>
      <c r="Y232" s="42">
        <f t="shared" si="0"/>
        <v>0</v>
      </c>
    </row>
    <row r="233" spans="1:25" ht="13" x14ac:dyDescent="0.15">
      <c r="A233" s="45" t="s">
        <v>14</v>
      </c>
      <c r="B233" s="46">
        <f t="shared" si="1"/>
        <v>46250</v>
      </c>
      <c r="C233" s="47">
        <v>9</v>
      </c>
      <c r="D233" s="47"/>
      <c r="E233" s="47" t="s">
        <v>31</v>
      </c>
      <c r="F233" s="48" t="s">
        <v>68</v>
      </c>
      <c r="G233" s="49"/>
      <c r="H233" s="50"/>
      <c r="I233" s="57"/>
      <c r="J233" s="58"/>
      <c r="K233" s="295"/>
      <c r="L233" s="293"/>
      <c r="M233" s="294"/>
      <c r="N233" s="292"/>
      <c r="O233" s="295"/>
      <c r="P233" s="292"/>
      <c r="Q233" s="295"/>
      <c r="R233" s="292"/>
      <c r="S233" s="295"/>
      <c r="T233" s="292"/>
      <c r="U233" s="295"/>
      <c r="V233" s="292"/>
      <c r="W233" s="295"/>
      <c r="X233" s="293"/>
      <c r="Y233" s="47">
        <f t="shared" si="0"/>
        <v>0</v>
      </c>
    </row>
    <row r="234" spans="1:25" ht="13" x14ac:dyDescent="0.15">
      <c r="A234" s="32" t="s">
        <v>7</v>
      </c>
      <c r="B234" s="33">
        <f t="shared" si="1"/>
        <v>46251</v>
      </c>
      <c r="C234" s="34">
        <v>9</v>
      </c>
      <c r="D234" s="34"/>
      <c r="E234" s="34" t="s">
        <v>34</v>
      </c>
      <c r="F234" s="35" t="s">
        <v>68</v>
      </c>
      <c r="G234" s="44"/>
      <c r="H234" s="38"/>
      <c r="I234" s="53"/>
      <c r="J234" s="54"/>
      <c r="K234" s="271"/>
      <c r="L234" s="283"/>
      <c r="M234" s="289"/>
      <c r="N234" s="272"/>
      <c r="O234" s="271"/>
      <c r="P234" s="272"/>
      <c r="Q234" s="271"/>
      <c r="R234" s="272"/>
      <c r="S234" s="271"/>
      <c r="T234" s="272"/>
      <c r="U234" s="271"/>
      <c r="V234" s="272"/>
      <c r="W234" s="271"/>
      <c r="X234" s="283"/>
      <c r="Y234" s="34">
        <f t="shared" si="0"/>
        <v>0</v>
      </c>
    </row>
    <row r="235" spans="1:25" ht="13" x14ac:dyDescent="0.15">
      <c r="A235" s="40" t="s">
        <v>9</v>
      </c>
      <c r="B235" s="41">
        <f t="shared" si="1"/>
        <v>46252</v>
      </c>
      <c r="C235" s="42">
        <v>9</v>
      </c>
      <c r="D235" s="42"/>
      <c r="E235" s="42" t="s">
        <v>34</v>
      </c>
      <c r="F235" s="43" t="s">
        <v>68</v>
      </c>
      <c r="G235" s="44"/>
      <c r="H235" s="38"/>
      <c r="I235" s="55"/>
      <c r="J235" s="56"/>
      <c r="K235" s="271"/>
      <c r="L235" s="283"/>
      <c r="M235" s="289"/>
      <c r="N235" s="272"/>
      <c r="O235" s="271"/>
      <c r="P235" s="272"/>
      <c r="Q235" s="271"/>
      <c r="R235" s="272"/>
      <c r="S235" s="271"/>
      <c r="T235" s="272"/>
      <c r="U235" s="271"/>
      <c r="V235" s="272"/>
      <c r="W235" s="271"/>
      <c r="X235" s="283"/>
      <c r="Y235" s="42">
        <f t="shared" si="0"/>
        <v>0</v>
      </c>
    </row>
    <row r="236" spans="1:25" ht="13" x14ac:dyDescent="0.15">
      <c r="A236" s="40" t="s">
        <v>10</v>
      </c>
      <c r="B236" s="41">
        <f t="shared" si="1"/>
        <v>46253</v>
      </c>
      <c r="C236" s="42">
        <v>9</v>
      </c>
      <c r="D236" s="42"/>
      <c r="E236" s="42" t="s">
        <v>34</v>
      </c>
      <c r="F236" s="43" t="s">
        <v>68</v>
      </c>
      <c r="G236" s="44"/>
      <c r="H236" s="38"/>
      <c r="I236" s="55"/>
      <c r="J236" s="56"/>
      <c r="K236" s="271"/>
      <c r="L236" s="283"/>
      <c r="M236" s="289"/>
      <c r="N236" s="272"/>
      <c r="O236" s="271"/>
      <c r="P236" s="272"/>
      <c r="Q236" s="271"/>
      <c r="R236" s="272"/>
      <c r="S236" s="271"/>
      <c r="T236" s="272"/>
      <c r="U236" s="271"/>
      <c r="V236" s="272"/>
      <c r="W236" s="271"/>
      <c r="X236" s="283"/>
      <c r="Y236" s="42">
        <f t="shared" si="0"/>
        <v>0</v>
      </c>
    </row>
    <row r="237" spans="1:25" ht="13" x14ac:dyDescent="0.15">
      <c r="A237" s="40" t="s">
        <v>11</v>
      </c>
      <c r="B237" s="41">
        <f t="shared" si="1"/>
        <v>46254</v>
      </c>
      <c r="C237" s="42">
        <v>9</v>
      </c>
      <c r="D237" s="42"/>
      <c r="E237" s="42" t="s">
        <v>34</v>
      </c>
      <c r="F237" s="43" t="s">
        <v>68</v>
      </c>
      <c r="G237" s="44"/>
      <c r="H237" s="38"/>
      <c r="I237" s="55"/>
      <c r="J237" s="56"/>
      <c r="K237" s="271"/>
      <c r="L237" s="283"/>
      <c r="M237" s="289"/>
      <c r="N237" s="272"/>
      <c r="O237" s="271"/>
      <c r="P237" s="272"/>
      <c r="Q237" s="271"/>
      <c r="R237" s="272"/>
      <c r="S237" s="271"/>
      <c r="T237" s="272"/>
      <c r="U237" s="271"/>
      <c r="V237" s="272"/>
      <c r="W237" s="271"/>
      <c r="X237" s="283"/>
      <c r="Y237" s="42">
        <f t="shared" si="0"/>
        <v>0</v>
      </c>
    </row>
    <row r="238" spans="1:25" ht="13" x14ac:dyDescent="0.15">
      <c r="A238" s="40" t="s">
        <v>12</v>
      </c>
      <c r="B238" s="41">
        <f t="shared" si="1"/>
        <v>46255</v>
      </c>
      <c r="C238" s="42">
        <v>9</v>
      </c>
      <c r="D238" s="42"/>
      <c r="E238" s="42" t="s">
        <v>34</v>
      </c>
      <c r="F238" s="43" t="s">
        <v>68</v>
      </c>
      <c r="G238" s="44"/>
      <c r="H238" s="38"/>
      <c r="I238" s="55"/>
      <c r="J238" s="56"/>
      <c r="K238" s="271"/>
      <c r="L238" s="283"/>
      <c r="M238" s="289"/>
      <c r="N238" s="272"/>
      <c r="O238" s="271"/>
      <c r="P238" s="272"/>
      <c r="Q238" s="271"/>
      <c r="R238" s="272"/>
      <c r="S238" s="271"/>
      <c r="T238" s="272"/>
      <c r="U238" s="271"/>
      <c r="V238" s="272"/>
      <c r="W238" s="271"/>
      <c r="X238" s="283"/>
      <c r="Y238" s="42">
        <f t="shared" si="0"/>
        <v>0</v>
      </c>
    </row>
    <row r="239" spans="1:25" ht="13" x14ac:dyDescent="0.15">
      <c r="A239" s="40" t="s">
        <v>13</v>
      </c>
      <c r="B239" s="41">
        <f t="shared" si="1"/>
        <v>46256</v>
      </c>
      <c r="C239" s="42">
        <v>9</v>
      </c>
      <c r="D239" s="42"/>
      <c r="E239" s="42" t="s">
        <v>34</v>
      </c>
      <c r="F239" s="43" t="s">
        <v>68</v>
      </c>
      <c r="G239" s="44"/>
      <c r="H239" s="38"/>
      <c r="I239" s="55"/>
      <c r="J239" s="56"/>
      <c r="K239" s="271"/>
      <c r="L239" s="283"/>
      <c r="M239" s="289"/>
      <c r="N239" s="272"/>
      <c r="O239" s="271"/>
      <c r="P239" s="272"/>
      <c r="Q239" s="271"/>
      <c r="R239" s="272"/>
      <c r="S239" s="271"/>
      <c r="T239" s="272"/>
      <c r="U239" s="271"/>
      <c r="V239" s="272"/>
      <c r="W239" s="271"/>
      <c r="X239" s="283"/>
      <c r="Y239" s="42">
        <f t="shared" si="0"/>
        <v>0</v>
      </c>
    </row>
    <row r="240" spans="1:25" ht="13" x14ac:dyDescent="0.15">
      <c r="A240" s="45" t="s">
        <v>14</v>
      </c>
      <c r="B240" s="46">
        <f t="shared" si="1"/>
        <v>46257</v>
      </c>
      <c r="C240" s="47">
        <v>9</v>
      </c>
      <c r="D240" s="47"/>
      <c r="E240" s="47" t="s">
        <v>34</v>
      </c>
      <c r="F240" s="48" t="s">
        <v>68</v>
      </c>
      <c r="G240" s="49"/>
      <c r="H240" s="50"/>
      <c r="I240" s="57"/>
      <c r="J240" s="58"/>
      <c r="K240" s="295"/>
      <c r="L240" s="293"/>
      <c r="M240" s="294"/>
      <c r="N240" s="292"/>
      <c r="O240" s="295"/>
      <c r="P240" s="292"/>
      <c r="Q240" s="295"/>
      <c r="R240" s="292"/>
      <c r="S240" s="295"/>
      <c r="T240" s="292"/>
      <c r="U240" s="295"/>
      <c r="V240" s="292"/>
      <c r="W240" s="295"/>
      <c r="X240" s="293"/>
      <c r="Y240" s="47">
        <f t="shared" si="0"/>
        <v>0</v>
      </c>
    </row>
    <row r="241" spans="1:25" ht="13" x14ac:dyDescent="0.15">
      <c r="A241" s="32" t="s">
        <v>7</v>
      </c>
      <c r="B241" s="33">
        <f t="shared" si="1"/>
        <v>46258</v>
      </c>
      <c r="C241" s="34">
        <v>9</v>
      </c>
      <c r="D241" s="34"/>
      <c r="E241" s="34" t="s">
        <v>35</v>
      </c>
      <c r="F241" s="35" t="s">
        <v>68</v>
      </c>
      <c r="G241" s="44"/>
      <c r="H241" s="38"/>
      <c r="I241" s="53"/>
      <c r="J241" s="54"/>
      <c r="K241" s="271"/>
      <c r="L241" s="283"/>
      <c r="M241" s="289"/>
      <c r="N241" s="272"/>
      <c r="O241" s="271"/>
      <c r="P241" s="272"/>
      <c r="Q241" s="271"/>
      <c r="R241" s="272"/>
      <c r="S241" s="271"/>
      <c r="T241" s="272"/>
      <c r="U241" s="271"/>
      <c r="V241" s="272"/>
      <c r="W241" s="271"/>
      <c r="X241" s="283"/>
      <c r="Y241" s="34">
        <f t="shared" si="0"/>
        <v>0</v>
      </c>
    </row>
    <row r="242" spans="1:25" ht="13" x14ac:dyDescent="0.15">
      <c r="A242" s="40" t="s">
        <v>9</v>
      </c>
      <c r="B242" s="41">
        <f t="shared" si="1"/>
        <v>46259</v>
      </c>
      <c r="C242" s="42">
        <v>9</v>
      </c>
      <c r="D242" s="42"/>
      <c r="E242" s="42" t="s">
        <v>35</v>
      </c>
      <c r="F242" s="43" t="s">
        <v>68</v>
      </c>
      <c r="G242" s="44"/>
      <c r="H242" s="38"/>
      <c r="I242" s="55"/>
      <c r="J242" s="56"/>
      <c r="K242" s="271"/>
      <c r="L242" s="283"/>
      <c r="M242" s="289"/>
      <c r="N242" s="272"/>
      <c r="O242" s="271"/>
      <c r="P242" s="272"/>
      <c r="Q242" s="271"/>
      <c r="R242" s="272"/>
      <c r="S242" s="271"/>
      <c r="T242" s="272"/>
      <c r="U242" s="271"/>
      <c r="V242" s="272"/>
      <c r="W242" s="271"/>
      <c r="X242" s="283"/>
      <c r="Y242" s="42">
        <f t="shared" si="0"/>
        <v>0</v>
      </c>
    </row>
    <row r="243" spans="1:25" ht="13" x14ac:dyDescent="0.15">
      <c r="A243" s="40" t="s">
        <v>10</v>
      </c>
      <c r="B243" s="41">
        <f t="shared" si="1"/>
        <v>46260</v>
      </c>
      <c r="C243" s="42">
        <v>9</v>
      </c>
      <c r="D243" s="42"/>
      <c r="E243" s="42" t="s">
        <v>35</v>
      </c>
      <c r="F243" s="43" t="s">
        <v>68</v>
      </c>
      <c r="G243" s="44"/>
      <c r="H243" s="38"/>
      <c r="I243" s="55"/>
      <c r="J243" s="56"/>
      <c r="K243" s="271"/>
      <c r="L243" s="283"/>
      <c r="M243" s="289"/>
      <c r="N243" s="272"/>
      <c r="O243" s="271"/>
      <c r="P243" s="272"/>
      <c r="Q243" s="271"/>
      <c r="R243" s="272"/>
      <c r="S243" s="271"/>
      <c r="T243" s="272"/>
      <c r="U243" s="271"/>
      <c r="V243" s="272"/>
      <c r="W243" s="271"/>
      <c r="X243" s="283"/>
      <c r="Y243" s="42">
        <f t="shared" si="0"/>
        <v>0</v>
      </c>
    </row>
    <row r="244" spans="1:25" ht="13" x14ac:dyDescent="0.15">
      <c r="A244" s="40" t="s">
        <v>11</v>
      </c>
      <c r="B244" s="41">
        <f t="shared" si="1"/>
        <v>46261</v>
      </c>
      <c r="C244" s="42">
        <v>9</v>
      </c>
      <c r="D244" s="42"/>
      <c r="E244" s="42" t="s">
        <v>35</v>
      </c>
      <c r="F244" s="43" t="s">
        <v>68</v>
      </c>
      <c r="G244" s="44"/>
      <c r="H244" s="38"/>
      <c r="I244" s="55"/>
      <c r="J244" s="56"/>
      <c r="K244" s="271"/>
      <c r="L244" s="283"/>
      <c r="M244" s="289"/>
      <c r="N244" s="272"/>
      <c r="O244" s="271"/>
      <c r="P244" s="272"/>
      <c r="Q244" s="271"/>
      <c r="R244" s="272"/>
      <c r="S244" s="271"/>
      <c r="T244" s="272"/>
      <c r="U244" s="271"/>
      <c r="V244" s="272"/>
      <c r="W244" s="271"/>
      <c r="X244" s="283"/>
      <c r="Y244" s="42">
        <f t="shared" si="0"/>
        <v>0</v>
      </c>
    </row>
    <row r="245" spans="1:25" ht="13" x14ac:dyDescent="0.15">
      <c r="A245" s="40" t="s">
        <v>12</v>
      </c>
      <c r="B245" s="41">
        <f t="shared" si="1"/>
        <v>46262</v>
      </c>
      <c r="C245" s="42">
        <v>9</v>
      </c>
      <c r="D245" s="42"/>
      <c r="E245" s="42" t="s">
        <v>35</v>
      </c>
      <c r="F245" s="43" t="s">
        <v>68</v>
      </c>
      <c r="G245" s="44"/>
      <c r="H245" s="38"/>
      <c r="I245" s="55"/>
      <c r="J245" s="56"/>
      <c r="K245" s="271"/>
      <c r="L245" s="283"/>
      <c r="M245" s="289"/>
      <c r="N245" s="272"/>
      <c r="O245" s="271"/>
      <c r="P245" s="272"/>
      <c r="Q245" s="271"/>
      <c r="R245" s="272"/>
      <c r="S245" s="271"/>
      <c r="T245" s="272"/>
      <c r="U245" s="271"/>
      <c r="V245" s="272"/>
      <c r="W245" s="271"/>
      <c r="X245" s="283"/>
      <c r="Y245" s="42">
        <f t="shared" si="0"/>
        <v>0</v>
      </c>
    </row>
    <row r="246" spans="1:25" ht="13" x14ac:dyDescent="0.15">
      <c r="A246" s="40" t="s">
        <v>13</v>
      </c>
      <c r="B246" s="41">
        <f t="shared" si="1"/>
        <v>46263</v>
      </c>
      <c r="C246" s="42">
        <v>9</v>
      </c>
      <c r="D246" s="42"/>
      <c r="E246" s="42" t="s">
        <v>35</v>
      </c>
      <c r="F246" s="43" t="s">
        <v>68</v>
      </c>
      <c r="G246" s="44"/>
      <c r="H246" s="38"/>
      <c r="I246" s="55"/>
      <c r="J246" s="56"/>
      <c r="K246" s="271"/>
      <c r="L246" s="283"/>
      <c r="M246" s="289"/>
      <c r="N246" s="272"/>
      <c r="O246" s="271"/>
      <c r="P246" s="272"/>
      <c r="Q246" s="271"/>
      <c r="R246" s="272"/>
      <c r="S246" s="271"/>
      <c r="T246" s="272"/>
      <c r="U246" s="271"/>
      <c r="V246" s="272"/>
      <c r="W246" s="271"/>
      <c r="X246" s="283"/>
      <c r="Y246" s="42">
        <f t="shared" si="0"/>
        <v>0</v>
      </c>
    </row>
    <row r="247" spans="1:25" ht="13" x14ac:dyDescent="0.15">
      <c r="A247" s="45" t="s">
        <v>14</v>
      </c>
      <c r="B247" s="46">
        <f t="shared" si="1"/>
        <v>46264</v>
      </c>
      <c r="C247" s="47">
        <v>9</v>
      </c>
      <c r="D247" s="47"/>
      <c r="E247" s="47" t="s">
        <v>35</v>
      </c>
      <c r="F247" s="48" t="s">
        <v>68</v>
      </c>
      <c r="G247" s="49"/>
      <c r="H247" s="50"/>
      <c r="I247" s="57"/>
      <c r="J247" s="58"/>
      <c r="K247" s="295"/>
      <c r="L247" s="293"/>
      <c r="M247" s="294"/>
      <c r="N247" s="292"/>
      <c r="O247" s="295"/>
      <c r="P247" s="292"/>
      <c r="Q247" s="295"/>
      <c r="R247" s="292"/>
      <c r="S247" s="295"/>
      <c r="T247" s="292"/>
      <c r="U247" s="295"/>
      <c r="V247" s="292"/>
      <c r="W247" s="295"/>
      <c r="X247" s="293"/>
      <c r="Y247" s="47">
        <f t="shared" si="0"/>
        <v>0</v>
      </c>
    </row>
    <row r="248" spans="1:25" ht="13" x14ac:dyDescent="0.15">
      <c r="A248" s="32" t="s">
        <v>7</v>
      </c>
      <c r="B248" s="33">
        <f t="shared" si="1"/>
        <v>46265</v>
      </c>
      <c r="C248" s="34">
        <v>9</v>
      </c>
      <c r="D248" s="34"/>
      <c r="E248" s="34" t="s">
        <v>36</v>
      </c>
      <c r="F248" s="35" t="s">
        <v>68</v>
      </c>
      <c r="G248" s="44"/>
      <c r="H248" s="38"/>
      <c r="I248" s="53"/>
      <c r="J248" s="54"/>
      <c r="K248" s="271"/>
      <c r="L248" s="283"/>
      <c r="M248" s="289"/>
      <c r="N248" s="272"/>
      <c r="O248" s="271"/>
      <c r="P248" s="272"/>
      <c r="Q248" s="271"/>
      <c r="R248" s="272"/>
      <c r="S248" s="271"/>
      <c r="T248" s="272"/>
      <c r="U248" s="271"/>
      <c r="V248" s="272"/>
      <c r="W248" s="271"/>
      <c r="X248" s="283"/>
      <c r="Y248" s="34">
        <f t="shared" si="0"/>
        <v>0</v>
      </c>
    </row>
    <row r="249" spans="1:25" ht="13" x14ac:dyDescent="0.15">
      <c r="A249" s="40" t="s">
        <v>9</v>
      </c>
      <c r="B249" s="41">
        <f t="shared" si="1"/>
        <v>46266</v>
      </c>
      <c r="C249" s="42">
        <v>9</v>
      </c>
      <c r="D249" s="42"/>
      <c r="E249" s="42" t="s">
        <v>36</v>
      </c>
      <c r="F249" s="43" t="s">
        <v>68</v>
      </c>
      <c r="G249" s="44"/>
      <c r="H249" s="38"/>
      <c r="I249" s="55"/>
      <c r="J249" s="56"/>
      <c r="K249" s="271"/>
      <c r="L249" s="283"/>
      <c r="M249" s="289"/>
      <c r="N249" s="272"/>
      <c r="O249" s="271"/>
      <c r="P249" s="272"/>
      <c r="Q249" s="271"/>
      <c r="R249" s="272"/>
      <c r="S249" s="271"/>
      <c r="T249" s="272"/>
      <c r="U249" s="271"/>
      <c r="V249" s="272"/>
      <c r="W249" s="271"/>
      <c r="X249" s="283"/>
      <c r="Y249" s="42">
        <f t="shared" si="0"/>
        <v>0</v>
      </c>
    </row>
    <row r="250" spans="1:25" ht="13" x14ac:dyDescent="0.15">
      <c r="A250" s="40" t="s">
        <v>10</v>
      </c>
      <c r="B250" s="41">
        <f t="shared" si="1"/>
        <v>46267</v>
      </c>
      <c r="C250" s="42">
        <v>9</v>
      </c>
      <c r="D250" s="42"/>
      <c r="E250" s="42" t="s">
        <v>36</v>
      </c>
      <c r="F250" s="43" t="s">
        <v>68</v>
      </c>
      <c r="G250" s="44"/>
      <c r="H250" s="38"/>
      <c r="I250" s="55"/>
      <c r="J250" s="56"/>
      <c r="K250" s="271"/>
      <c r="L250" s="283"/>
      <c r="M250" s="289"/>
      <c r="N250" s="272"/>
      <c r="O250" s="271"/>
      <c r="P250" s="272"/>
      <c r="Q250" s="271"/>
      <c r="R250" s="272"/>
      <c r="S250" s="271"/>
      <c r="T250" s="272"/>
      <c r="U250" s="271"/>
      <c r="V250" s="272"/>
      <c r="W250" s="271"/>
      <c r="X250" s="283"/>
      <c r="Y250" s="42">
        <f t="shared" si="0"/>
        <v>0</v>
      </c>
    </row>
    <row r="251" spans="1:25" ht="13" x14ac:dyDescent="0.15">
      <c r="A251" s="40" t="s">
        <v>11</v>
      </c>
      <c r="B251" s="41">
        <f t="shared" si="1"/>
        <v>46268</v>
      </c>
      <c r="C251" s="42">
        <v>9</v>
      </c>
      <c r="D251" s="42"/>
      <c r="E251" s="42" t="s">
        <v>36</v>
      </c>
      <c r="F251" s="43" t="s">
        <v>68</v>
      </c>
      <c r="G251" s="44"/>
      <c r="H251" s="38"/>
      <c r="I251" s="55"/>
      <c r="J251" s="56"/>
      <c r="K251" s="271"/>
      <c r="L251" s="283"/>
      <c r="M251" s="289"/>
      <c r="N251" s="272"/>
      <c r="O251" s="271"/>
      <c r="P251" s="272"/>
      <c r="Q251" s="271"/>
      <c r="R251" s="272"/>
      <c r="S251" s="271"/>
      <c r="T251" s="272"/>
      <c r="U251" s="271"/>
      <c r="V251" s="272"/>
      <c r="W251" s="271"/>
      <c r="X251" s="283"/>
      <c r="Y251" s="42">
        <f t="shared" si="0"/>
        <v>0</v>
      </c>
    </row>
    <row r="252" spans="1:25" ht="13" x14ac:dyDescent="0.15">
      <c r="A252" s="40" t="s">
        <v>12</v>
      </c>
      <c r="B252" s="41">
        <f t="shared" si="1"/>
        <v>46269</v>
      </c>
      <c r="C252" s="42">
        <v>9</v>
      </c>
      <c r="D252" s="42"/>
      <c r="E252" s="42" t="s">
        <v>36</v>
      </c>
      <c r="F252" s="43" t="s">
        <v>68</v>
      </c>
      <c r="G252" s="44"/>
      <c r="H252" s="38"/>
      <c r="I252" s="55"/>
      <c r="J252" s="56"/>
      <c r="K252" s="271"/>
      <c r="L252" s="283"/>
      <c r="M252" s="289"/>
      <c r="N252" s="272"/>
      <c r="O252" s="271"/>
      <c r="P252" s="272"/>
      <c r="Q252" s="271"/>
      <c r="R252" s="272"/>
      <c r="S252" s="271"/>
      <c r="T252" s="272"/>
      <c r="U252" s="271"/>
      <c r="V252" s="272"/>
      <c r="W252" s="271"/>
      <c r="X252" s="283"/>
      <c r="Y252" s="42">
        <f t="shared" si="0"/>
        <v>0</v>
      </c>
    </row>
    <row r="253" spans="1:25" ht="13" x14ac:dyDescent="0.15">
      <c r="A253" s="40" t="s">
        <v>13</v>
      </c>
      <c r="B253" s="41">
        <f t="shared" si="1"/>
        <v>46270</v>
      </c>
      <c r="C253" s="42">
        <v>9</v>
      </c>
      <c r="D253" s="42"/>
      <c r="E253" s="42" t="s">
        <v>36</v>
      </c>
      <c r="F253" s="43" t="s">
        <v>68</v>
      </c>
      <c r="G253" s="44"/>
      <c r="H253" s="38"/>
      <c r="I253" s="55"/>
      <c r="J253" s="56"/>
      <c r="K253" s="271"/>
      <c r="L253" s="283"/>
      <c r="M253" s="289"/>
      <c r="N253" s="272"/>
      <c r="O253" s="271"/>
      <c r="P253" s="272"/>
      <c r="Q253" s="271"/>
      <c r="R253" s="272"/>
      <c r="S253" s="271"/>
      <c r="T253" s="272"/>
      <c r="U253" s="271"/>
      <c r="V253" s="272"/>
      <c r="W253" s="271"/>
      <c r="X253" s="283"/>
      <c r="Y253" s="42">
        <f t="shared" si="0"/>
        <v>0</v>
      </c>
    </row>
    <row r="254" spans="1:25" ht="13" x14ac:dyDescent="0.15">
      <c r="A254" s="45" t="s">
        <v>14</v>
      </c>
      <c r="B254" s="46">
        <f t="shared" si="1"/>
        <v>46271</v>
      </c>
      <c r="C254" s="47">
        <v>9</v>
      </c>
      <c r="D254" s="47"/>
      <c r="E254" s="47" t="s">
        <v>36</v>
      </c>
      <c r="F254" s="48" t="s">
        <v>68</v>
      </c>
      <c r="G254" s="49"/>
      <c r="H254" s="50"/>
      <c r="I254" s="57"/>
      <c r="J254" s="58"/>
      <c r="K254" s="295"/>
      <c r="L254" s="293"/>
      <c r="M254" s="294"/>
      <c r="N254" s="292"/>
      <c r="O254" s="295"/>
      <c r="P254" s="292"/>
      <c r="Q254" s="295"/>
      <c r="R254" s="292"/>
      <c r="S254" s="295"/>
      <c r="T254" s="292"/>
      <c r="U254" s="295"/>
      <c r="V254" s="292"/>
      <c r="W254" s="295"/>
      <c r="X254" s="293"/>
      <c r="Y254" s="47">
        <f t="shared" si="0"/>
        <v>0</v>
      </c>
    </row>
    <row r="255" spans="1:25" ht="13" x14ac:dyDescent="0.15">
      <c r="A255" s="32" t="s">
        <v>7</v>
      </c>
      <c r="B255" s="33">
        <f t="shared" si="1"/>
        <v>46272</v>
      </c>
      <c r="C255" s="34">
        <v>10</v>
      </c>
      <c r="D255" s="34"/>
      <c r="E255" s="34" t="s">
        <v>31</v>
      </c>
      <c r="F255" s="35" t="s">
        <v>68</v>
      </c>
      <c r="G255" s="44"/>
      <c r="H255" s="38"/>
      <c r="I255" s="53"/>
      <c r="J255" s="54"/>
      <c r="K255" s="271"/>
      <c r="L255" s="283"/>
      <c r="M255" s="289"/>
      <c r="N255" s="272"/>
      <c r="O255" s="271"/>
      <c r="P255" s="272"/>
      <c r="Q255" s="271"/>
      <c r="R255" s="272"/>
      <c r="S255" s="271"/>
      <c r="T255" s="272"/>
      <c r="U255" s="271"/>
      <c r="V255" s="272"/>
      <c r="W255" s="271"/>
      <c r="X255" s="283"/>
      <c r="Y255" s="34">
        <f t="shared" si="0"/>
        <v>0</v>
      </c>
    </row>
    <row r="256" spans="1:25" ht="13" x14ac:dyDescent="0.15">
      <c r="A256" s="40" t="s">
        <v>9</v>
      </c>
      <c r="B256" s="41">
        <f t="shared" si="1"/>
        <v>46273</v>
      </c>
      <c r="C256" s="42">
        <v>10</v>
      </c>
      <c r="D256" s="42"/>
      <c r="E256" s="42" t="s">
        <v>31</v>
      </c>
      <c r="F256" s="43" t="s">
        <v>68</v>
      </c>
      <c r="G256" s="44"/>
      <c r="H256" s="38"/>
      <c r="I256" s="55"/>
      <c r="J256" s="56"/>
      <c r="K256" s="271"/>
      <c r="L256" s="283"/>
      <c r="M256" s="289"/>
      <c r="N256" s="272"/>
      <c r="O256" s="271"/>
      <c r="P256" s="272"/>
      <c r="Q256" s="271"/>
      <c r="R256" s="272"/>
      <c r="S256" s="271"/>
      <c r="T256" s="272"/>
      <c r="U256" s="271"/>
      <c r="V256" s="272"/>
      <c r="W256" s="271"/>
      <c r="X256" s="283"/>
      <c r="Y256" s="42">
        <f t="shared" si="0"/>
        <v>0</v>
      </c>
    </row>
    <row r="257" spans="1:25" ht="13" x14ac:dyDescent="0.15">
      <c r="A257" s="40" t="s">
        <v>10</v>
      </c>
      <c r="B257" s="41">
        <f t="shared" si="1"/>
        <v>46274</v>
      </c>
      <c r="C257" s="42">
        <v>10</v>
      </c>
      <c r="D257" s="42"/>
      <c r="E257" s="42" t="s">
        <v>31</v>
      </c>
      <c r="F257" s="43" t="s">
        <v>68</v>
      </c>
      <c r="G257" s="44"/>
      <c r="H257" s="38"/>
      <c r="I257" s="55"/>
      <c r="J257" s="56"/>
      <c r="K257" s="271"/>
      <c r="L257" s="283"/>
      <c r="M257" s="289"/>
      <c r="N257" s="272"/>
      <c r="O257" s="271"/>
      <c r="P257" s="272"/>
      <c r="Q257" s="271"/>
      <c r="R257" s="272"/>
      <c r="S257" s="271"/>
      <c r="T257" s="272"/>
      <c r="U257" s="271"/>
      <c r="V257" s="272"/>
      <c r="W257" s="271"/>
      <c r="X257" s="283"/>
      <c r="Y257" s="42">
        <f t="shared" si="0"/>
        <v>0</v>
      </c>
    </row>
    <row r="258" spans="1:25" ht="13" x14ac:dyDescent="0.15">
      <c r="A258" s="40" t="s">
        <v>11</v>
      </c>
      <c r="B258" s="41">
        <f t="shared" si="1"/>
        <v>46275</v>
      </c>
      <c r="C258" s="42">
        <v>10</v>
      </c>
      <c r="D258" s="42"/>
      <c r="E258" s="42" t="s">
        <v>31</v>
      </c>
      <c r="F258" s="43" t="s">
        <v>68</v>
      </c>
      <c r="G258" s="44"/>
      <c r="H258" s="38"/>
      <c r="I258" s="55"/>
      <c r="J258" s="56"/>
      <c r="K258" s="271"/>
      <c r="L258" s="283"/>
      <c r="M258" s="289"/>
      <c r="N258" s="272"/>
      <c r="O258" s="271"/>
      <c r="P258" s="272"/>
      <c r="Q258" s="271"/>
      <c r="R258" s="272"/>
      <c r="S258" s="271"/>
      <c r="T258" s="272"/>
      <c r="U258" s="271"/>
      <c r="V258" s="272"/>
      <c r="W258" s="271"/>
      <c r="X258" s="283"/>
      <c r="Y258" s="42">
        <f t="shared" ref="Y258:Y359" si="2">SUM(G258:L258)</f>
        <v>0</v>
      </c>
    </row>
    <row r="259" spans="1:25" ht="13" x14ac:dyDescent="0.15">
      <c r="A259" s="40" t="s">
        <v>12</v>
      </c>
      <c r="B259" s="41">
        <f t="shared" ref="B259:B359" si="3">B258+1</f>
        <v>46276</v>
      </c>
      <c r="C259" s="42">
        <v>10</v>
      </c>
      <c r="D259" s="42"/>
      <c r="E259" s="42" t="s">
        <v>31</v>
      </c>
      <c r="F259" s="43" t="s">
        <v>68</v>
      </c>
      <c r="G259" s="44"/>
      <c r="H259" s="38"/>
      <c r="I259" s="55"/>
      <c r="J259" s="56"/>
      <c r="K259" s="271"/>
      <c r="L259" s="283"/>
      <c r="M259" s="289"/>
      <c r="N259" s="272"/>
      <c r="O259" s="271"/>
      <c r="P259" s="272"/>
      <c r="Q259" s="271"/>
      <c r="R259" s="272"/>
      <c r="S259" s="271"/>
      <c r="T259" s="272"/>
      <c r="U259" s="271"/>
      <c r="V259" s="272"/>
      <c r="W259" s="271"/>
      <c r="X259" s="283"/>
      <c r="Y259" s="42">
        <f t="shared" si="2"/>
        <v>0</v>
      </c>
    </row>
    <row r="260" spans="1:25" ht="13" x14ac:dyDescent="0.15">
      <c r="A260" s="40" t="s">
        <v>13</v>
      </c>
      <c r="B260" s="41">
        <f t="shared" si="3"/>
        <v>46277</v>
      </c>
      <c r="C260" s="42">
        <v>10</v>
      </c>
      <c r="D260" s="42"/>
      <c r="E260" s="42" t="s">
        <v>31</v>
      </c>
      <c r="F260" s="43" t="s">
        <v>68</v>
      </c>
      <c r="G260" s="44"/>
      <c r="H260" s="38"/>
      <c r="I260" s="55"/>
      <c r="J260" s="56"/>
      <c r="K260" s="271"/>
      <c r="L260" s="283"/>
      <c r="M260" s="289"/>
      <c r="N260" s="272"/>
      <c r="O260" s="271"/>
      <c r="P260" s="272"/>
      <c r="Q260" s="271"/>
      <c r="R260" s="272"/>
      <c r="S260" s="271"/>
      <c r="T260" s="272"/>
      <c r="U260" s="271"/>
      <c r="V260" s="272"/>
      <c r="W260" s="271"/>
      <c r="X260" s="283"/>
      <c r="Y260" s="42">
        <f t="shared" si="2"/>
        <v>0</v>
      </c>
    </row>
    <row r="261" spans="1:25" ht="13" x14ac:dyDescent="0.15">
      <c r="A261" s="45" t="s">
        <v>14</v>
      </c>
      <c r="B261" s="46">
        <f t="shared" si="3"/>
        <v>46278</v>
      </c>
      <c r="C261" s="47">
        <v>10</v>
      </c>
      <c r="D261" s="47"/>
      <c r="E261" s="47" t="s">
        <v>31</v>
      </c>
      <c r="F261" s="48" t="s">
        <v>68</v>
      </c>
      <c r="G261" s="49"/>
      <c r="H261" s="50"/>
      <c r="I261" s="57"/>
      <c r="J261" s="58"/>
      <c r="K261" s="295"/>
      <c r="L261" s="293"/>
      <c r="M261" s="294"/>
      <c r="N261" s="292"/>
      <c r="O261" s="295"/>
      <c r="P261" s="292"/>
      <c r="Q261" s="295"/>
      <c r="R261" s="292"/>
      <c r="S261" s="295"/>
      <c r="T261" s="292"/>
      <c r="U261" s="295"/>
      <c r="V261" s="292"/>
      <c r="W261" s="295"/>
      <c r="X261" s="293"/>
      <c r="Y261" s="47">
        <f t="shared" si="2"/>
        <v>0</v>
      </c>
    </row>
    <row r="262" spans="1:25" ht="13" x14ac:dyDescent="0.15">
      <c r="A262" s="32" t="s">
        <v>7</v>
      </c>
      <c r="B262" s="33">
        <f t="shared" si="3"/>
        <v>46279</v>
      </c>
      <c r="C262" s="34">
        <v>10</v>
      </c>
      <c r="D262" s="34"/>
      <c r="E262" s="34" t="s">
        <v>34</v>
      </c>
      <c r="F262" s="35" t="s">
        <v>68</v>
      </c>
      <c r="G262" s="44"/>
      <c r="H262" s="38"/>
      <c r="I262" s="53"/>
      <c r="J262" s="54"/>
      <c r="K262" s="271"/>
      <c r="L262" s="283"/>
      <c r="M262" s="289"/>
      <c r="N262" s="272"/>
      <c r="O262" s="271"/>
      <c r="P262" s="272"/>
      <c r="Q262" s="271"/>
      <c r="R262" s="272"/>
      <c r="S262" s="271"/>
      <c r="T262" s="272"/>
      <c r="U262" s="271"/>
      <c r="V262" s="272"/>
      <c r="W262" s="271"/>
      <c r="X262" s="283"/>
      <c r="Y262" s="34">
        <f t="shared" si="2"/>
        <v>0</v>
      </c>
    </row>
    <row r="263" spans="1:25" ht="13" x14ac:dyDescent="0.15">
      <c r="A263" s="40" t="s">
        <v>9</v>
      </c>
      <c r="B263" s="41">
        <f t="shared" si="3"/>
        <v>46280</v>
      </c>
      <c r="C263" s="42">
        <v>10</v>
      </c>
      <c r="D263" s="42"/>
      <c r="E263" s="42" t="s">
        <v>34</v>
      </c>
      <c r="F263" s="43" t="s">
        <v>68</v>
      </c>
      <c r="G263" s="44"/>
      <c r="H263" s="38"/>
      <c r="I263" s="55"/>
      <c r="J263" s="56"/>
      <c r="K263" s="271"/>
      <c r="L263" s="283"/>
      <c r="M263" s="289"/>
      <c r="N263" s="272"/>
      <c r="O263" s="271"/>
      <c r="P263" s="272"/>
      <c r="Q263" s="271"/>
      <c r="R263" s="272"/>
      <c r="S263" s="271"/>
      <c r="T263" s="272"/>
      <c r="U263" s="271"/>
      <c r="V263" s="272"/>
      <c r="W263" s="271"/>
      <c r="X263" s="283"/>
      <c r="Y263" s="42">
        <f t="shared" si="2"/>
        <v>0</v>
      </c>
    </row>
    <row r="264" spans="1:25" ht="13" x14ac:dyDescent="0.15">
      <c r="A264" s="40" t="s">
        <v>10</v>
      </c>
      <c r="B264" s="41">
        <f t="shared" si="3"/>
        <v>46281</v>
      </c>
      <c r="C264" s="42">
        <v>10</v>
      </c>
      <c r="D264" s="42"/>
      <c r="E264" s="42" t="s">
        <v>34</v>
      </c>
      <c r="F264" s="43" t="s">
        <v>68</v>
      </c>
      <c r="G264" s="44"/>
      <c r="H264" s="38"/>
      <c r="I264" s="55"/>
      <c r="J264" s="56"/>
      <c r="K264" s="271"/>
      <c r="L264" s="283"/>
      <c r="M264" s="289"/>
      <c r="N264" s="272"/>
      <c r="O264" s="271"/>
      <c r="P264" s="272"/>
      <c r="Q264" s="271"/>
      <c r="R264" s="272"/>
      <c r="S264" s="271"/>
      <c r="T264" s="272"/>
      <c r="U264" s="271"/>
      <c r="V264" s="272"/>
      <c r="W264" s="271"/>
      <c r="X264" s="283"/>
      <c r="Y264" s="42">
        <f t="shared" si="2"/>
        <v>0</v>
      </c>
    </row>
    <row r="265" spans="1:25" ht="13" x14ac:dyDescent="0.15">
      <c r="A265" s="40" t="s">
        <v>11</v>
      </c>
      <c r="B265" s="41">
        <f t="shared" si="3"/>
        <v>46282</v>
      </c>
      <c r="C265" s="42">
        <v>10</v>
      </c>
      <c r="D265" s="42"/>
      <c r="E265" s="42" t="s">
        <v>34</v>
      </c>
      <c r="F265" s="43" t="s">
        <v>68</v>
      </c>
      <c r="G265" s="44"/>
      <c r="H265" s="38"/>
      <c r="I265" s="55"/>
      <c r="J265" s="56"/>
      <c r="K265" s="271"/>
      <c r="L265" s="283"/>
      <c r="M265" s="289"/>
      <c r="N265" s="272"/>
      <c r="O265" s="271"/>
      <c r="P265" s="272"/>
      <c r="Q265" s="271"/>
      <c r="R265" s="272"/>
      <c r="S265" s="271"/>
      <c r="T265" s="272"/>
      <c r="U265" s="271"/>
      <c r="V265" s="272"/>
      <c r="W265" s="271"/>
      <c r="X265" s="283"/>
      <c r="Y265" s="42">
        <f t="shared" si="2"/>
        <v>0</v>
      </c>
    </row>
    <row r="266" spans="1:25" ht="13" x14ac:dyDescent="0.15">
      <c r="A266" s="40" t="s">
        <v>12</v>
      </c>
      <c r="B266" s="41">
        <f t="shared" si="3"/>
        <v>46283</v>
      </c>
      <c r="C266" s="42">
        <v>10</v>
      </c>
      <c r="D266" s="42"/>
      <c r="E266" s="42" t="s">
        <v>34</v>
      </c>
      <c r="F266" s="43" t="s">
        <v>68</v>
      </c>
      <c r="G266" s="44"/>
      <c r="H266" s="38"/>
      <c r="I266" s="55"/>
      <c r="J266" s="56"/>
      <c r="K266" s="271"/>
      <c r="L266" s="283"/>
      <c r="M266" s="289"/>
      <c r="N266" s="272"/>
      <c r="O266" s="271"/>
      <c r="P266" s="272"/>
      <c r="Q266" s="271"/>
      <c r="R266" s="272"/>
      <c r="S266" s="271"/>
      <c r="T266" s="272"/>
      <c r="U266" s="271"/>
      <c r="V266" s="272"/>
      <c r="W266" s="271"/>
      <c r="X266" s="283"/>
      <c r="Y266" s="42">
        <f t="shared" si="2"/>
        <v>0</v>
      </c>
    </row>
    <row r="267" spans="1:25" ht="13" x14ac:dyDescent="0.15">
      <c r="A267" s="40" t="s">
        <v>13</v>
      </c>
      <c r="B267" s="41">
        <f t="shared" si="3"/>
        <v>46284</v>
      </c>
      <c r="C267" s="42">
        <v>10</v>
      </c>
      <c r="D267" s="42"/>
      <c r="E267" s="42" t="s">
        <v>34</v>
      </c>
      <c r="F267" s="43" t="s">
        <v>68</v>
      </c>
      <c r="G267" s="44"/>
      <c r="H267" s="38"/>
      <c r="I267" s="55"/>
      <c r="J267" s="56"/>
      <c r="K267" s="271"/>
      <c r="L267" s="283"/>
      <c r="M267" s="289"/>
      <c r="N267" s="272"/>
      <c r="O267" s="271"/>
      <c r="P267" s="272"/>
      <c r="Q267" s="271"/>
      <c r="R267" s="272"/>
      <c r="S267" s="271"/>
      <c r="T267" s="272"/>
      <c r="U267" s="271"/>
      <c r="V267" s="272"/>
      <c r="W267" s="271"/>
      <c r="X267" s="283"/>
      <c r="Y267" s="42">
        <f t="shared" si="2"/>
        <v>0</v>
      </c>
    </row>
    <row r="268" spans="1:25" ht="13" x14ac:dyDescent="0.15">
      <c r="A268" s="45" t="s">
        <v>14</v>
      </c>
      <c r="B268" s="46">
        <f t="shared" si="3"/>
        <v>46285</v>
      </c>
      <c r="C268" s="47">
        <v>10</v>
      </c>
      <c r="D268" s="47"/>
      <c r="E268" s="47" t="s">
        <v>34</v>
      </c>
      <c r="F268" s="48" t="s">
        <v>68</v>
      </c>
      <c r="G268" s="49"/>
      <c r="H268" s="50"/>
      <c r="I268" s="57"/>
      <c r="J268" s="58"/>
      <c r="K268" s="295"/>
      <c r="L268" s="293"/>
      <c r="M268" s="294"/>
      <c r="N268" s="292"/>
      <c r="O268" s="295"/>
      <c r="P268" s="292"/>
      <c r="Q268" s="295"/>
      <c r="R268" s="292"/>
      <c r="S268" s="295"/>
      <c r="T268" s="292"/>
      <c r="U268" s="295"/>
      <c r="V268" s="292"/>
      <c r="W268" s="295"/>
      <c r="X268" s="293"/>
      <c r="Y268" s="47">
        <f t="shared" si="2"/>
        <v>0</v>
      </c>
    </row>
    <row r="269" spans="1:25" ht="13" x14ac:dyDescent="0.15">
      <c r="A269" s="32" t="s">
        <v>7</v>
      </c>
      <c r="B269" s="33">
        <f t="shared" si="3"/>
        <v>46286</v>
      </c>
      <c r="C269" s="34">
        <v>10</v>
      </c>
      <c r="D269" s="34"/>
      <c r="E269" s="34" t="s">
        <v>35</v>
      </c>
      <c r="F269" s="35" t="s">
        <v>68</v>
      </c>
      <c r="G269" s="44"/>
      <c r="H269" s="38"/>
      <c r="I269" s="53"/>
      <c r="J269" s="54"/>
      <c r="K269" s="271"/>
      <c r="L269" s="283"/>
      <c r="M269" s="289"/>
      <c r="N269" s="272"/>
      <c r="O269" s="271"/>
      <c r="P269" s="272"/>
      <c r="Q269" s="271"/>
      <c r="R269" s="272"/>
      <c r="S269" s="271"/>
      <c r="T269" s="272"/>
      <c r="U269" s="271"/>
      <c r="V269" s="272"/>
      <c r="W269" s="271"/>
      <c r="X269" s="283"/>
      <c r="Y269" s="34">
        <f t="shared" si="2"/>
        <v>0</v>
      </c>
    </row>
    <row r="270" spans="1:25" ht="13" x14ac:dyDescent="0.15">
      <c r="A270" s="40" t="s">
        <v>9</v>
      </c>
      <c r="B270" s="41">
        <f t="shared" si="3"/>
        <v>46287</v>
      </c>
      <c r="C270" s="42">
        <v>10</v>
      </c>
      <c r="D270" s="42"/>
      <c r="E270" s="42" t="s">
        <v>35</v>
      </c>
      <c r="F270" s="43" t="s">
        <v>68</v>
      </c>
      <c r="G270" s="44"/>
      <c r="H270" s="38"/>
      <c r="I270" s="55"/>
      <c r="J270" s="56"/>
      <c r="K270" s="271"/>
      <c r="L270" s="283"/>
      <c r="M270" s="289"/>
      <c r="N270" s="272"/>
      <c r="O270" s="271"/>
      <c r="P270" s="272"/>
      <c r="Q270" s="271"/>
      <c r="R270" s="272"/>
      <c r="S270" s="271"/>
      <c r="T270" s="272"/>
      <c r="U270" s="271"/>
      <c r="V270" s="272"/>
      <c r="W270" s="271"/>
      <c r="X270" s="283"/>
      <c r="Y270" s="42">
        <f t="shared" si="2"/>
        <v>0</v>
      </c>
    </row>
    <row r="271" spans="1:25" ht="13" x14ac:dyDescent="0.15">
      <c r="A271" s="40" t="s">
        <v>10</v>
      </c>
      <c r="B271" s="41">
        <f t="shared" si="3"/>
        <v>46288</v>
      </c>
      <c r="C271" s="42">
        <v>10</v>
      </c>
      <c r="D271" s="42"/>
      <c r="E271" s="42" t="s">
        <v>35</v>
      </c>
      <c r="F271" s="43" t="s">
        <v>68</v>
      </c>
      <c r="G271" s="44"/>
      <c r="H271" s="38"/>
      <c r="I271" s="55"/>
      <c r="J271" s="56"/>
      <c r="K271" s="271"/>
      <c r="L271" s="283"/>
      <c r="M271" s="289"/>
      <c r="N271" s="272"/>
      <c r="O271" s="271"/>
      <c r="P271" s="272"/>
      <c r="Q271" s="271"/>
      <c r="R271" s="272"/>
      <c r="S271" s="271"/>
      <c r="T271" s="272"/>
      <c r="U271" s="271"/>
      <c r="V271" s="272"/>
      <c r="W271" s="271"/>
      <c r="X271" s="283"/>
      <c r="Y271" s="42">
        <f t="shared" si="2"/>
        <v>0</v>
      </c>
    </row>
    <row r="272" spans="1:25" ht="13" x14ac:dyDescent="0.15">
      <c r="A272" s="40" t="s">
        <v>11</v>
      </c>
      <c r="B272" s="41">
        <f t="shared" si="3"/>
        <v>46289</v>
      </c>
      <c r="C272" s="42">
        <v>10</v>
      </c>
      <c r="D272" s="42"/>
      <c r="E272" s="42" t="s">
        <v>35</v>
      </c>
      <c r="F272" s="43" t="s">
        <v>68</v>
      </c>
      <c r="G272" s="44"/>
      <c r="H272" s="38"/>
      <c r="I272" s="55"/>
      <c r="J272" s="56"/>
      <c r="K272" s="271"/>
      <c r="L272" s="283"/>
      <c r="M272" s="289"/>
      <c r="N272" s="272"/>
      <c r="O272" s="271"/>
      <c r="P272" s="272"/>
      <c r="Q272" s="271"/>
      <c r="R272" s="272"/>
      <c r="S272" s="271"/>
      <c r="T272" s="272"/>
      <c r="U272" s="271"/>
      <c r="V272" s="272"/>
      <c r="W272" s="271"/>
      <c r="X272" s="283"/>
      <c r="Y272" s="42">
        <f t="shared" si="2"/>
        <v>0</v>
      </c>
    </row>
    <row r="273" spans="1:25" ht="13" x14ac:dyDescent="0.15">
      <c r="A273" s="40" t="s">
        <v>12</v>
      </c>
      <c r="B273" s="41">
        <f t="shared" si="3"/>
        <v>46290</v>
      </c>
      <c r="C273" s="42">
        <v>10</v>
      </c>
      <c r="D273" s="42"/>
      <c r="E273" s="42" t="s">
        <v>35</v>
      </c>
      <c r="F273" s="43" t="s">
        <v>68</v>
      </c>
      <c r="G273" s="44"/>
      <c r="H273" s="38"/>
      <c r="I273" s="55"/>
      <c r="J273" s="56"/>
      <c r="K273" s="271"/>
      <c r="L273" s="283"/>
      <c r="M273" s="289"/>
      <c r="N273" s="272"/>
      <c r="O273" s="271"/>
      <c r="P273" s="272"/>
      <c r="Q273" s="271"/>
      <c r="R273" s="272"/>
      <c r="S273" s="271"/>
      <c r="T273" s="272"/>
      <c r="U273" s="271"/>
      <c r="V273" s="272"/>
      <c r="W273" s="271"/>
      <c r="X273" s="283"/>
      <c r="Y273" s="42">
        <f t="shared" si="2"/>
        <v>0</v>
      </c>
    </row>
    <row r="274" spans="1:25" ht="13" x14ac:dyDescent="0.15">
      <c r="A274" s="40" t="s">
        <v>13</v>
      </c>
      <c r="B274" s="41">
        <f t="shared" si="3"/>
        <v>46291</v>
      </c>
      <c r="C274" s="42">
        <v>10</v>
      </c>
      <c r="D274" s="42"/>
      <c r="E274" s="42" t="s">
        <v>35</v>
      </c>
      <c r="F274" s="43" t="s">
        <v>68</v>
      </c>
      <c r="G274" s="44"/>
      <c r="H274" s="38"/>
      <c r="I274" s="55"/>
      <c r="J274" s="56"/>
      <c r="K274" s="271"/>
      <c r="L274" s="283"/>
      <c r="M274" s="289"/>
      <c r="N274" s="272"/>
      <c r="O274" s="271"/>
      <c r="P274" s="272"/>
      <c r="Q274" s="271"/>
      <c r="R274" s="272"/>
      <c r="S274" s="271"/>
      <c r="T274" s="272"/>
      <c r="U274" s="271"/>
      <c r="V274" s="272"/>
      <c r="W274" s="271"/>
      <c r="X274" s="283"/>
      <c r="Y274" s="42">
        <f t="shared" si="2"/>
        <v>0</v>
      </c>
    </row>
    <row r="275" spans="1:25" ht="13" x14ac:dyDescent="0.15">
      <c r="A275" s="45" t="s">
        <v>14</v>
      </c>
      <c r="B275" s="46">
        <f t="shared" si="3"/>
        <v>46292</v>
      </c>
      <c r="C275" s="47">
        <v>10</v>
      </c>
      <c r="D275" s="47"/>
      <c r="E275" s="47" t="s">
        <v>35</v>
      </c>
      <c r="F275" s="48" t="s">
        <v>68</v>
      </c>
      <c r="G275" s="49"/>
      <c r="H275" s="50"/>
      <c r="I275" s="57"/>
      <c r="J275" s="58"/>
      <c r="K275" s="295"/>
      <c r="L275" s="293"/>
      <c r="M275" s="294"/>
      <c r="N275" s="292"/>
      <c r="O275" s="295"/>
      <c r="P275" s="292"/>
      <c r="Q275" s="295"/>
      <c r="R275" s="292"/>
      <c r="S275" s="295"/>
      <c r="T275" s="292"/>
      <c r="U275" s="295"/>
      <c r="V275" s="292"/>
      <c r="W275" s="295"/>
      <c r="X275" s="293"/>
      <c r="Y275" s="47">
        <f t="shared" si="2"/>
        <v>0</v>
      </c>
    </row>
    <row r="276" spans="1:25" ht="13" x14ac:dyDescent="0.15">
      <c r="A276" s="32" t="s">
        <v>7</v>
      </c>
      <c r="B276" s="33">
        <f t="shared" si="3"/>
        <v>46293</v>
      </c>
      <c r="C276" s="34">
        <v>10</v>
      </c>
      <c r="D276" s="34"/>
      <c r="E276" s="34" t="s">
        <v>36</v>
      </c>
      <c r="F276" s="35" t="s">
        <v>90</v>
      </c>
      <c r="G276" s="44"/>
      <c r="H276" s="38"/>
      <c r="I276" s="53"/>
      <c r="J276" s="54"/>
      <c r="K276" s="271"/>
      <c r="L276" s="283"/>
      <c r="M276" s="289"/>
      <c r="N276" s="272"/>
      <c r="O276" s="271"/>
      <c r="P276" s="272"/>
      <c r="Q276" s="271"/>
      <c r="R276" s="272"/>
      <c r="S276" s="271"/>
      <c r="T276" s="272"/>
      <c r="U276" s="271"/>
      <c r="V276" s="272"/>
      <c r="W276" s="271"/>
      <c r="X276" s="283"/>
      <c r="Y276" s="34">
        <f t="shared" si="2"/>
        <v>0</v>
      </c>
    </row>
    <row r="277" spans="1:25" ht="13" x14ac:dyDescent="0.15">
      <c r="A277" s="40" t="s">
        <v>9</v>
      </c>
      <c r="B277" s="41">
        <f t="shared" si="3"/>
        <v>46294</v>
      </c>
      <c r="C277" s="42">
        <v>10</v>
      </c>
      <c r="D277" s="42"/>
      <c r="E277" s="42" t="s">
        <v>36</v>
      </c>
      <c r="F277" s="43" t="s">
        <v>90</v>
      </c>
      <c r="G277" s="44"/>
      <c r="H277" s="38"/>
      <c r="I277" s="55"/>
      <c r="J277" s="56"/>
      <c r="K277" s="271"/>
      <c r="L277" s="283"/>
      <c r="M277" s="289"/>
      <c r="N277" s="272"/>
      <c r="O277" s="271"/>
      <c r="P277" s="272"/>
      <c r="Q277" s="271"/>
      <c r="R277" s="272"/>
      <c r="S277" s="271"/>
      <c r="T277" s="272"/>
      <c r="U277" s="271"/>
      <c r="V277" s="272"/>
      <c r="W277" s="271"/>
      <c r="X277" s="283"/>
      <c r="Y277" s="42">
        <f t="shared" si="2"/>
        <v>0</v>
      </c>
    </row>
    <row r="278" spans="1:25" ht="13" x14ac:dyDescent="0.15">
      <c r="A278" s="40" t="s">
        <v>10</v>
      </c>
      <c r="B278" s="41">
        <f t="shared" si="3"/>
        <v>46295</v>
      </c>
      <c r="C278" s="42">
        <v>10</v>
      </c>
      <c r="D278" s="42"/>
      <c r="E278" s="42" t="s">
        <v>36</v>
      </c>
      <c r="F278" s="43" t="s">
        <v>90</v>
      </c>
      <c r="G278" s="44"/>
      <c r="H278" s="38"/>
      <c r="I278" s="55"/>
      <c r="J278" s="56"/>
      <c r="K278" s="271"/>
      <c r="L278" s="283"/>
      <c r="M278" s="289"/>
      <c r="N278" s="272"/>
      <c r="O278" s="271"/>
      <c r="P278" s="272"/>
      <c r="Q278" s="271"/>
      <c r="R278" s="272"/>
      <c r="S278" s="271"/>
      <c r="T278" s="272"/>
      <c r="U278" s="271"/>
      <c r="V278" s="272"/>
      <c r="W278" s="271"/>
      <c r="X278" s="283"/>
      <c r="Y278" s="42">
        <f t="shared" si="2"/>
        <v>0</v>
      </c>
    </row>
    <row r="279" spans="1:25" ht="13" x14ac:dyDescent="0.15">
      <c r="A279" s="40" t="s">
        <v>11</v>
      </c>
      <c r="B279" s="41">
        <f t="shared" si="3"/>
        <v>46296</v>
      </c>
      <c r="C279" s="42">
        <v>10</v>
      </c>
      <c r="D279" s="42"/>
      <c r="E279" s="42" t="s">
        <v>36</v>
      </c>
      <c r="F279" s="43" t="s">
        <v>90</v>
      </c>
      <c r="G279" s="44"/>
      <c r="H279" s="38"/>
      <c r="I279" s="55"/>
      <c r="J279" s="56"/>
      <c r="K279" s="271"/>
      <c r="L279" s="283"/>
      <c r="M279" s="289"/>
      <c r="N279" s="272"/>
      <c r="O279" s="271"/>
      <c r="P279" s="272"/>
      <c r="Q279" s="271"/>
      <c r="R279" s="272"/>
      <c r="S279" s="271"/>
      <c r="T279" s="272"/>
      <c r="U279" s="271"/>
      <c r="V279" s="272"/>
      <c r="W279" s="271"/>
      <c r="X279" s="283"/>
      <c r="Y279" s="42">
        <f t="shared" si="2"/>
        <v>0</v>
      </c>
    </row>
    <row r="280" spans="1:25" ht="13" x14ac:dyDescent="0.15">
      <c r="A280" s="40" t="s">
        <v>12</v>
      </c>
      <c r="B280" s="41">
        <f t="shared" si="3"/>
        <v>46297</v>
      </c>
      <c r="C280" s="42">
        <v>10</v>
      </c>
      <c r="D280" s="42"/>
      <c r="E280" s="42" t="s">
        <v>36</v>
      </c>
      <c r="F280" s="43" t="s">
        <v>90</v>
      </c>
      <c r="G280" s="44"/>
      <c r="H280" s="38"/>
      <c r="I280" s="55"/>
      <c r="J280" s="56"/>
      <c r="K280" s="271"/>
      <c r="L280" s="283"/>
      <c r="M280" s="289"/>
      <c r="N280" s="272"/>
      <c r="O280" s="271"/>
      <c r="P280" s="272"/>
      <c r="Q280" s="271"/>
      <c r="R280" s="272"/>
      <c r="S280" s="271"/>
      <c r="T280" s="272"/>
      <c r="U280" s="271"/>
      <c r="V280" s="272"/>
      <c r="W280" s="271"/>
      <c r="X280" s="283"/>
      <c r="Y280" s="42">
        <f t="shared" si="2"/>
        <v>0</v>
      </c>
    </row>
    <row r="281" spans="1:25" ht="13" x14ac:dyDescent="0.15">
      <c r="A281" s="40" t="s">
        <v>13</v>
      </c>
      <c r="B281" s="41">
        <f t="shared" si="3"/>
        <v>46298</v>
      </c>
      <c r="C281" s="42">
        <v>10</v>
      </c>
      <c r="D281" s="42"/>
      <c r="E281" s="42" t="s">
        <v>36</v>
      </c>
      <c r="F281" s="43" t="s">
        <v>90</v>
      </c>
      <c r="G281" s="44"/>
      <c r="H281" s="38"/>
      <c r="I281" s="55"/>
      <c r="J281" s="56"/>
      <c r="K281" s="271"/>
      <c r="L281" s="283"/>
      <c r="M281" s="289"/>
      <c r="N281" s="272"/>
      <c r="O281" s="271"/>
      <c r="P281" s="272"/>
      <c r="Q281" s="271"/>
      <c r="R281" s="272"/>
      <c r="S281" s="271"/>
      <c r="T281" s="272"/>
      <c r="U281" s="271"/>
      <c r="V281" s="272"/>
      <c r="W281" s="271"/>
      <c r="X281" s="283"/>
      <c r="Y281" s="42">
        <f t="shared" si="2"/>
        <v>0</v>
      </c>
    </row>
    <row r="282" spans="1:25" ht="13" x14ac:dyDescent="0.15">
      <c r="A282" s="45" t="s">
        <v>14</v>
      </c>
      <c r="B282" s="46">
        <f t="shared" si="3"/>
        <v>46299</v>
      </c>
      <c r="C282" s="47">
        <v>10</v>
      </c>
      <c r="D282" s="47"/>
      <c r="E282" s="47" t="s">
        <v>36</v>
      </c>
      <c r="F282" s="48" t="s">
        <v>90</v>
      </c>
      <c r="G282" s="49"/>
      <c r="H282" s="50"/>
      <c r="I282" s="57"/>
      <c r="J282" s="58"/>
      <c r="K282" s="295"/>
      <c r="L282" s="293"/>
      <c r="M282" s="294"/>
      <c r="N282" s="292"/>
      <c r="O282" s="295"/>
      <c r="P282" s="292"/>
      <c r="Q282" s="295"/>
      <c r="R282" s="292"/>
      <c r="S282" s="295"/>
      <c r="T282" s="292"/>
      <c r="U282" s="295"/>
      <c r="V282" s="292"/>
      <c r="W282" s="295"/>
      <c r="X282" s="293"/>
      <c r="Y282" s="47">
        <f t="shared" si="2"/>
        <v>0</v>
      </c>
    </row>
    <row r="283" spans="1:25" ht="13" x14ac:dyDescent="0.15">
      <c r="A283" s="32" t="s">
        <v>7</v>
      </c>
      <c r="B283" s="33">
        <f t="shared" si="3"/>
        <v>46300</v>
      </c>
      <c r="C283" s="34">
        <v>11</v>
      </c>
      <c r="D283" s="34"/>
      <c r="E283" s="34" t="s">
        <v>31</v>
      </c>
      <c r="F283" s="35" t="s">
        <v>90</v>
      </c>
      <c r="G283" s="44"/>
      <c r="H283" s="38"/>
      <c r="I283" s="53"/>
      <c r="J283" s="54"/>
      <c r="K283" s="271"/>
      <c r="L283" s="283"/>
      <c r="M283" s="289"/>
      <c r="N283" s="272"/>
      <c r="O283" s="271"/>
      <c r="P283" s="272"/>
      <c r="Q283" s="271"/>
      <c r="R283" s="272"/>
      <c r="S283" s="271"/>
      <c r="T283" s="272"/>
      <c r="U283" s="271"/>
      <c r="V283" s="272"/>
      <c r="W283" s="271"/>
      <c r="X283" s="283"/>
      <c r="Y283" s="34">
        <f t="shared" si="2"/>
        <v>0</v>
      </c>
    </row>
    <row r="284" spans="1:25" ht="13" x14ac:dyDescent="0.15">
      <c r="A284" s="40" t="s">
        <v>9</v>
      </c>
      <c r="B284" s="41">
        <f t="shared" si="3"/>
        <v>46301</v>
      </c>
      <c r="C284" s="42">
        <v>11</v>
      </c>
      <c r="D284" s="42"/>
      <c r="E284" s="42" t="s">
        <v>31</v>
      </c>
      <c r="F284" s="43" t="s">
        <v>90</v>
      </c>
      <c r="G284" s="44"/>
      <c r="H284" s="38"/>
      <c r="I284" s="55"/>
      <c r="J284" s="56"/>
      <c r="K284" s="271"/>
      <c r="L284" s="283"/>
      <c r="M284" s="289"/>
      <c r="N284" s="272"/>
      <c r="O284" s="271"/>
      <c r="P284" s="272"/>
      <c r="Q284" s="271"/>
      <c r="R284" s="272"/>
      <c r="S284" s="271"/>
      <c r="T284" s="272"/>
      <c r="U284" s="271"/>
      <c r="V284" s="272"/>
      <c r="W284" s="271"/>
      <c r="X284" s="283"/>
      <c r="Y284" s="42">
        <f t="shared" si="2"/>
        <v>0</v>
      </c>
    </row>
    <row r="285" spans="1:25" ht="13" x14ac:dyDescent="0.15">
      <c r="A285" s="40" t="s">
        <v>10</v>
      </c>
      <c r="B285" s="41">
        <f t="shared" si="3"/>
        <v>46302</v>
      </c>
      <c r="C285" s="42">
        <v>11</v>
      </c>
      <c r="D285" s="42"/>
      <c r="E285" s="42" t="s">
        <v>31</v>
      </c>
      <c r="F285" s="43" t="s">
        <v>90</v>
      </c>
      <c r="G285" s="44"/>
      <c r="H285" s="38"/>
      <c r="I285" s="55"/>
      <c r="J285" s="56"/>
      <c r="K285" s="271"/>
      <c r="L285" s="283"/>
      <c r="M285" s="289"/>
      <c r="N285" s="272"/>
      <c r="O285" s="271"/>
      <c r="P285" s="272"/>
      <c r="Q285" s="271"/>
      <c r="R285" s="272"/>
      <c r="S285" s="271"/>
      <c r="T285" s="272"/>
      <c r="U285" s="271"/>
      <c r="V285" s="272"/>
      <c r="W285" s="271"/>
      <c r="X285" s="283"/>
      <c r="Y285" s="42">
        <f t="shared" si="2"/>
        <v>0</v>
      </c>
    </row>
    <row r="286" spans="1:25" ht="13" x14ac:dyDescent="0.15">
      <c r="A286" s="40" t="s">
        <v>11</v>
      </c>
      <c r="B286" s="41">
        <f t="shared" si="3"/>
        <v>46303</v>
      </c>
      <c r="C286" s="42">
        <v>11</v>
      </c>
      <c r="D286" s="42"/>
      <c r="E286" s="42" t="s">
        <v>31</v>
      </c>
      <c r="F286" s="43" t="s">
        <v>90</v>
      </c>
      <c r="G286" s="44"/>
      <c r="H286" s="38"/>
      <c r="I286" s="55"/>
      <c r="J286" s="56"/>
      <c r="K286" s="271"/>
      <c r="L286" s="283"/>
      <c r="M286" s="289"/>
      <c r="N286" s="272"/>
      <c r="O286" s="271"/>
      <c r="P286" s="272"/>
      <c r="Q286" s="271"/>
      <c r="R286" s="272"/>
      <c r="S286" s="271"/>
      <c r="T286" s="272"/>
      <c r="U286" s="271"/>
      <c r="V286" s="272"/>
      <c r="W286" s="271"/>
      <c r="X286" s="283"/>
      <c r="Y286" s="42">
        <f t="shared" si="2"/>
        <v>0</v>
      </c>
    </row>
    <row r="287" spans="1:25" ht="13" x14ac:dyDescent="0.15">
      <c r="A287" s="40" t="s">
        <v>12</v>
      </c>
      <c r="B287" s="41">
        <f t="shared" si="3"/>
        <v>46304</v>
      </c>
      <c r="C287" s="42">
        <v>11</v>
      </c>
      <c r="D287" s="42"/>
      <c r="E287" s="42" t="s">
        <v>31</v>
      </c>
      <c r="F287" s="43" t="s">
        <v>90</v>
      </c>
      <c r="G287" s="44"/>
      <c r="H287" s="38"/>
      <c r="I287" s="55"/>
      <c r="J287" s="56"/>
      <c r="K287" s="271"/>
      <c r="L287" s="283"/>
      <c r="M287" s="289"/>
      <c r="N287" s="272"/>
      <c r="O287" s="271"/>
      <c r="P287" s="272"/>
      <c r="Q287" s="271"/>
      <c r="R287" s="272"/>
      <c r="S287" s="271"/>
      <c r="T287" s="272"/>
      <c r="U287" s="271"/>
      <c r="V287" s="272"/>
      <c r="W287" s="271"/>
      <c r="X287" s="283"/>
      <c r="Y287" s="42">
        <f t="shared" si="2"/>
        <v>0</v>
      </c>
    </row>
    <row r="288" spans="1:25" ht="13" x14ac:dyDescent="0.15">
      <c r="A288" s="40" t="s">
        <v>13</v>
      </c>
      <c r="B288" s="41">
        <f t="shared" si="3"/>
        <v>46305</v>
      </c>
      <c r="C288" s="42">
        <v>11</v>
      </c>
      <c r="D288" s="42"/>
      <c r="E288" s="42" t="s">
        <v>31</v>
      </c>
      <c r="F288" s="43" t="s">
        <v>90</v>
      </c>
      <c r="G288" s="44"/>
      <c r="H288" s="38"/>
      <c r="I288" s="55"/>
      <c r="J288" s="56"/>
      <c r="K288" s="271"/>
      <c r="L288" s="283"/>
      <c r="M288" s="289"/>
      <c r="N288" s="272"/>
      <c r="O288" s="271"/>
      <c r="P288" s="272"/>
      <c r="Q288" s="271"/>
      <c r="R288" s="272"/>
      <c r="S288" s="271"/>
      <c r="T288" s="272"/>
      <c r="U288" s="271"/>
      <c r="V288" s="272"/>
      <c r="W288" s="271"/>
      <c r="X288" s="283"/>
      <c r="Y288" s="42">
        <f t="shared" si="2"/>
        <v>0</v>
      </c>
    </row>
    <row r="289" spans="1:25" ht="13" x14ac:dyDescent="0.15">
      <c r="A289" s="45" t="s">
        <v>14</v>
      </c>
      <c r="B289" s="46">
        <f t="shared" si="3"/>
        <v>46306</v>
      </c>
      <c r="C289" s="47">
        <v>11</v>
      </c>
      <c r="D289" s="47"/>
      <c r="E289" s="47" t="s">
        <v>31</v>
      </c>
      <c r="F289" s="48" t="s">
        <v>90</v>
      </c>
      <c r="G289" s="49"/>
      <c r="H289" s="50"/>
      <c r="I289" s="57"/>
      <c r="J289" s="58"/>
      <c r="K289" s="295"/>
      <c r="L289" s="293"/>
      <c r="M289" s="294"/>
      <c r="N289" s="292"/>
      <c r="O289" s="295"/>
      <c r="P289" s="292"/>
      <c r="Q289" s="295"/>
      <c r="R289" s="292"/>
      <c r="S289" s="295"/>
      <c r="T289" s="292"/>
      <c r="U289" s="295"/>
      <c r="V289" s="292"/>
      <c r="W289" s="295"/>
      <c r="X289" s="293"/>
      <c r="Y289" s="47">
        <f t="shared" si="2"/>
        <v>0</v>
      </c>
    </row>
    <row r="290" spans="1:25" ht="13" x14ac:dyDescent="0.15">
      <c r="A290" s="32" t="s">
        <v>7</v>
      </c>
      <c r="B290" s="33">
        <f t="shared" si="3"/>
        <v>46307</v>
      </c>
      <c r="C290" s="34">
        <v>11</v>
      </c>
      <c r="D290" s="34"/>
      <c r="E290" s="34" t="s">
        <v>34</v>
      </c>
      <c r="F290" s="35" t="s">
        <v>37</v>
      </c>
      <c r="G290" s="44"/>
      <c r="H290" s="38"/>
      <c r="I290" s="53"/>
      <c r="J290" s="54"/>
      <c r="K290" s="271"/>
      <c r="L290" s="283"/>
      <c r="M290" s="289"/>
      <c r="N290" s="272"/>
      <c r="O290" s="271"/>
      <c r="P290" s="272"/>
      <c r="Q290" s="271"/>
      <c r="R290" s="272"/>
      <c r="S290" s="271"/>
      <c r="T290" s="272"/>
      <c r="U290" s="271"/>
      <c r="V290" s="272"/>
      <c r="W290" s="271"/>
      <c r="X290" s="283"/>
      <c r="Y290" s="34">
        <f t="shared" si="2"/>
        <v>0</v>
      </c>
    </row>
    <row r="291" spans="1:25" ht="13" x14ac:dyDescent="0.15">
      <c r="A291" s="40" t="s">
        <v>9</v>
      </c>
      <c r="B291" s="41">
        <f t="shared" si="3"/>
        <v>46308</v>
      </c>
      <c r="C291" s="42">
        <v>11</v>
      </c>
      <c r="D291" s="42"/>
      <c r="E291" s="42" t="s">
        <v>34</v>
      </c>
      <c r="F291" s="43" t="s">
        <v>37</v>
      </c>
      <c r="G291" s="44"/>
      <c r="H291" s="38"/>
      <c r="I291" s="55"/>
      <c r="J291" s="56"/>
      <c r="K291" s="271"/>
      <c r="L291" s="283"/>
      <c r="M291" s="289"/>
      <c r="N291" s="272"/>
      <c r="O291" s="271"/>
      <c r="P291" s="272"/>
      <c r="Q291" s="271"/>
      <c r="R291" s="272"/>
      <c r="S291" s="271"/>
      <c r="T291" s="272"/>
      <c r="U291" s="271"/>
      <c r="V291" s="272"/>
      <c r="W291" s="271"/>
      <c r="X291" s="283"/>
      <c r="Y291" s="42">
        <f t="shared" si="2"/>
        <v>0</v>
      </c>
    </row>
    <row r="292" spans="1:25" ht="13" x14ac:dyDescent="0.15">
      <c r="A292" s="40" t="s">
        <v>10</v>
      </c>
      <c r="B292" s="41">
        <f t="shared" si="3"/>
        <v>46309</v>
      </c>
      <c r="C292" s="42">
        <v>11</v>
      </c>
      <c r="D292" s="42"/>
      <c r="E292" s="42" t="s">
        <v>34</v>
      </c>
      <c r="F292" s="43" t="s">
        <v>37</v>
      </c>
      <c r="G292" s="44"/>
      <c r="H292" s="38"/>
      <c r="I292" s="55"/>
      <c r="J292" s="56"/>
      <c r="K292" s="271"/>
      <c r="L292" s="283"/>
      <c r="M292" s="289"/>
      <c r="N292" s="272"/>
      <c r="O292" s="271"/>
      <c r="P292" s="272"/>
      <c r="Q292" s="271"/>
      <c r="R292" s="272"/>
      <c r="S292" s="271"/>
      <c r="T292" s="272"/>
      <c r="U292" s="271"/>
      <c r="V292" s="272"/>
      <c r="W292" s="271"/>
      <c r="X292" s="283"/>
      <c r="Y292" s="42">
        <f t="shared" si="2"/>
        <v>0</v>
      </c>
    </row>
    <row r="293" spans="1:25" ht="13" x14ac:dyDescent="0.15">
      <c r="A293" s="40" t="s">
        <v>11</v>
      </c>
      <c r="B293" s="41">
        <f t="shared" si="3"/>
        <v>46310</v>
      </c>
      <c r="C293" s="42">
        <v>11</v>
      </c>
      <c r="D293" s="42"/>
      <c r="E293" s="42" t="s">
        <v>34</v>
      </c>
      <c r="F293" s="43" t="s">
        <v>37</v>
      </c>
      <c r="G293" s="44"/>
      <c r="H293" s="38"/>
      <c r="I293" s="55"/>
      <c r="J293" s="56"/>
      <c r="K293" s="271"/>
      <c r="L293" s="283"/>
      <c r="M293" s="289"/>
      <c r="N293" s="272"/>
      <c r="O293" s="271"/>
      <c r="P293" s="272"/>
      <c r="Q293" s="271"/>
      <c r="R293" s="272"/>
      <c r="S293" s="271"/>
      <c r="T293" s="272"/>
      <c r="U293" s="271"/>
      <c r="V293" s="272"/>
      <c r="W293" s="271"/>
      <c r="X293" s="283"/>
      <c r="Y293" s="42">
        <f t="shared" si="2"/>
        <v>0</v>
      </c>
    </row>
    <row r="294" spans="1:25" ht="13" x14ac:dyDescent="0.15">
      <c r="A294" s="40" t="s">
        <v>12</v>
      </c>
      <c r="B294" s="41">
        <f t="shared" si="3"/>
        <v>46311</v>
      </c>
      <c r="C294" s="42">
        <v>11</v>
      </c>
      <c r="D294" s="42"/>
      <c r="E294" s="42" t="s">
        <v>34</v>
      </c>
      <c r="F294" s="43" t="s">
        <v>37</v>
      </c>
      <c r="G294" s="44"/>
      <c r="H294" s="38"/>
      <c r="I294" s="55"/>
      <c r="J294" s="56"/>
      <c r="K294" s="271"/>
      <c r="L294" s="283"/>
      <c r="M294" s="289"/>
      <c r="N294" s="272"/>
      <c r="O294" s="271"/>
      <c r="P294" s="272"/>
      <c r="Q294" s="271"/>
      <c r="R294" s="272"/>
      <c r="S294" s="271"/>
      <c r="T294" s="272"/>
      <c r="U294" s="271"/>
      <c r="V294" s="272"/>
      <c r="W294" s="271"/>
      <c r="X294" s="283"/>
      <c r="Y294" s="42">
        <f t="shared" si="2"/>
        <v>0</v>
      </c>
    </row>
    <row r="295" spans="1:25" ht="13" x14ac:dyDescent="0.15">
      <c r="A295" s="40" t="s">
        <v>13</v>
      </c>
      <c r="B295" s="41">
        <f t="shared" si="3"/>
        <v>46312</v>
      </c>
      <c r="C295" s="42">
        <v>11</v>
      </c>
      <c r="D295" s="42"/>
      <c r="E295" s="42" t="s">
        <v>34</v>
      </c>
      <c r="F295" s="43" t="s">
        <v>37</v>
      </c>
      <c r="G295" s="44"/>
      <c r="H295" s="38"/>
      <c r="I295" s="55"/>
      <c r="J295" s="56"/>
      <c r="K295" s="271"/>
      <c r="L295" s="283"/>
      <c r="M295" s="289"/>
      <c r="N295" s="272"/>
      <c r="O295" s="271"/>
      <c r="P295" s="272"/>
      <c r="Q295" s="271"/>
      <c r="R295" s="272"/>
      <c r="S295" s="271"/>
      <c r="T295" s="272"/>
      <c r="U295" s="271"/>
      <c r="V295" s="272"/>
      <c r="W295" s="271"/>
      <c r="X295" s="283"/>
      <c r="Y295" s="42">
        <f t="shared" si="2"/>
        <v>0</v>
      </c>
    </row>
    <row r="296" spans="1:25" ht="13" x14ac:dyDescent="0.15">
      <c r="A296" s="45" t="s">
        <v>14</v>
      </c>
      <c r="B296" s="46">
        <f t="shared" si="3"/>
        <v>46313</v>
      </c>
      <c r="C296" s="47">
        <v>11</v>
      </c>
      <c r="D296" s="47"/>
      <c r="E296" s="47" t="s">
        <v>34</v>
      </c>
      <c r="F296" s="48" t="s">
        <v>37</v>
      </c>
      <c r="G296" s="49"/>
      <c r="H296" s="50"/>
      <c r="I296" s="57"/>
      <c r="J296" s="58"/>
      <c r="K296" s="295"/>
      <c r="L296" s="293"/>
      <c r="M296" s="294"/>
      <c r="N296" s="292"/>
      <c r="O296" s="295"/>
      <c r="P296" s="292"/>
      <c r="Q296" s="295"/>
      <c r="R296" s="292"/>
      <c r="S296" s="295"/>
      <c r="T296" s="292"/>
      <c r="U296" s="295"/>
      <c r="V296" s="292"/>
      <c r="W296" s="295"/>
      <c r="X296" s="293"/>
      <c r="Y296" s="47">
        <f t="shared" si="2"/>
        <v>0</v>
      </c>
    </row>
    <row r="297" spans="1:25" ht="13" x14ac:dyDescent="0.15">
      <c r="A297" s="32" t="s">
        <v>7</v>
      </c>
      <c r="B297" s="33">
        <f t="shared" si="3"/>
        <v>46314</v>
      </c>
      <c r="C297" s="34">
        <v>11</v>
      </c>
      <c r="D297" s="34"/>
      <c r="E297" s="34" t="s">
        <v>35</v>
      </c>
      <c r="F297" s="35" t="s">
        <v>37</v>
      </c>
      <c r="G297" s="44"/>
      <c r="H297" s="38"/>
      <c r="I297" s="53"/>
      <c r="J297" s="54"/>
      <c r="K297" s="271"/>
      <c r="L297" s="283"/>
      <c r="M297" s="289"/>
      <c r="N297" s="272"/>
      <c r="O297" s="271"/>
      <c r="P297" s="272"/>
      <c r="Q297" s="271"/>
      <c r="R297" s="272"/>
      <c r="S297" s="271"/>
      <c r="T297" s="272"/>
      <c r="U297" s="271"/>
      <c r="V297" s="272"/>
      <c r="W297" s="271"/>
      <c r="X297" s="283"/>
      <c r="Y297" s="34">
        <f t="shared" si="2"/>
        <v>0</v>
      </c>
    </row>
    <row r="298" spans="1:25" ht="13" x14ac:dyDescent="0.15">
      <c r="A298" s="40" t="s">
        <v>9</v>
      </c>
      <c r="B298" s="41">
        <f t="shared" si="3"/>
        <v>46315</v>
      </c>
      <c r="C298" s="42">
        <v>11</v>
      </c>
      <c r="D298" s="42"/>
      <c r="E298" s="42" t="s">
        <v>35</v>
      </c>
      <c r="F298" s="43" t="s">
        <v>37</v>
      </c>
      <c r="G298" s="44"/>
      <c r="H298" s="38"/>
      <c r="I298" s="55"/>
      <c r="J298" s="56"/>
      <c r="K298" s="271"/>
      <c r="L298" s="283"/>
      <c r="M298" s="289"/>
      <c r="N298" s="272"/>
      <c r="O298" s="271"/>
      <c r="P298" s="272"/>
      <c r="Q298" s="271"/>
      <c r="R298" s="272"/>
      <c r="S298" s="271"/>
      <c r="T298" s="272"/>
      <c r="U298" s="271"/>
      <c r="V298" s="272"/>
      <c r="W298" s="271"/>
      <c r="X298" s="283"/>
      <c r="Y298" s="42">
        <f t="shared" si="2"/>
        <v>0</v>
      </c>
    </row>
    <row r="299" spans="1:25" ht="13" x14ac:dyDescent="0.15">
      <c r="A299" s="40" t="s">
        <v>10</v>
      </c>
      <c r="B299" s="41">
        <f t="shared" si="3"/>
        <v>46316</v>
      </c>
      <c r="C299" s="42">
        <v>11</v>
      </c>
      <c r="D299" s="42"/>
      <c r="E299" s="42" t="s">
        <v>35</v>
      </c>
      <c r="F299" s="43" t="s">
        <v>37</v>
      </c>
      <c r="G299" s="44"/>
      <c r="H299" s="38"/>
      <c r="I299" s="55"/>
      <c r="J299" s="56"/>
      <c r="K299" s="271"/>
      <c r="L299" s="283"/>
      <c r="M299" s="289"/>
      <c r="N299" s="272"/>
      <c r="O299" s="271"/>
      <c r="P299" s="272"/>
      <c r="Q299" s="271"/>
      <c r="R299" s="272"/>
      <c r="S299" s="271"/>
      <c r="T299" s="272"/>
      <c r="U299" s="271"/>
      <c r="V299" s="272"/>
      <c r="W299" s="271"/>
      <c r="X299" s="283"/>
      <c r="Y299" s="42">
        <f t="shared" si="2"/>
        <v>0</v>
      </c>
    </row>
    <row r="300" spans="1:25" ht="13" x14ac:dyDescent="0.15">
      <c r="A300" s="40" t="s">
        <v>11</v>
      </c>
      <c r="B300" s="41">
        <f t="shared" si="3"/>
        <v>46317</v>
      </c>
      <c r="C300" s="42">
        <v>11</v>
      </c>
      <c r="D300" s="42"/>
      <c r="E300" s="42" t="s">
        <v>35</v>
      </c>
      <c r="F300" s="43" t="s">
        <v>37</v>
      </c>
      <c r="G300" s="44"/>
      <c r="H300" s="38"/>
      <c r="I300" s="55"/>
      <c r="J300" s="56"/>
      <c r="K300" s="271"/>
      <c r="L300" s="283"/>
      <c r="M300" s="289"/>
      <c r="N300" s="272"/>
      <c r="O300" s="271"/>
      <c r="P300" s="272"/>
      <c r="Q300" s="271"/>
      <c r="R300" s="272"/>
      <c r="S300" s="271"/>
      <c r="T300" s="272"/>
      <c r="U300" s="271"/>
      <c r="V300" s="272"/>
      <c r="W300" s="271"/>
      <c r="X300" s="283"/>
      <c r="Y300" s="42">
        <f t="shared" si="2"/>
        <v>0</v>
      </c>
    </row>
    <row r="301" spans="1:25" ht="13" x14ac:dyDescent="0.15">
      <c r="A301" s="40" t="s">
        <v>12</v>
      </c>
      <c r="B301" s="41">
        <f t="shared" si="3"/>
        <v>46318</v>
      </c>
      <c r="C301" s="42">
        <v>11</v>
      </c>
      <c r="D301" s="42"/>
      <c r="E301" s="42" t="s">
        <v>35</v>
      </c>
      <c r="F301" s="43" t="s">
        <v>37</v>
      </c>
      <c r="G301" s="44"/>
      <c r="H301" s="38"/>
      <c r="I301" s="55"/>
      <c r="J301" s="56"/>
      <c r="K301" s="271"/>
      <c r="L301" s="283"/>
      <c r="M301" s="289"/>
      <c r="N301" s="272"/>
      <c r="O301" s="271"/>
      <c r="P301" s="272"/>
      <c r="Q301" s="271"/>
      <c r="R301" s="272"/>
      <c r="S301" s="271"/>
      <c r="T301" s="272"/>
      <c r="U301" s="271"/>
      <c r="V301" s="272"/>
      <c r="W301" s="271"/>
      <c r="X301" s="283"/>
      <c r="Y301" s="42">
        <f t="shared" si="2"/>
        <v>0</v>
      </c>
    </row>
    <row r="302" spans="1:25" ht="13" x14ac:dyDescent="0.15">
      <c r="A302" s="40" t="s">
        <v>13</v>
      </c>
      <c r="B302" s="41">
        <f t="shared" si="3"/>
        <v>46319</v>
      </c>
      <c r="C302" s="42">
        <v>11</v>
      </c>
      <c r="D302" s="42"/>
      <c r="E302" s="42" t="s">
        <v>35</v>
      </c>
      <c r="F302" s="43" t="s">
        <v>37</v>
      </c>
      <c r="G302" s="44"/>
      <c r="H302" s="38"/>
      <c r="I302" s="55"/>
      <c r="J302" s="56"/>
      <c r="K302" s="271"/>
      <c r="L302" s="283"/>
      <c r="M302" s="289"/>
      <c r="N302" s="272"/>
      <c r="O302" s="271"/>
      <c r="P302" s="272"/>
      <c r="Q302" s="271"/>
      <c r="R302" s="272"/>
      <c r="S302" s="271"/>
      <c r="T302" s="272"/>
      <c r="U302" s="271"/>
      <c r="V302" s="272"/>
      <c r="W302" s="271"/>
      <c r="X302" s="283"/>
      <c r="Y302" s="42">
        <f t="shared" si="2"/>
        <v>0</v>
      </c>
    </row>
    <row r="303" spans="1:25" ht="13" x14ac:dyDescent="0.15">
      <c r="A303" s="45" t="s">
        <v>14</v>
      </c>
      <c r="B303" s="46">
        <f t="shared" si="3"/>
        <v>46320</v>
      </c>
      <c r="C303" s="47">
        <v>11</v>
      </c>
      <c r="D303" s="47"/>
      <c r="E303" s="47" t="s">
        <v>35</v>
      </c>
      <c r="F303" s="48" t="s">
        <v>37</v>
      </c>
      <c r="G303" s="49"/>
      <c r="H303" s="50"/>
      <c r="I303" s="57"/>
      <c r="J303" s="58"/>
      <c r="K303" s="295"/>
      <c r="L303" s="293"/>
      <c r="M303" s="294"/>
      <c r="N303" s="292"/>
      <c r="O303" s="295"/>
      <c r="P303" s="292"/>
      <c r="Q303" s="295"/>
      <c r="R303" s="292"/>
      <c r="S303" s="295"/>
      <c r="T303" s="292"/>
      <c r="U303" s="295"/>
      <c r="V303" s="292"/>
      <c r="W303" s="295"/>
      <c r="X303" s="293"/>
      <c r="Y303" s="47">
        <f t="shared" si="2"/>
        <v>0</v>
      </c>
    </row>
    <row r="304" spans="1:25" ht="13" x14ac:dyDescent="0.15">
      <c r="A304" s="32" t="s">
        <v>7</v>
      </c>
      <c r="B304" s="33">
        <f t="shared" si="3"/>
        <v>46321</v>
      </c>
      <c r="C304" s="34">
        <v>11</v>
      </c>
      <c r="D304" s="34"/>
      <c r="E304" s="34" t="s">
        <v>36</v>
      </c>
      <c r="F304" s="35" t="s">
        <v>37</v>
      </c>
      <c r="G304" s="44"/>
      <c r="H304" s="38"/>
      <c r="I304" s="53"/>
      <c r="J304" s="54"/>
      <c r="K304" s="271"/>
      <c r="L304" s="283"/>
      <c r="M304" s="289"/>
      <c r="N304" s="272"/>
      <c r="O304" s="271"/>
      <c r="P304" s="272"/>
      <c r="Q304" s="271"/>
      <c r="R304" s="272"/>
      <c r="S304" s="271"/>
      <c r="T304" s="272"/>
      <c r="U304" s="271"/>
      <c r="V304" s="272"/>
      <c r="W304" s="271"/>
      <c r="X304" s="283"/>
      <c r="Y304" s="34">
        <f t="shared" si="2"/>
        <v>0</v>
      </c>
    </row>
    <row r="305" spans="1:25" ht="13" x14ac:dyDescent="0.15">
      <c r="A305" s="40" t="s">
        <v>9</v>
      </c>
      <c r="B305" s="41">
        <f t="shared" si="3"/>
        <v>46322</v>
      </c>
      <c r="C305" s="42">
        <v>11</v>
      </c>
      <c r="D305" s="42"/>
      <c r="E305" s="42" t="s">
        <v>36</v>
      </c>
      <c r="F305" s="43" t="s">
        <v>37</v>
      </c>
      <c r="G305" s="44"/>
      <c r="H305" s="38"/>
      <c r="I305" s="55"/>
      <c r="J305" s="56"/>
      <c r="K305" s="271"/>
      <c r="L305" s="283"/>
      <c r="M305" s="289"/>
      <c r="N305" s="272"/>
      <c r="O305" s="271"/>
      <c r="P305" s="272"/>
      <c r="Q305" s="271"/>
      <c r="R305" s="272"/>
      <c r="S305" s="271"/>
      <c r="T305" s="272"/>
      <c r="U305" s="271"/>
      <c r="V305" s="272"/>
      <c r="W305" s="271"/>
      <c r="X305" s="283"/>
      <c r="Y305" s="42">
        <f t="shared" si="2"/>
        <v>0</v>
      </c>
    </row>
    <row r="306" spans="1:25" ht="13" x14ac:dyDescent="0.15">
      <c r="A306" s="40" t="s">
        <v>10</v>
      </c>
      <c r="B306" s="41">
        <f t="shared" si="3"/>
        <v>46323</v>
      </c>
      <c r="C306" s="42">
        <v>11</v>
      </c>
      <c r="D306" s="42"/>
      <c r="E306" s="42" t="s">
        <v>36</v>
      </c>
      <c r="F306" s="43" t="s">
        <v>37</v>
      </c>
      <c r="G306" s="44"/>
      <c r="H306" s="38"/>
      <c r="I306" s="55"/>
      <c r="J306" s="56"/>
      <c r="K306" s="271"/>
      <c r="L306" s="283"/>
      <c r="M306" s="289"/>
      <c r="N306" s="272"/>
      <c r="O306" s="271"/>
      <c r="P306" s="272"/>
      <c r="Q306" s="271"/>
      <c r="R306" s="272"/>
      <c r="S306" s="271"/>
      <c r="T306" s="272"/>
      <c r="U306" s="271"/>
      <c r="V306" s="272"/>
      <c r="W306" s="271"/>
      <c r="X306" s="283"/>
      <c r="Y306" s="42">
        <f t="shared" si="2"/>
        <v>0</v>
      </c>
    </row>
    <row r="307" spans="1:25" ht="13" x14ac:dyDescent="0.15">
      <c r="A307" s="40" t="s">
        <v>11</v>
      </c>
      <c r="B307" s="41">
        <f t="shared" si="3"/>
        <v>46324</v>
      </c>
      <c r="C307" s="42">
        <v>11</v>
      </c>
      <c r="D307" s="42"/>
      <c r="E307" s="42" t="s">
        <v>36</v>
      </c>
      <c r="F307" s="43" t="s">
        <v>37</v>
      </c>
      <c r="G307" s="44"/>
      <c r="H307" s="38"/>
      <c r="I307" s="55"/>
      <c r="J307" s="56"/>
      <c r="K307" s="271"/>
      <c r="L307" s="283"/>
      <c r="M307" s="289"/>
      <c r="N307" s="272"/>
      <c r="O307" s="271"/>
      <c r="P307" s="272"/>
      <c r="Q307" s="271"/>
      <c r="R307" s="272"/>
      <c r="S307" s="271"/>
      <c r="T307" s="272"/>
      <c r="U307" s="271"/>
      <c r="V307" s="272"/>
      <c r="W307" s="271"/>
      <c r="X307" s="283"/>
      <c r="Y307" s="42">
        <f t="shared" si="2"/>
        <v>0</v>
      </c>
    </row>
    <row r="308" spans="1:25" ht="13" x14ac:dyDescent="0.15">
      <c r="A308" s="40" t="s">
        <v>12</v>
      </c>
      <c r="B308" s="41">
        <f t="shared" si="3"/>
        <v>46325</v>
      </c>
      <c r="C308" s="42">
        <v>11</v>
      </c>
      <c r="D308" s="42"/>
      <c r="E308" s="42" t="s">
        <v>36</v>
      </c>
      <c r="F308" s="43" t="s">
        <v>37</v>
      </c>
      <c r="G308" s="44"/>
      <c r="H308" s="38"/>
      <c r="I308" s="55"/>
      <c r="J308" s="56"/>
      <c r="K308" s="271"/>
      <c r="L308" s="283"/>
      <c r="M308" s="289"/>
      <c r="N308" s="272"/>
      <c r="O308" s="271"/>
      <c r="P308" s="272"/>
      <c r="Q308" s="271"/>
      <c r="R308" s="272"/>
      <c r="S308" s="271"/>
      <c r="T308" s="272"/>
      <c r="U308" s="271"/>
      <c r="V308" s="272"/>
      <c r="W308" s="271"/>
      <c r="X308" s="283"/>
      <c r="Y308" s="42">
        <f t="shared" si="2"/>
        <v>0</v>
      </c>
    </row>
    <row r="309" spans="1:25" ht="13" x14ac:dyDescent="0.15">
      <c r="A309" s="40" t="s">
        <v>13</v>
      </c>
      <c r="B309" s="41">
        <f t="shared" si="3"/>
        <v>46326</v>
      </c>
      <c r="C309" s="42">
        <v>11</v>
      </c>
      <c r="D309" s="42"/>
      <c r="E309" s="42" t="s">
        <v>36</v>
      </c>
      <c r="F309" s="43" t="s">
        <v>37</v>
      </c>
      <c r="G309" s="44"/>
      <c r="H309" s="38"/>
      <c r="I309" s="55"/>
      <c r="J309" s="56"/>
      <c r="K309" s="271"/>
      <c r="L309" s="283"/>
      <c r="M309" s="289"/>
      <c r="N309" s="272"/>
      <c r="O309" s="271"/>
      <c r="P309" s="272"/>
      <c r="Q309" s="271"/>
      <c r="R309" s="272"/>
      <c r="S309" s="271"/>
      <c r="T309" s="272"/>
      <c r="U309" s="271"/>
      <c r="V309" s="272"/>
      <c r="W309" s="271"/>
      <c r="X309" s="283"/>
      <c r="Y309" s="42">
        <f t="shared" si="2"/>
        <v>0</v>
      </c>
    </row>
    <row r="310" spans="1:25" ht="13" x14ac:dyDescent="0.15">
      <c r="A310" s="45" t="s">
        <v>14</v>
      </c>
      <c r="B310" s="46">
        <f t="shared" si="3"/>
        <v>46327</v>
      </c>
      <c r="C310" s="47">
        <v>11</v>
      </c>
      <c r="D310" s="47"/>
      <c r="E310" s="47" t="s">
        <v>36</v>
      </c>
      <c r="F310" s="48" t="s">
        <v>37</v>
      </c>
      <c r="G310" s="49"/>
      <c r="H310" s="50"/>
      <c r="I310" s="57"/>
      <c r="J310" s="58"/>
      <c r="K310" s="295"/>
      <c r="L310" s="293"/>
      <c r="M310" s="294"/>
      <c r="N310" s="292"/>
      <c r="O310" s="295"/>
      <c r="P310" s="292"/>
      <c r="Q310" s="295"/>
      <c r="R310" s="292"/>
      <c r="S310" s="295"/>
      <c r="T310" s="292"/>
      <c r="U310" s="295"/>
      <c r="V310" s="292"/>
      <c r="W310" s="295"/>
      <c r="X310" s="293"/>
      <c r="Y310" s="47">
        <f t="shared" si="2"/>
        <v>0</v>
      </c>
    </row>
    <row r="311" spans="1:25" ht="13" x14ac:dyDescent="0.15">
      <c r="A311" s="32" t="s">
        <v>7</v>
      </c>
      <c r="B311" s="33">
        <f t="shared" si="3"/>
        <v>46328</v>
      </c>
      <c r="C311" s="34">
        <v>12</v>
      </c>
      <c r="D311" s="34"/>
      <c r="E311" s="34" t="s">
        <v>31</v>
      </c>
      <c r="F311" s="35" t="s">
        <v>37</v>
      </c>
      <c r="G311" s="44"/>
      <c r="H311" s="38"/>
      <c r="I311" s="53"/>
      <c r="J311" s="54"/>
      <c r="K311" s="271"/>
      <c r="L311" s="283"/>
      <c r="M311" s="289"/>
      <c r="N311" s="272"/>
      <c r="O311" s="271"/>
      <c r="P311" s="272"/>
      <c r="Q311" s="271"/>
      <c r="R311" s="272"/>
      <c r="S311" s="271"/>
      <c r="T311" s="272"/>
      <c r="U311" s="271"/>
      <c r="V311" s="272"/>
      <c r="W311" s="271"/>
      <c r="X311" s="283"/>
      <c r="Y311" s="34">
        <f t="shared" si="2"/>
        <v>0</v>
      </c>
    </row>
    <row r="312" spans="1:25" ht="13" x14ac:dyDescent="0.15">
      <c r="A312" s="40" t="s">
        <v>9</v>
      </c>
      <c r="B312" s="41">
        <f t="shared" si="3"/>
        <v>46329</v>
      </c>
      <c r="C312" s="42">
        <v>12</v>
      </c>
      <c r="D312" s="42"/>
      <c r="E312" s="42" t="s">
        <v>31</v>
      </c>
      <c r="F312" s="43" t="s">
        <v>37</v>
      </c>
      <c r="G312" s="44"/>
      <c r="H312" s="38"/>
      <c r="I312" s="55"/>
      <c r="J312" s="56"/>
      <c r="K312" s="271"/>
      <c r="L312" s="283"/>
      <c r="M312" s="289"/>
      <c r="N312" s="272"/>
      <c r="O312" s="271"/>
      <c r="P312" s="272"/>
      <c r="Q312" s="271"/>
      <c r="R312" s="272"/>
      <c r="S312" s="271"/>
      <c r="T312" s="272"/>
      <c r="U312" s="271"/>
      <c r="V312" s="272"/>
      <c r="W312" s="271"/>
      <c r="X312" s="283"/>
      <c r="Y312" s="42">
        <f t="shared" si="2"/>
        <v>0</v>
      </c>
    </row>
    <row r="313" spans="1:25" ht="13" x14ac:dyDescent="0.15">
      <c r="A313" s="40" t="s">
        <v>10</v>
      </c>
      <c r="B313" s="41">
        <f t="shared" si="3"/>
        <v>46330</v>
      </c>
      <c r="C313" s="42">
        <v>12</v>
      </c>
      <c r="D313" s="42"/>
      <c r="E313" s="42" t="s">
        <v>31</v>
      </c>
      <c r="F313" s="43" t="s">
        <v>37</v>
      </c>
      <c r="G313" s="44"/>
      <c r="H313" s="38"/>
      <c r="I313" s="55"/>
      <c r="J313" s="56"/>
      <c r="K313" s="271"/>
      <c r="L313" s="283"/>
      <c r="M313" s="289"/>
      <c r="N313" s="272"/>
      <c r="O313" s="271"/>
      <c r="P313" s="272"/>
      <c r="Q313" s="271"/>
      <c r="R313" s="272"/>
      <c r="S313" s="271"/>
      <c r="T313" s="272"/>
      <c r="U313" s="271"/>
      <c r="V313" s="272"/>
      <c r="W313" s="271"/>
      <c r="X313" s="283"/>
      <c r="Y313" s="42">
        <f t="shared" si="2"/>
        <v>0</v>
      </c>
    </row>
    <row r="314" spans="1:25" ht="13" x14ac:dyDescent="0.15">
      <c r="A314" s="40" t="s">
        <v>11</v>
      </c>
      <c r="B314" s="41">
        <f t="shared" si="3"/>
        <v>46331</v>
      </c>
      <c r="C314" s="42">
        <v>12</v>
      </c>
      <c r="D314" s="42"/>
      <c r="E314" s="42" t="s">
        <v>31</v>
      </c>
      <c r="F314" s="43" t="s">
        <v>37</v>
      </c>
      <c r="G314" s="44"/>
      <c r="H314" s="38"/>
      <c r="I314" s="55"/>
      <c r="J314" s="56"/>
      <c r="K314" s="271"/>
      <c r="L314" s="283"/>
      <c r="M314" s="289"/>
      <c r="N314" s="272"/>
      <c r="O314" s="271"/>
      <c r="P314" s="272"/>
      <c r="Q314" s="271"/>
      <c r="R314" s="272"/>
      <c r="S314" s="271"/>
      <c r="T314" s="272"/>
      <c r="U314" s="271"/>
      <c r="V314" s="272"/>
      <c r="W314" s="271"/>
      <c r="X314" s="283"/>
      <c r="Y314" s="42">
        <f t="shared" si="2"/>
        <v>0</v>
      </c>
    </row>
    <row r="315" spans="1:25" ht="13" x14ac:dyDescent="0.15">
      <c r="A315" s="40" t="s">
        <v>12</v>
      </c>
      <c r="B315" s="41">
        <f t="shared" si="3"/>
        <v>46332</v>
      </c>
      <c r="C315" s="42">
        <v>12</v>
      </c>
      <c r="D315" s="42"/>
      <c r="E315" s="42" t="s">
        <v>31</v>
      </c>
      <c r="F315" s="43" t="s">
        <v>37</v>
      </c>
      <c r="G315" s="44"/>
      <c r="H315" s="38"/>
      <c r="I315" s="55"/>
      <c r="J315" s="56"/>
      <c r="K315" s="271"/>
      <c r="L315" s="283"/>
      <c r="M315" s="289"/>
      <c r="N315" s="272"/>
      <c r="O315" s="271"/>
      <c r="P315" s="272"/>
      <c r="Q315" s="271"/>
      <c r="R315" s="272"/>
      <c r="S315" s="271"/>
      <c r="T315" s="272"/>
      <c r="U315" s="271"/>
      <c r="V315" s="272"/>
      <c r="W315" s="271"/>
      <c r="X315" s="283"/>
      <c r="Y315" s="42">
        <f t="shared" si="2"/>
        <v>0</v>
      </c>
    </row>
    <row r="316" spans="1:25" ht="13" x14ac:dyDescent="0.15">
      <c r="A316" s="40" t="s">
        <v>13</v>
      </c>
      <c r="B316" s="41">
        <f t="shared" si="3"/>
        <v>46333</v>
      </c>
      <c r="C316" s="42">
        <v>12</v>
      </c>
      <c r="D316" s="42"/>
      <c r="E316" s="42" t="s">
        <v>31</v>
      </c>
      <c r="F316" s="43" t="s">
        <v>37</v>
      </c>
      <c r="G316" s="44"/>
      <c r="H316" s="38"/>
      <c r="I316" s="55"/>
      <c r="J316" s="56"/>
      <c r="K316" s="271"/>
      <c r="L316" s="283"/>
      <c r="M316" s="289"/>
      <c r="N316" s="272"/>
      <c r="O316" s="271"/>
      <c r="P316" s="272"/>
      <c r="Q316" s="271"/>
      <c r="R316" s="272"/>
      <c r="S316" s="271"/>
      <c r="T316" s="272"/>
      <c r="U316" s="271"/>
      <c r="V316" s="272"/>
      <c r="W316" s="271"/>
      <c r="X316" s="283"/>
      <c r="Y316" s="42">
        <f t="shared" si="2"/>
        <v>0</v>
      </c>
    </row>
    <row r="317" spans="1:25" ht="13" x14ac:dyDescent="0.15">
      <c r="A317" s="45" t="s">
        <v>14</v>
      </c>
      <c r="B317" s="46">
        <f t="shared" si="3"/>
        <v>46334</v>
      </c>
      <c r="C317" s="47">
        <v>12</v>
      </c>
      <c r="D317" s="47"/>
      <c r="E317" s="47" t="s">
        <v>31</v>
      </c>
      <c r="F317" s="48" t="s">
        <v>37</v>
      </c>
      <c r="G317" s="49"/>
      <c r="H317" s="50"/>
      <c r="I317" s="57"/>
      <c r="J317" s="58"/>
      <c r="K317" s="295"/>
      <c r="L317" s="293"/>
      <c r="M317" s="294"/>
      <c r="N317" s="292"/>
      <c r="O317" s="295"/>
      <c r="P317" s="292"/>
      <c r="Q317" s="295"/>
      <c r="R317" s="292"/>
      <c r="S317" s="295"/>
      <c r="T317" s="292"/>
      <c r="U317" s="295"/>
      <c r="V317" s="292"/>
      <c r="W317" s="295"/>
      <c r="X317" s="293"/>
      <c r="Y317" s="47">
        <f t="shared" si="2"/>
        <v>0</v>
      </c>
    </row>
    <row r="318" spans="1:25" ht="13" x14ac:dyDescent="0.15">
      <c r="A318" s="32" t="s">
        <v>7</v>
      </c>
      <c r="B318" s="33">
        <f t="shared" si="3"/>
        <v>46335</v>
      </c>
      <c r="C318" s="34">
        <v>12</v>
      </c>
      <c r="D318" s="34"/>
      <c r="E318" s="34" t="s">
        <v>34</v>
      </c>
      <c r="F318" s="35" t="s">
        <v>37</v>
      </c>
      <c r="G318" s="44"/>
      <c r="H318" s="38"/>
      <c r="I318" s="53"/>
      <c r="J318" s="54"/>
      <c r="K318" s="271"/>
      <c r="L318" s="283"/>
      <c r="M318" s="289"/>
      <c r="N318" s="272"/>
      <c r="O318" s="271"/>
      <c r="P318" s="272"/>
      <c r="Q318" s="271"/>
      <c r="R318" s="272"/>
      <c r="S318" s="271"/>
      <c r="T318" s="272"/>
      <c r="U318" s="271"/>
      <c r="V318" s="272"/>
      <c r="W318" s="271"/>
      <c r="X318" s="283"/>
      <c r="Y318" s="34">
        <f t="shared" si="2"/>
        <v>0</v>
      </c>
    </row>
    <row r="319" spans="1:25" ht="13" x14ac:dyDescent="0.15">
      <c r="A319" s="40" t="s">
        <v>9</v>
      </c>
      <c r="B319" s="41">
        <f t="shared" si="3"/>
        <v>46336</v>
      </c>
      <c r="C319" s="42">
        <v>12</v>
      </c>
      <c r="D319" s="42"/>
      <c r="E319" s="42" t="s">
        <v>34</v>
      </c>
      <c r="F319" s="43" t="s">
        <v>37</v>
      </c>
      <c r="G319" s="44"/>
      <c r="H319" s="38"/>
      <c r="I319" s="55"/>
      <c r="J319" s="56"/>
      <c r="K319" s="271"/>
      <c r="L319" s="283"/>
      <c r="M319" s="289"/>
      <c r="N319" s="272"/>
      <c r="O319" s="271"/>
      <c r="P319" s="272"/>
      <c r="Q319" s="271"/>
      <c r="R319" s="272"/>
      <c r="S319" s="271"/>
      <c r="T319" s="272"/>
      <c r="U319" s="271"/>
      <c r="V319" s="272"/>
      <c r="W319" s="271"/>
      <c r="X319" s="283"/>
      <c r="Y319" s="42">
        <f t="shared" si="2"/>
        <v>0</v>
      </c>
    </row>
    <row r="320" spans="1:25" ht="13" x14ac:dyDescent="0.15">
      <c r="A320" s="40" t="s">
        <v>10</v>
      </c>
      <c r="B320" s="41">
        <f t="shared" si="3"/>
        <v>46337</v>
      </c>
      <c r="C320" s="42">
        <v>12</v>
      </c>
      <c r="D320" s="42"/>
      <c r="E320" s="42" t="s">
        <v>34</v>
      </c>
      <c r="F320" s="43" t="s">
        <v>37</v>
      </c>
      <c r="G320" s="44"/>
      <c r="H320" s="38"/>
      <c r="I320" s="55"/>
      <c r="J320" s="56"/>
      <c r="K320" s="271"/>
      <c r="L320" s="283"/>
      <c r="M320" s="289"/>
      <c r="N320" s="272"/>
      <c r="O320" s="271"/>
      <c r="P320" s="272"/>
      <c r="Q320" s="271"/>
      <c r="R320" s="272"/>
      <c r="S320" s="271"/>
      <c r="T320" s="272"/>
      <c r="U320" s="271"/>
      <c r="V320" s="272"/>
      <c r="W320" s="271"/>
      <c r="X320" s="283"/>
      <c r="Y320" s="42">
        <f t="shared" si="2"/>
        <v>0</v>
      </c>
    </row>
    <row r="321" spans="1:25" ht="13" x14ac:dyDescent="0.15">
      <c r="A321" s="40" t="s">
        <v>11</v>
      </c>
      <c r="B321" s="41">
        <f t="shared" si="3"/>
        <v>46338</v>
      </c>
      <c r="C321" s="42">
        <v>12</v>
      </c>
      <c r="D321" s="42"/>
      <c r="E321" s="42" t="s">
        <v>34</v>
      </c>
      <c r="F321" s="43" t="s">
        <v>37</v>
      </c>
      <c r="G321" s="44"/>
      <c r="H321" s="38"/>
      <c r="I321" s="55"/>
      <c r="J321" s="56"/>
      <c r="K321" s="271"/>
      <c r="L321" s="283"/>
      <c r="M321" s="289"/>
      <c r="N321" s="272"/>
      <c r="O321" s="271"/>
      <c r="P321" s="272"/>
      <c r="Q321" s="271"/>
      <c r="R321" s="272"/>
      <c r="S321" s="271"/>
      <c r="T321" s="272"/>
      <c r="U321" s="271"/>
      <c r="V321" s="272"/>
      <c r="W321" s="271"/>
      <c r="X321" s="283"/>
      <c r="Y321" s="42">
        <f t="shared" si="2"/>
        <v>0</v>
      </c>
    </row>
    <row r="322" spans="1:25" ht="13" x14ac:dyDescent="0.15">
      <c r="A322" s="40" t="s">
        <v>12</v>
      </c>
      <c r="B322" s="41">
        <f t="shared" si="3"/>
        <v>46339</v>
      </c>
      <c r="C322" s="42">
        <v>12</v>
      </c>
      <c r="D322" s="42"/>
      <c r="E322" s="42" t="s">
        <v>34</v>
      </c>
      <c r="F322" s="43" t="s">
        <v>37</v>
      </c>
      <c r="G322" s="44"/>
      <c r="H322" s="38"/>
      <c r="I322" s="55"/>
      <c r="J322" s="56"/>
      <c r="K322" s="271"/>
      <c r="L322" s="283"/>
      <c r="M322" s="289"/>
      <c r="N322" s="272"/>
      <c r="O322" s="271"/>
      <c r="P322" s="272"/>
      <c r="Q322" s="271"/>
      <c r="R322" s="272"/>
      <c r="S322" s="271"/>
      <c r="T322" s="272"/>
      <c r="U322" s="271"/>
      <c r="V322" s="272"/>
      <c r="W322" s="271"/>
      <c r="X322" s="283"/>
      <c r="Y322" s="42">
        <f t="shared" si="2"/>
        <v>0</v>
      </c>
    </row>
    <row r="323" spans="1:25" ht="13" x14ac:dyDescent="0.15">
      <c r="A323" s="40" t="s">
        <v>13</v>
      </c>
      <c r="B323" s="41">
        <f t="shared" si="3"/>
        <v>46340</v>
      </c>
      <c r="C323" s="42">
        <v>12</v>
      </c>
      <c r="D323" s="42"/>
      <c r="E323" s="42" t="s">
        <v>34</v>
      </c>
      <c r="F323" s="43" t="s">
        <v>37</v>
      </c>
      <c r="G323" s="44"/>
      <c r="H323" s="38"/>
      <c r="I323" s="55"/>
      <c r="J323" s="56"/>
      <c r="K323" s="271"/>
      <c r="L323" s="283"/>
      <c r="M323" s="289"/>
      <c r="N323" s="272"/>
      <c r="O323" s="271"/>
      <c r="P323" s="272"/>
      <c r="Q323" s="271"/>
      <c r="R323" s="272"/>
      <c r="S323" s="271"/>
      <c r="T323" s="272"/>
      <c r="U323" s="271"/>
      <c r="V323" s="272"/>
      <c r="W323" s="271"/>
      <c r="X323" s="283"/>
      <c r="Y323" s="42">
        <f t="shared" si="2"/>
        <v>0</v>
      </c>
    </row>
    <row r="324" spans="1:25" ht="13" x14ac:dyDescent="0.15">
      <c r="A324" s="45" t="s">
        <v>14</v>
      </c>
      <c r="B324" s="46">
        <f t="shared" si="3"/>
        <v>46341</v>
      </c>
      <c r="C324" s="47">
        <v>12</v>
      </c>
      <c r="D324" s="47"/>
      <c r="E324" s="47" t="s">
        <v>34</v>
      </c>
      <c r="F324" s="48" t="s">
        <v>37</v>
      </c>
      <c r="G324" s="49"/>
      <c r="H324" s="50"/>
      <c r="I324" s="57"/>
      <c r="J324" s="58"/>
      <c r="K324" s="295"/>
      <c r="L324" s="293"/>
      <c r="M324" s="294"/>
      <c r="N324" s="292"/>
      <c r="O324" s="295"/>
      <c r="P324" s="292"/>
      <c r="Q324" s="295"/>
      <c r="R324" s="292"/>
      <c r="S324" s="295"/>
      <c r="T324" s="292"/>
      <c r="U324" s="295"/>
      <c r="V324" s="292"/>
      <c r="W324" s="295"/>
      <c r="X324" s="293"/>
      <c r="Y324" s="47">
        <f t="shared" si="2"/>
        <v>0</v>
      </c>
    </row>
    <row r="325" spans="1:25" ht="13" x14ac:dyDescent="0.15">
      <c r="A325" s="32" t="s">
        <v>7</v>
      </c>
      <c r="B325" s="33">
        <f t="shared" si="3"/>
        <v>46342</v>
      </c>
      <c r="C325" s="34">
        <v>12</v>
      </c>
      <c r="D325" s="34"/>
      <c r="E325" s="34" t="s">
        <v>35</v>
      </c>
      <c r="F325" s="35" t="s">
        <v>37</v>
      </c>
      <c r="G325" s="44"/>
      <c r="H325" s="38"/>
      <c r="I325" s="53"/>
      <c r="J325" s="54"/>
      <c r="K325" s="271"/>
      <c r="L325" s="283"/>
      <c r="M325" s="289"/>
      <c r="N325" s="272"/>
      <c r="O325" s="271"/>
      <c r="P325" s="272"/>
      <c r="Q325" s="271"/>
      <c r="R325" s="272"/>
      <c r="S325" s="271"/>
      <c r="T325" s="272"/>
      <c r="U325" s="271"/>
      <c r="V325" s="272"/>
      <c r="W325" s="271"/>
      <c r="X325" s="283"/>
      <c r="Y325" s="34">
        <f t="shared" si="2"/>
        <v>0</v>
      </c>
    </row>
    <row r="326" spans="1:25" ht="13" x14ac:dyDescent="0.15">
      <c r="A326" s="40" t="s">
        <v>9</v>
      </c>
      <c r="B326" s="41">
        <f t="shared" si="3"/>
        <v>46343</v>
      </c>
      <c r="C326" s="42">
        <v>12</v>
      </c>
      <c r="D326" s="42"/>
      <c r="E326" s="42" t="s">
        <v>35</v>
      </c>
      <c r="F326" s="43" t="s">
        <v>37</v>
      </c>
      <c r="G326" s="44"/>
      <c r="H326" s="38"/>
      <c r="I326" s="55"/>
      <c r="J326" s="56"/>
      <c r="K326" s="271"/>
      <c r="L326" s="283"/>
      <c r="M326" s="289"/>
      <c r="N326" s="272"/>
      <c r="O326" s="271"/>
      <c r="P326" s="272"/>
      <c r="Q326" s="271"/>
      <c r="R326" s="272"/>
      <c r="S326" s="271"/>
      <c r="T326" s="272"/>
      <c r="U326" s="271"/>
      <c r="V326" s="272"/>
      <c r="W326" s="271"/>
      <c r="X326" s="283"/>
      <c r="Y326" s="42">
        <f t="shared" si="2"/>
        <v>0</v>
      </c>
    </row>
    <row r="327" spans="1:25" ht="13" x14ac:dyDescent="0.15">
      <c r="A327" s="40" t="s">
        <v>10</v>
      </c>
      <c r="B327" s="41">
        <f t="shared" si="3"/>
        <v>46344</v>
      </c>
      <c r="C327" s="42">
        <v>12</v>
      </c>
      <c r="D327" s="42"/>
      <c r="E327" s="42" t="s">
        <v>35</v>
      </c>
      <c r="F327" s="43" t="s">
        <v>37</v>
      </c>
      <c r="G327" s="44"/>
      <c r="H327" s="38"/>
      <c r="I327" s="55"/>
      <c r="J327" s="56"/>
      <c r="K327" s="271"/>
      <c r="L327" s="283"/>
      <c r="M327" s="289"/>
      <c r="N327" s="272"/>
      <c r="O327" s="271"/>
      <c r="P327" s="272"/>
      <c r="Q327" s="271"/>
      <c r="R327" s="272"/>
      <c r="S327" s="271"/>
      <c r="T327" s="272"/>
      <c r="U327" s="271"/>
      <c r="V327" s="272"/>
      <c r="W327" s="271"/>
      <c r="X327" s="283"/>
      <c r="Y327" s="42">
        <f t="shared" si="2"/>
        <v>0</v>
      </c>
    </row>
    <row r="328" spans="1:25" ht="13" x14ac:dyDescent="0.15">
      <c r="A328" s="40" t="s">
        <v>11</v>
      </c>
      <c r="B328" s="41">
        <f t="shared" si="3"/>
        <v>46345</v>
      </c>
      <c r="C328" s="42">
        <v>12</v>
      </c>
      <c r="D328" s="42"/>
      <c r="E328" s="42" t="s">
        <v>35</v>
      </c>
      <c r="F328" s="43" t="s">
        <v>37</v>
      </c>
      <c r="G328" s="44"/>
      <c r="H328" s="38"/>
      <c r="I328" s="55"/>
      <c r="J328" s="56"/>
      <c r="K328" s="271"/>
      <c r="L328" s="283"/>
      <c r="M328" s="289"/>
      <c r="N328" s="272"/>
      <c r="O328" s="271"/>
      <c r="P328" s="272"/>
      <c r="Q328" s="271"/>
      <c r="R328" s="272"/>
      <c r="S328" s="271"/>
      <c r="T328" s="272"/>
      <c r="U328" s="271"/>
      <c r="V328" s="272"/>
      <c r="W328" s="271"/>
      <c r="X328" s="283"/>
      <c r="Y328" s="42">
        <f t="shared" si="2"/>
        <v>0</v>
      </c>
    </row>
    <row r="329" spans="1:25" ht="13" x14ac:dyDescent="0.15">
      <c r="A329" s="40" t="s">
        <v>12</v>
      </c>
      <c r="B329" s="41">
        <f t="shared" si="3"/>
        <v>46346</v>
      </c>
      <c r="C329" s="42">
        <v>12</v>
      </c>
      <c r="D329" s="42"/>
      <c r="E329" s="42" t="s">
        <v>35</v>
      </c>
      <c r="F329" s="43" t="s">
        <v>37</v>
      </c>
      <c r="G329" s="44"/>
      <c r="H329" s="38"/>
      <c r="I329" s="55"/>
      <c r="J329" s="56"/>
      <c r="K329" s="271"/>
      <c r="L329" s="283"/>
      <c r="M329" s="289"/>
      <c r="N329" s="272"/>
      <c r="O329" s="271"/>
      <c r="P329" s="272"/>
      <c r="Q329" s="271"/>
      <c r="R329" s="272"/>
      <c r="S329" s="271"/>
      <c r="T329" s="272"/>
      <c r="U329" s="271"/>
      <c r="V329" s="272"/>
      <c r="W329" s="271"/>
      <c r="X329" s="283"/>
      <c r="Y329" s="42">
        <f t="shared" si="2"/>
        <v>0</v>
      </c>
    </row>
    <row r="330" spans="1:25" ht="13" x14ac:dyDescent="0.15">
      <c r="A330" s="40" t="s">
        <v>13</v>
      </c>
      <c r="B330" s="41">
        <f t="shared" si="3"/>
        <v>46347</v>
      </c>
      <c r="C330" s="42">
        <v>12</v>
      </c>
      <c r="D330" s="42"/>
      <c r="E330" s="42" t="s">
        <v>35</v>
      </c>
      <c r="F330" s="43" t="s">
        <v>37</v>
      </c>
      <c r="G330" s="44"/>
      <c r="H330" s="38"/>
      <c r="I330" s="55"/>
      <c r="J330" s="56"/>
      <c r="K330" s="271"/>
      <c r="L330" s="283"/>
      <c r="M330" s="289"/>
      <c r="N330" s="272"/>
      <c r="O330" s="271"/>
      <c r="P330" s="272"/>
      <c r="Q330" s="271"/>
      <c r="R330" s="272"/>
      <c r="S330" s="271"/>
      <c r="T330" s="272"/>
      <c r="U330" s="271"/>
      <c r="V330" s="272"/>
      <c r="W330" s="271"/>
      <c r="X330" s="283"/>
      <c r="Y330" s="42">
        <f t="shared" si="2"/>
        <v>0</v>
      </c>
    </row>
    <row r="331" spans="1:25" ht="13" x14ac:dyDescent="0.15">
      <c r="A331" s="45" t="s">
        <v>14</v>
      </c>
      <c r="B331" s="46">
        <f t="shared" si="3"/>
        <v>46348</v>
      </c>
      <c r="C331" s="47">
        <v>12</v>
      </c>
      <c r="D331" s="47"/>
      <c r="E331" s="47" t="s">
        <v>35</v>
      </c>
      <c r="F331" s="48" t="s">
        <v>37</v>
      </c>
      <c r="G331" s="49"/>
      <c r="H331" s="50"/>
      <c r="I331" s="57"/>
      <c r="J331" s="58"/>
      <c r="K331" s="295"/>
      <c r="L331" s="293"/>
      <c r="M331" s="294"/>
      <c r="N331" s="292"/>
      <c r="O331" s="295"/>
      <c r="P331" s="292"/>
      <c r="Q331" s="295"/>
      <c r="R331" s="292"/>
      <c r="S331" s="295"/>
      <c r="T331" s="292"/>
      <c r="U331" s="295"/>
      <c r="V331" s="292"/>
      <c r="W331" s="295"/>
      <c r="X331" s="293"/>
      <c r="Y331" s="47">
        <f t="shared" si="2"/>
        <v>0</v>
      </c>
    </row>
    <row r="332" spans="1:25" ht="13" x14ac:dyDescent="0.15">
      <c r="A332" s="32" t="s">
        <v>7</v>
      </c>
      <c r="B332" s="33">
        <f t="shared" si="3"/>
        <v>46349</v>
      </c>
      <c r="C332" s="34">
        <v>12</v>
      </c>
      <c r="D332" s="34"/>
      <c r="E332" s="34" t="s">
        <v>36</v>
      </c>
      <c r="F332" s="35" t="s">
        <v>32</v>
      </c>
      <c r="G332" s="44"/>
      <c r="H332" s="38"/>
      <c r="I332" s="44"/>
      <c r="J332" s="102"/>
      <c r="K332" s="282"/>
      <c r="L332" s="283"/>
      <c r="M332" s="289"/>
      <c r="N332" s="272"/>
      <c r="O332" s="271"/>
      <c r="P332" s="272"/>
      <c r="Q332" s="271"/>
      <c r="R332" s="272"/>
      <c r="S332" s="271"/>
      <c r="T332" s="272"/>
      <c r="U332" s="271"/>
      <c r="V332" s="272"/>
      <c r="W332" s="271"/>
      <c r="X332" s="283"/>
      <c r="Y332" s="34">
        <f t="shared" si="2"/>
        <v>0</v>
      </c>
    </row>
    <row r="333" spans="1:25" ht="13" x14ac:dyDescent="0.15">
      <c r="A333" s="40" t="s">
        <v>9</v>
      </c>
      <c r="B333" s="41">
        <f t="shared" si="3"/>
        <v>46350</v>
      </c>
      <c r="C333" s="42">
        <v>12</v>
      </c>
      <c r="D333" s="42"/>
      <c r="E333" s="42" t="s">
        <v>36</v>
      </c>
      <c r="F333" s="43" t="s">
        <v>32</v>
      </c>
      <c r="G333" s="44"/>
      <c r="H333" s="38"/>
      <c r="I333" s="44"/>
      <c r="J333" s="102"/>
      <c r="K333" s="282"/>
      <c r="L333" s="283"/>
      <c r="M333" s="289"/>
      <c r="N333" s="272"/>
      <c r="O333" s="271"/>
      <c r="P333" s="272"/>
      <c r="Q333" s="271"/>
      <c r="R333" s="272"/>
      <c r="S333" s="271"/>
      <c r="T333" s="272"/>
      <c r="U333" s="271"/>
      <c r="V333" s="272"/>
      <c r="W333" s="271"/>
      <c r="X333" s="283"/>
      <c r="Y333" s="42">
        <f t="shared" si="2"/>
        <v>0</v>
      </c>
    </row>
    <row r="334" spans="1:25" ht="13" x14ac:dyDescent="0.15">
      <c r="A334" s="40" t="s">
        <v>10</v>
      </c>
      <c r="B334" s="41">
        <f t="shared" si="3"/>
        <v>46351</v>
      </c>
      <c r="C334" s="42">
        <v>12</v>
      </c>
      <c r="D334" s="42"/>
      <c r="E334" s="42" t="s">
        <v>36</v>
      </c>
      <c r="F334" s="43" t="s">
        <v>32</v>
      </c>
      <c r="G334" s="44"/>
      <c r="H334" s="38"/>
      <c r="I334" s="44"/>
      <c r="J334" s="102"/>
      <c r="K334" s="282"/>
      <c r="L334" s="283"/>
      <c r="M334" s="289"/>
      <c r="N334" s="272"/>
      <c r="O334" s="271"/>
      <c r="P334" s="272"/>
      <c r="Q334" s="271"/>
      <c r="R334" s="272"/>
      <c r="S334" s="271"/>
      <c r="T334" s="272"/>
      <c r="U334" s="271"/>
      <c r="V334" s="272"/>
      <c r="W334" s="271"/>
      <c r="X334" s="283"/>
      <c r="Y334" s="42">
        <f t="shared" si="2"/>
        <v>0</v>
      </c>
    </row>
    <row r="335" spans="1:25" ht="13" x14ac:dyDescent="0.15">
      <c r="A335" s="40" t="s">
        <v>11</v>
      </c>
      <c r="B335" s="41">
        <f t="shared" si="3"/>
        <v>46352</v>
      </c>
      <c r="C335" s="42">
        <v>12</v>
      </c>
      <c r="D335" s="42"/>
      <c r="E335" s="42" t="s">
        <v>36</v>
      </c>
      <c r="F335" s="43" t="s">
        <v>32</v>
      </c>
      <c r="G335" s="44"/>
      <c r="H335" s="38"/>
      <c r="I335" s="44"/>
      <c r="J335" s="102"/>
      <c r="K335" s="282"/>
      <c r="L335" s="283"/>
      <c r="M335" s="289"/>
      <c r="N335" s="272"/>
      <c r="O335" s="271"/>
      <c r="P335" s="272"/>
      <c r="Q335" s="271"/>
      <c r="R335" s="272"/>
      <c r="S335" s="271"/>
      <c r="T335" s="272"/>
      <c r="U335" s="271"/>
      <c r="V335" s="272"/>
      <c r="W335" s="271"/>
      <c r="X335" s="283"/>
      <c r="Y335" s="42">
        <f t="shared" si="2"/>
        <v>0</v>
      </c>
    </row>
    <row r="336" spans="1:25" ht="13" x14ac:dyDescent="0.15">
      <c r="A336" s="40" t="s">
        <v>12</v>
      </c>
      <c r="B336" s="41">
        <f t="shared" si="3"/>
        <v>46353</v>
      </c>
      <c r="C336" s="42">
        <v>12</v>
      </c>
      <c r="D336" s="42"/>
      <c r="E336" s="42" t="s">
        <v>36</v>
      </c>
      <c r="F336" s="43" t="s">
        <v>32</v>
      </c>
      <c r="G336" s="44"/>
      <c r="H336" s="38"/>
      <c r="I336" s="44"/>
      <c r="J336" s="102"/>
      <c r="K336" s="282"/>
      <c r="L336" s="283"/>
      <c r="M336" s="289"/>
      <c r="N336" s="272"/>
      <c r="O336" s="271"/>
      <c r="P336" s="272"/>
      <c r="Q336" s="271"/>
      <c r="R336" s="272"/>
      <c r="S336" s="271"/>
      <c r="T336" s="272"/>
      <c r="U336" s="271"/>
      <c r="V336" s="272"/>
      <c r="W336" s="271"/>
      <c r="X336" s="283"/>
      <c r="Y336" s="42">
        <f t="shared" si="2"/>
        <v>0</v>
      </c>
    </row>
    <row r="337" spans="1:25" ht="13" x14ac:dyDescent="0.15">
      <c r="A337" s="40" t="s">
        <v>13</v>
      </c>
      <c r="B337" s="41">
        <f t="shared" si="3"/>
        <v>46354</v>
      </c>
      <c r="C337" s="42">
        <v>12</v>
      </c>
      <c r="D337" s="42"/>
      <c r="E337" s="42" t="s">
        <v>36</v>
      </c>
      <c r="F337" s="43" t="s">
        <v>32</v>
      </c>
      <c r="G337" s="44"/>
      <c r="H337" s="38"/>
      <c r="I337" s="44"/>
      <c r="J337" s="102"/>
      <c r="K337" s="282"/>
      <c r="L337" s="283"/>
      <c r="M337" s="289"/>
      <c r="N337" s="272"/>
      <c r="O337" s="271"/>
      <c r="P337" s="272"/>
      <c r="Q337" s="271"/>
      <c r="R337" s="272"/>
      <c r="S337" s="271"/>
      <c r="T337" s="272"/>
      <c r="U337" s="271"/>
      <c r="V337" s="272"/>
      <c r="W337" s="271"/>
      <c r="X337" s="283"/>
      <c r="Y337" s="42">
        <f t="shared" si="2"/>
        <v>0</v>
      </c>
    </row>
    <row r="338" spans="1:25" ht="13" x14ac:dyDescent="0.15">
      <c r="A338" s="45" t="s">
        <v>14</v>
      </c>
      <c r="B338" s="46">
        <f t="shared" si="3"/>
        <v>46355</v>
      </c>
      <c r="C338" s="47">
        <v>12</v>
      </c>
      <c r="D338" s="47"/>
      <c r="E338" s="47" t="s">
        <v>36</v>
      </c>
      <c r="F338" s="48" t="s">
        <v>32</v>
      </c>
      <c r="G338" s="49"/>
      <c r="H338" s="50"/>
      <c r="I338" s="49"/>
      <c r="J338" s="103"/>
      <c r="K338" s="291"/>
      <c r="L338" s="293"/>
      <c r="M338" s="294"/>
      <c r="N338" s="292"/>
      <c r="O338" s="295"/>
      <c r="P338" s="292"/>
      <c r="Q338" s="295"/>
      <c r="R338" s="292"/>
      <c r="S338" s="295"/>
      <c r="T338" s="292"/>
      <c r="U338" s="295"/>
      <c r="V338" s="292"/>
      <c r="W338" s="295"/>
      <c r="X338" s="293"/>
      <c r="Y338" s="47">
        <f t="shared" si="2"/>
        <v>0</v>
      </c>
    </row>
    <row r="339" spans="1:25" ht="13" x14ac:dyDescent="0.15">
      <c r="A339" s="32" t="s">
        <v>7</v>
      </c>
      <c r="B339" s="33">
        <f t="shared" si="3"/>
        <v>46356</v>
      </c>
      <c r="C339" s="34">
        <v>13</v>
      </c>
      <c r="D339" s="34"/>
      <c r="E339" s="34" t="s">
        <v>31</v>
      </c>
      <c r="F339" s="35" t="s">
        <v>32</v>
      </c>
      <c r="G339" s="44"/>
      <c r="H339" s="38"/>
      <c r="I339" s="44"/>
      <c r="J339" s="102"/>
      <c r="K339" s="282"/>
      <c r="L339" s="283"/>
      <c r="M339" s="289"/>
      <c r="N339" s="272"/>
      <c r="O339" s="271"/>
      <c r="P339" s="272"/>
      <c r="Q339" s="271"/>
      <c r="R339" s="272"/>
      <c r="S339" s="271"/>
      <c r="T339" s="272"/>
      <c r="U339" s="271"/>
      <c r="V339" s="272"/>
      <c r="W339" s="271"/>
      <c r="X339" s="283"/>
      <c r="Y339" s="34">
        <f t="shared" si="2"/>
        <v>0</v>
      </c>
    </row>
    <row r="340" spans="1:25" ht="13" x14ac:dyDescent="0.15">
      <c r="A340" s="40" t="s">
        <v>9</v>
      </c>
      <c r="B340" s="41">
        <f t="shared" si="3"/>
        <v>46357</v>
      </c>
      <c r="C340" s="42">
        <v>13</v>
      </c>
      <c r="D340" s="42"/>
      <c r="E340" s="42" t="s">
        <v>31</v>
      </c>
      <c r="F340" s="43" t="s">
        <v>32</v>
      </c>
      <c r="G340" s="44"/>
      <c r="H340" s="38"/>
      <c r="I340" s="44"/>
      <c r="J340" s="102"/>
      <c r="K340" s="282"/>
      <c r="L340" s="283"/>
      <c r="M340" s="289"/>
      <c r="N340" s="272"/>
      <c r="O340" s="271"/>
      <c r="P340" s="272"/>
      <c r="Q340" s="271"/>
      <c r="R340" s="272"/>
      <c r="S340" s="271"/>
      <c r="T340" s="272"/>
      <c r="U340" s="271"/>
      <c r="V340" s="272"/>
      <c r="W340" s="271"/>
      <c r="X340" s="283"/>
      <c r="Y340" s="42">
        <f t="shared" si="2"/>
        <v>0</v>
      </c>
    </row>
    <row r="341" spans="1:25" ht="13" x14ac:dyDescent="0.15">
      <c r="A341" s="40" t="s">
        <v>10</v>
      </c>
      <c r="B341" s="41">
        <f t="shared" si="3"/>
        <v>46358</v>
      </c>
      <c r="C341" s="42">
        <v>13</v>
      </c>
      <c r="D341" s="42"/>
      <c r="E341" s="42" t="s">
        <v>31</v>
      </c>
      <c r="F341" s="43" t="s">
        <v>32</v>
      </c>
      <c r="G341" s="44"/>
      <c r="H341" s="38"/>
      <c r="I341" s="44"/>
      <c r="J341" s="102"/>
      <c r="K341" s="282"/>
      <c r="L341" s="283"/>
      <c r="M341" s="289"/>
      <c r="N341" s="272"/>
      <c r="O341" s="271"/>
      <c r="P341" s="272"/>
      <c r="Q341" s="271"/>
      <c r="R341" s="272"/>
      <c r="S341" s="271"/>
      <c r="T341" s="272"/>
      <c r="U341" s="271"/>
      <c r="V341" s="272"/>
      <c r="W341" s="271"/>
      <c r="X341" s="283"/>
      <c r="Y341" s="42">
        <f t="shared" si="2"/>
        <v>0</v>
      </c>
    </row>
    <row r="342" spans="1:25" ht="13" x14ac:dyDescent="0.15">
      <c r="A342" s="40" t="s">
        <v>11</v>
      </c>
      <c r="B342" s="41">
        <f t="shared" si="3"/>
        <v>46359</v>
      </c>
      <c r="C342" s="42">
        <v>13</v>
      </c>
      <c r="D342" s="42"/>
      <c r="E342" s="42" t="s">
        <v>31</v>
      </c>
      <c r="F342" s="43" t="s">
        <v>32</v>
      </c>
      <c r="G342" s="44"/>
      <c r="H342" s="38"/>
      <c r="I342" s="44"/>
      <c r="J342" s="102"/>
      <c r="K342" s="282"/>
      <c r="L342" s="283"/>
      <c r="M342" s="289"/>
      <c r="N342" s="272"/>
      <c r="O342" s="271"/>
      <c r="P342" s="272"/>
      <c r="Q342" s="271"/>
      <c r="R342" s="272"/>
      <c r="S342" s="271"/>
      <c r="T342" s="272"/>
      <c r="U342" s="271"/>
      <c r="V342" s="272"/>
      <c r="W342" s="271"/>
      <c r="X342" s="283"/>
      <c r="Y342" s="42">
        <f t="shared" si="2"/>
        <v>0</v>
      </c>
    </row>
    <row r="343" spans="1:25" ht="13" x14ac:dyDescent="0.15">
      <c r="A343" s="40" t="s">
        <v>12</v>
      </c>
      <c r="B343" s="41">
        <f t="shared" si="3"/>
        <v>46360</v>
      </c>
      <c r="C343" s="42">
        <v>13</v>
      </c>
      <c r="D343" s="42"/>
      <c r="E343" s="42" t="s">
        <v>31</v>
      </c>
      <c r="F343" s="43" t="s">
        <v>32</v>
      </c>
      <c r="G343" s="44"/>
      <c r="H343" s="38"/>
      <c r="I343" s="44"/>
      <c r="J343" s="102"/>
      <c r="K343" s="282"/>
      <c r="L343" s="283"/>
      <c r="M343" s="289"/>
      <c r="N343" s="272"/>
      <c r="O343" s="271"/>
      <c r="P343" s="272"/>
      <c r="Q343" s="271"/>
      <c r="R343" s="272"/>
      <c r="S343" s="271"/>
      <c r="T343" s="272"/>
      <c r="U343" s="271"/>
      <c r="V343" s="272"/>
      <c r="W343" s="271"/>
      <c r="X343" s="283"/>
      <c r="Y343" s="42">
        <f t="shared" si="2"/>
        <v>0</v>
      </c>
    </row>
    <row r="344" spans="1:25" ht="13" x14ac:dyDescent="0.15">
      <c r="A344" s="40" t="s">
        <v>13</v>
      </c>
      <c r="B344" s="41">
        <f t="shared" si="3"/>
        <v>46361</v>
      </c>
      <c r="C344" s="42">
        <v>13</v>
      </c>
      <c r="D344" s="42"/>
      <c r="E344" s="42" t="s">
        <v>31</v>
      </c>
      <c r="F344" s="43" t="s">
        <v>32</v>
      </c>
      <c r="G344" s="44"/>
      <c r="H344" s="38"/>
      <c r="I344" s="44"/>
      <c r="J344" s="102"/>
      <c r="K344" s="282"/>
      <c r="L344" s="283"/>
      <c r="M344" s="289"/>
      <c r="N344" s="272"/>
      <c r="O344" s="271"/>
      <c r="P344" s="272"/>
      <c r="Q344" s="271"/>
      <c r="R344" s="272"/>
      <c r="S344" s="271"/>
      <c r="T344" s="272"/>
      <c r="U344" s="271"/>
      <c r="V344" s="272"/>
      <c r="W344" s="271"/>
      <c r="X344" s="283"/>
      <c r="Y344" s="42">
        <f t="shared" si="2"/>
        <v>0</v>
      </c>
    </row>
    <row r="345" spans="1:25" ht="13" x14ac:dyDescent="0.15">
      <c r="A345" s="45" t="s">
        <v>14</v>
      </c>
      <c r="B345" s="46">
        <f t="shared" si="3"/>
        <v>46362</v>
      </c>
      <c r="C345" s="47">
        <v>13</v>
      </c>
      <c r="D345" s="47"/>
      <c r="E345" s="47" t="s">
        <v>31</v>
      </c>
      <c r="F345" s="48" t="s">
        <v>32</v>
      </c>
      <c r="G345" s="49"/>
      <c r="H345" s="50"/>
      <c r="I345" s="49"/>
      <c r="J345" s="103"/>
      <c r="K345" s="291"/>
      <c r="L345" s="293"/>
      <c r="M345" s="294"/>
      <c r="N345" s="292"/>
      <c r="O345" s="295"/>
      <c r="P345" s="292"/>
      <c r="Q345" s="295"/>
      <c r="R345" s="292"/>
      <c r="S345" s="295"/>
      <c r="T345" s="292"/>
      <c r="U345" s="295"/>
      <c r="V345" s="292"/>
      <c r="W345" s="295"/>
      <c r="X345" s="293"/>
      <c r="Y345" s="47">
        <f t="shared" si="2"/>
        <v>0</v>
      </c>
    </row>
    <row r="346" spans="1:25" ht="13" x14ac:dyDescent="0.15">
      <c r="A346" s="32" t="s">
        <v>7</v>
      </c>
      <c r="B346" s="33">
        <f t="shared" si="3"/>
        <v>46363</v>
      </c>
      <c r="C346" s="34">
        <v>13</v>
      </c>
      <c r="D346" s="34"/>
      <c r="E346" s="34" t="s">
        <v>34</v>
      </c>
      <c r="F346" s="35" t="s">
        <v>32</v>
      </c>
      <c r="G346" s="44"/>
      <c r="H346" s="38"/>
      <c r="I346" s="44"/>
      <c r="J346" s="102"/>
      <c r="K346" s="282"/>
      <c r="L346" s="283"/>
      <c r="M346" s="289"/>
      <c r="N346" s="272"/>
      <c r="O346" s="271"/>
      <c r="P346" s="272"/>
      <c r="Q346" s="271"/>
      <c r="R346" s="272"/>
      <c r="S346" s="271"/>
      <c r="T346" s="272"/>
      <c r="U346" s="271"/>
      <c r="V346" s="272"/>
      <c r="W346" s="271"/>
      <c r="X346" s="283"/>
      <c r="Y346" s="34">
        <f t="shared" si="2"/>
        <v>0</v>
      </c>
    </row>
    <row r="347" spans="1:25" ht="13" x14ac:dyDescent="0.15">
      <c r="A347" s="40" t="s">
        <v>9</v>
      </c>
      <c r="B347" s="41">
        <f t="shared" si="3"/>
        <v>46364</v>
      </c>
      <c r="C347" s="42">
        <v>13</v>
      </c>
      <c r="D347" s="42"/>
      <c r="E347" s="42" t="s">
        <v>34</v>
      </c>
      <c r="F347" s="43" t="s">
        <v>32</v>
      </c>
      <c r="G347" s="44"/>
      <c r="H347" s="38"/>
      <c r="I347" s="44"/>
      <c r="J347" s="102"/>
      <c r="K347" s="282"/>
      <c r="L347" s="283"/>
      <c r="M347" s="289"/>
      <c r="N347" s="272"/>
      <c r="O347" s="271"/>
      <c r="P347" s="272"/>
      <c r="Q347" s="271"/>
      <c r="R347" s="272"/>
      <c r="S347" s="271"/>
      <c r="T347" s="272"/>
      <c r="U347" s="271"/>
      <c r="V347" s="272"/>
      <c r="W347" s="271"/>
      <c r="X347" s="283"/>
      <c r="Y347" s="42">
        <f t="shared" si="2"/>
        <v>0</v>
      </c>
    </row>
    <row r="348" spans="1:25" ht="13" x14ac:dyDescent="0.15">
      <c r="A348" s="40" t="s">
        <v>10</v>
      </c>
      <c r="B348" s="41">
        <f t="shared" si="3"/>
        <v>46365</v>
      </c>
      <c r="C348" s="42">
        <v>13</v>
      </c>
      <c r="D348" s="42"/>
      <c r="E348" s="42" t="s">
        <v>34</v>
      </c>
      <c r="F348" s="43" t="s">
        <v>32</v>
      </c>
      <c r="G348" s="44"/>
      <c r="H348" s="38"/>
      <c r="I348" s="44"/>
      <c r="J348" s="102"/>
      <c r="K348" s="282"/>
      <c r="L348" s="283"/>
      <c r="M348" s="289"/>
      <c r="N348" s="272"/>
      <c r="O348" s="271"/>
      <c r="P348" s="272"/>
      <c r="Q348" s="271"/>
      <c r="R348" s="272"/>
      <c r="S348" s="271"/>
      <c r="T348" s="272"/>
      <c r="U348" s="271"/>
      <c r="V348" s="272"/>
      <c r="W348" s="271"/>
      <c r="X348" s="283"/>
      <c r="Y348" s="42">
        <f t="shared" si="2"/>
        <v>0</v>
      </c>
    </row>
    <row r="349" spans="1:25" ht="13" x14ac:dyDescent="0.15">
      <c r="A349" s="40" t="s">
        <v>11</v>
      </c>
      <c r="B349" s="41">
        <f t="shared" si="3"/>
        <v>46366</v>
      </c>
      <c r="C349" s="42">
        <v>13</v>
      </c>
      <c r="D349" s="42"/>
      <c r="E349" s="42" t="s">
        <v>34</v>
      </c>
      <c r="F349" s="43" t="s">
        <v>32</v>
      </c>
      <c r="G349" s="44"/>
      <c r="H349" s="38"/>
      <c r="I349" s="44"/>
      <c r="J349" s="102"/>
      <c r="K349" s="282"/>
      <c r="L349" s="283"/>
      <c r="M349" s="289"/>
      <c r="N349" s="272"/>
      <c r="O349" s="271"/>
      <c r="P349" s="272"/>
      <c r="Q349" s="271"/>
      <c r="R349" s="272"/>
      <c r="S349" s="271"/>
      <c r="T349" s="272"/>
      <c r="U349" s="271"/>
      <c r="V349" s="272"/>
      <c r="W349" s="271"/>
      <c r="X349" s="283"/>
      <c r="Y349" s="42">
        <f t="shared" si="2"/>
        <v>0</v>
      </c>
    </row>
    <row r="350" spans="1:25" ht="13" x14ac:dyDescent="0.15">
      <c r="A350" s="40" t="s">
        <v>12</v>
      </c>
      <c r="B350" s="41">
        <f t="shared" si="3"/>
        <v>46367</v>
      </c>
      <c r="C350" s="42">
        <v>13</v>
      </c>
      <c r="D350" s="42"/>
      <c r="E350" s="42" t="s">
        <v>34</v>
      </c>
      <c r="F350" s="43" t="s">
        <v>32</v>
      </c>
      <c r="G350" s="44"/>
      <c r="H350" s="38"/>
      <c r="I350" s="44"/>
      <c r="J350" s="102"/>
      <c r="K350" s="282"/>
      <c r="L350" s="283"/>
      <c r="M350" s="289"/>
      <c r="N350" s="272"/>
      <c r="O350" s="271"/>
      <c r="P350" s="272"/>
      <c r="Q350" s="271"/>
      <c r="R350" s="272"/>
      <c r="S350" s="271"/>
      <c r="T350" s="272"/>
      <c r="U350" s="271"/>
      <c r="V350" s="272"/>
      <c r="W350" s="271"/>
      <c r="X350" s="283"/>
      <c r="Y350" s="42">
        <f t="shared" si="2"/>
        <v>0</v>
      </c>
    </row>
    <row r="351" spans="1:25" ht="13" x14ac:dyDescent="0.15">
      <c r="A351" s="40" t="s">
        <v>13</v>
      </c>
      <c r="B351" s="41">
        <f t="shared" si="3"/>
        <v>46368</v>
      </c>
      <c r="C351" s="42">
        <v>13</v>
      </c>
      <c r="D351" s="42"/>
      <c r="E351" s="42" t="s">
        <v>34</v>
      </c>
      <c r="F351" s="43" t="s">
        <v>32</v>
      </c>
      <c r="G351" s="44"/>
      <c r="H351" s="38"/>
      <c r="I351" s="44"/>
      <c r="J351" s="102"/>
      <c r="K351" s="282"/>
      <c r="L351" s="283"/>
      <c r="M351" s="289"/>
      <c r="N351" s="272"/>
      <c r="O351" s="271"/>
      <c r="P351" s="272"/>
      <c r="Q351" s="271"/>
      <c r="R351" s="272"/>
      <c r="S351" s="271"/>
      <c r="T351" s="272"/>
      <c r="U351" s="271"/>
      <c r="V351" s="272"/>
      <c r="W351" s="271"/>
      <c r="X351" s="283"/>
      <c r="Y351" s="42">
        <f t="shared" si="2"/>
        <v>0</v>
      </c>
    </row>
    <row r="352" spans="1:25" ht="13" x14ac:dyDescent="0.15">
      <c r="A352" s="45" t="s">
        <v>14</v>
      </c>
      <c r="B352" s="46">
        <f t="shared" si="3"/>
        <v>46369</v>
      </c>
      <c r="C352" s="47">
        <v>13</v>
      </c>
      <c r="D352" s="47"/>
      <c r="E352" s="47" t="s">
        <v>34</v>
      </c>
      <c r="F352" s="48" t="s">
        <v>32</v>
      </c>
      <c r="G352" s="49"/>
      <c r="H352" s="50"/>
      <c r="I352" s="49"/>
      <c r="J352" s="103"/>
      <c r="K352" s="291"/>
      <c r="L352" s="293"/>
      <c r="M352" s="294"/>
      <c r="N352" s="292"/>
      <c r="O352" s="295"/>
      <c r="P352" s="292"/>
      <c r="Q352" s="295"/>
      <c r="R352" s="292"/>
      <c r="S352" s="295"/>
      <c r="T352" s="292"/>
      <c r="U352" s="295"/>
      <c r="V352" s="292"/>
      <c r="W352" s="295"/>
      <c r="X352" s="293"/>
      <c r="Y352" s="47">
        <f t="shared" si="2"/>
        <v>0</v>
      </c>
    </row>
    <row r="353" spans="1:25" ht="13" x14ac:dyDescent="0.15">
      <c r="A353" s="32" t="s">
        <v>7</v>
      </c>
      <c r="B353" s="33">
        <f t="shared" si="3"/>
        <v>46370</v>
      </c>
      <c r="C353" s="34">
        <v>13</v>
      </c>
      <c r="D353" s="34"/>
      <c r="E353" s="34" t="s">
        <v>35</v>
      </c>
      <c r="F353" s="35" t="s">
        <v>32</v>
      </c>
      <c r="G353" s="44"/>
      <c r="H353" s="38"/>
      <c r="I353" s="44"/>
      <c r="J353" s="102"/>
      <c r="K353" s="282"/>
      <c r="L353" s="283"/>
      <c r="M353" s="289"/>
      <c r="N353" s="272"/>
      <c r="O353" s="271"/>
      <c r="P353" s="272"/>
      <c r="Q353" s="271"/>
      <c r="R353" s="272"/>
      <c r="S353" s="271"/>
      <c r="T353" s="272"/>
      <c r="U353" s="271"/>
      <c r="V353" s="272"/>
      <c r="W353" s="271"/>
      <c r="X353" s="283"/>
      <c r="Y353" s="34">
        <f t="shared" si="2"/>
        <v>0</v>
      </c>
    </row>
    <row r="354" spans="1:25" ht="13" x14ac:dyDescent="0.15">
      <c r="A354" s="40" t="s">
        <v>9</v>
      </c>
      <c r="B354" s="41">
        <f t="shared" si="3"/>
        <v>46371</v>
      </c>
      <c r="C354" s="42">
        <v>13</v>
      </c>
      <c r="D354" s="42"/>
      <c r="E354" s="42" t="s">
        <v>35</v>
      </c>
      <c r="F354" s="43" t="s">
        <v>32</v>
      </c>
      <c r="G354" s="44"/>
      <c r="H354" s="38"/>
      <c r="I354" s="44"/>
      <c r="J354" s="102"/>
      <c r="K354" s="282"/>
      <c r="L354" s="283"/>
      <c r="M354" s="289"/>
      <c r="N354" s="272"/>
      <c r="O354" s="271"/>
      <c r="P354" s="272"/>
      <c r="Q354" s="271"/>
      <c r="R354" s="272"/>
      <c r="S354" s="271"/>
      <c r="T354" s="272"/>
      <c r="U354" s="271"/>
      <c r="V354" s="272"/>
      <c r="W354" s="271"/>
      <c r="X354" s="283"/>
      <c r="Y354" s="42">
        <f t="shared" si="2"/>
        <v>0</v>
      </c>
    </row>
    <row r="355" spans="1:25" ht="13" x14ac:dyDescent="0.15">
      <c r="A355" s="40" t="s">
        <v>10</v>
      </c>
      <c r="B355" s="41">
        <f t="shared" si="3"/>
        <v>46372</v>
      </c>
      <c r="C355" s="42">
        <v>13</v>
      </c>
      <c r="D355" s="42"/>
      <c r="E355" s="42" t="s">
        <v>35</v>
      </c>
      <c r="F355" s="43" t="s">
        <v>32</v>
      </c>
      <c r="G355" s="44"/>
      <c r="H355" s="38"/>
      <c r="I355" s="44"/>
      <c r="J355" s="102"/>
      <c r="K355" s="282"/>
      <c r="L355" s="283"/>
      <c r="M355" s="289"/>
      <c r="N355" s="272"/>
      <c r="O355" s="271"/>
      <c r="P355" s="272"/>
      <c r="Q355" s="271"/>
      <c r="R355" s="272"/>
      <c r="S355" s="271"/>
      <c r="T355" s="272"/>
      <c r="U355" s="271"/>
      <c r="V355" s="272"/>
      <c r="W355" s="271"/>
      <c r="X355" s="283"/>
      <c r="Y355" s="42">
        <f t="shared" si="2"/>
        <v>0</v>
      </c>
    </row>
    <row r="356" spans="1:25" ht="13" x14ac:dyDescent="0.15">
      <c r="A356" s="40" t="s">
        <v>11</v>
      </c>
      <c r="B356" s="41">
        <f t="shared" si="3"/>
        <v>46373</v>
      </c>
      <c r="C356" s="42">
        <v>13</v>
      </c>
      <c r="D356" s="42"/>
      <c r="E356" s="42" t="s">
        <v>35</v>
      </c>
      <c r="F356" s="43" t="s">
        <v>32</v>
      </c>
      <c r="G356" s="44"/>
      <c r="H356" s="38"/>
      <c r="I356" s="44"/>
      <c r="J356" s="102"/>
      <c r="K356" s="282"/>
      <c r="L356" s="283"/>
      <c r="M356" s="289"/>
      <c r="N356" s="272"/>
      <c r="O356" s="271"/>
      <c r="P356" s="272"/>
      <c r="Q356" s="271"/>
      <c r="R356" s="272"/>
      <c r="S356" s="271"/>
      <c r="T356" s="272"/>
      <c r="U356" s="271"/>
      <c r="V356" s="272"/>
      <c r="W356" s="271"/>
      <c r="X356" s="283"/>
      <c r="Y356" s="42">
        <f t="shared" si="2"/>
        <v>0</v>
      </c>
    </row>
    <row r="357" spans="1:25" ht="13" x14ac:dyDescent="0.15">
      <c r="A357" s="40" t="s">
        <v>12</v>
      </c>
      <c r="B357" s="41">
        <f t="shared" si="3"/>
        <v>46374</v>
      </c>
      <c r="C357" s="42">
        <v>13</v>
      </c>
      <c r="D357" s="42"/>
      <c r="E357" s="42" t="s">
        <v>35</v>
      </c>
      <c r="F357" s="43" t="s">
        <v>32</v>
      </c>
      <c r="G357" s="44"/>
      <c r="H357" s="38"/>
      <c r="I357" s="44"/>
      <c r="J357" s="102"/>
      <c r="K357" s="282"/>
      <c r="L357" s="283"/>
      <c r="M357" s="289"/>
      <c r="N357" s="272"/>
      <c r="O357" s="271"/>
      <c r="P357" s="272"/>
      <c r="Q357" s="271"/>
      <c r="R357" s="272"/>
      <c r="S357" s="271"/>
      <c r="T357" s="272"/>
      <c r="U357" s="271"/>
      <c r="V357" s="272"/>
      <c r="W357" s="271"/>
      <c r="X357" s="283"/>
      <c r="Y357" s="42">
        <f t="shared" si="2"/>
        <v>0</v>
      </c>
    </row>
    <row r="358" spans="1:25" ht="13" x14ac:dyDescent="0.15">
      <c r="A358" s="40" t="s">
        <v>13</v>
      </c>
      <c r="B358" s="41">
        <f t="shared" si="3"/>
        <v>46375</v>
      </c>
      <c r="C358" s="42">
        <v>13</v>
      </c>
      <c r="D358" s="42"/>
      <c r="E358" s="42" t="s">
        <v>35</v>
      </c>
      <c r="F358" s="43" t="s">
        <v>32</v>
      </c>
      <c r="G358" s="44"/>
      <c r="H358" s="38"/>
      <c r="I358" s="44"/>
      <c r="J358" s="102"/>
      <c r="K358" s="282"/>
      <c r="L358" s="283"/>
      <c r="M358" s="289"/>
      <c r="N358" s="272"/>
      <c r="O358" s="271"/>
      <c r="P358" s="272"/>
      <c r="Q358" s="271"/>
      <c r="R358" s="272"/>
      <c r="S358" s="271"/>
      <c r="T358" s="272"/>
      <c r="U358" s="271"/>
      <c r="V358" s="272"/>
      <c r="W358" s="271"/>
      <c r="X358" s="283"/>
      <c r="Y358" s="42">
        <f t="shared" si="2"/>
        <v>0</v>
      </c>
    </row>
    <row r="359" spans="1:25" ht="13" x14ac:dyDescent="0.15">
      <c r="A359" s="45" t="s">
        <v>14</v>
      </c>
      <c r="B359" s="46">
        <f t="shared" si="3"/>
        <v>46376</v>
      </c>
      <c r="C359" s="47">
        <v>13</v>
      </c>
      <c r="D359" s="47"/>
      <c r="E359" s="47" t="s">
        <v>35</v>
      </c>
      <c r="F359" s="48" t="s">
        <v>32</v>
      </c>
      <c r="G359" s="49"/>
      <c r="H359" s="50"/>
      <c r="I359" s="49"/>
      <c r="J359" s="103"/>
      <c r="K359" s="291"/>
      <c r="L359" s="293"/>
      <c r="M359" s="294"/>
      <c r="N359" s="292"/>
      <c r="O359" s="295"/>
      <c r="P359" s="292"/>
      <c r="Q359" s="295"/>
      <c r="R359" s="292"/>
      <c r="S359" s="295"/>
      <c r="T359" s="292"/>
      <c r="U359" s="295"/>
      <c r="V359" s="292"/>
      <c r="W359" s="295"/>
      <c r="X359" s="293"/>
      <c r="Y359" s="47">
        <f t="shared" si="2"/>
        <v>0</v>
      </c>
    </row>
    <row r="360" spans="1:25" ht="16" x14ac:dyDescent="0.2">
      <c r="A360" s="104"/>
      <c r="B360" s="105"/>
      <c r="C360" s="73"/>
      <c r="D360" s="73"/>
      <c r="E360" s="106"/>
      <c r="F360" s="107"/>
      <c r="G360" s="73">
        <f t="shared" ref="G360:J360" si="4">SUM(G3:G359)</f>
        <v>0</v>
      </c>
      <c r="H360" s="73">
        <f t="shared" si="4"/>
        <v>0</v>
      </c>
      <c r="I360" s="73">
        <f t="shared" si="4"/>
        <v>306</v>
      </c>
      <c r="J360" s="73">
        <f t="shared" si="4"/>
        <v>352</v>
      </c>
      <c r="K360" s="353">
        <f>SUM(K3:L359)</f>
        <v>0</v>
      </c>
      <c r="L360" s="272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108"/>
    </row>
    <row r="361" spans="1:25" ht="13" x14ac:dyDescent="0.15">
      <c r="A361" s="72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</row>
    <row r="362" spans="1:25" ht="13" x14ac:dyDescent="0.15">
      <c r="A362" s="72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</row>
    <row r="363" spans="1:25" ht="13" x14ac:dyDescent="0.15">
      <c r="A363" s="72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</row>
    <row r="364" spans="1:25" ht="13" x14ac:dyDescent="0.15">
      <c r="A364" s="72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</row>
    <row r="365" spans="1:25" ht="13" x14ac:dyDescent="0.15">
      <c r="A365" s="72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</row>
    <row r="366" spans="1:25" ht="13" x14ac:dyDescent="0.15">
      <c r="A366" s="72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</row>
    <row r="367" spans="1:25" ht="13" x14ac:dyDescent="0.15">
      <c r="A367" s="72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</row>
    <row r="368" spans="1:25" ht="13" x14ac:dyDescent="0.15">
      <c r="A368" s="72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</row>
    <row r="369" spans="1:25" ht="13" x14ac:dyDescent="0.15">
      <c r="A369" s="72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</row>
    <row r="370" spans="1:25" ht="13" x14ac:dyDescent="0.15">
      <c r="A370" s="72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</row>
    <row r="371" spans="1:25" ht="13" x14ac:dyDescent="0.15">
      <c r="A371" s="72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</row>
    <row r="372" spans="1:25" ht="13" x14ac:dyDescent="0.15">
      <c r="A372" s="72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</row>
    <row r="373" spans="1:25" ht="13" x14ac:dyDescent="0.15">
      <c r="A373" s="72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</row>
    <row r="374" spans="1:25" ht="13" x14ac:dyDescent="0.15">
      <c r="A374" s="72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</row>
    <row r="375" spans="1:25" ht="13" x14ac:dyDescent="0.15">
      <c r="A375" s="72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</row>
    <row r="376" spans="1:25" ht="13" x14ac:dyDescent="0.15">
      <c r="A376" s="72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</row>
    <row r="377" spans="1:25" ht="13" x14ac:dyDescent="0.15">
      <c r="A377" s="72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</row>
    <row r="378" spans="1:25" ht="13" x14ac:dyDescent="0.15">
      <c r="A378" s="72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</row>
    <row r="379" spans="1:25" ht="13" x14ac:dyDescent="0.15">
      <c r="A379" s="72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</row>
    <row r="380" spans="1:25" ht="13" x14ac:dyDescent="0.15">
      <c r="A380" s="72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</row>
    <row r="381" spans="1:25" ht="13" x14ac:dyDescent="0.15">
      <c r="A381" s="72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</row>
    <row r="382" spans="1:25" ht="13" x14ac:dyDescent="0.15">
      <c r="A382" s="72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</row>
    <row r="383" spans="1:25" ht="13" x14ac:dyDescent="0.15">
      <c r="A383" s="72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</row>
    <row r="384" spans="1:25" ht="13" x14ac:dyDescent="0.15">
      <c r="A384" s="72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</row>
    <row r="385" spans="1:25" ht="13" x14ac:dyDescent="0.15">
      <c r="A385" s="72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</row>
    <row r="386" spans="1:25" ht="13" x14ac:dyDescent="0.15">
      <c r="A386" s="72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</row>
    <row r="387" spans="1:25" ht="13" x14ac:dyDescent="0.15">
      <c r="A387" s="72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</row>
    <row r="388" spans="1:25" ht="13" x14ac:dyDescent="0.15">
      <c r="A388" s="72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</row>
    <row r="389" spans="1:25" ht="13" x14ac:dyDescent="0.15">
      <c r="A389" s="72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</row>
    <row r="390" spans="1:25" ht="13" x14ac:dyDescent="0.15">
      <c r="A390" s="72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</row>
    <row r="391" spans="1:25" ht="13" x14ac:dyDescent="0.15">
      <c r="A391" s="72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</row>
    <row r="392" spans="1:25" ht="13" x14ac:dyDescent="0.15">
      <c r="A392" s="72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</row>
    <row r="393" spans="1:25" ht="13" x14ac:dyDescent="0.15">
      <c r="A393" s="72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</row>
    <row r="394" spans="1:25" ht="13" x14ac:dyDescent="0.15">
      <c r="A394" s="72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</row>
    <row r="395" spans="1:25" ht="13" x14ac:dyDescent="0.15">
      <c r="A395" s="72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</row>
    <row r="396" spans="1:25" ht="13" x14ac:dyDescent="0.15">
      <c r="A396" s="72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</row>
    <row r="397" spans="1:25" ht="13" x14ac:dyDescent="0.15">
      <c r="A397" s="72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</row>
    <row r="398" spans="1:25" ht="13" x14ac:dyDescent="0.15">
      <c r="A398" s="72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</row>
    <row r="399" spans="1:25" ht="13" x14ac:dyDescent="0.15">
      <c r="A399" s="72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</row>
    <row r="400" spans="1:25" ht="13" x14ac:dyDescent="0.15">
      <c r="A400" s="72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</row>
    <row r="401" spans="1:25" ht="13" x14ac:dyDescent="0.15">
      <c r="A401" s="72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</row>
    <row r="402" spans="1:25" ht="13" x14ac:dyDescent="0.15">
      <c r="A402" s="72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</row>
    <row r="403" spans="1:25" ht="13" x14ac:dyDescent="0.15">
      <c r="A403" s="72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</row>
    <row r="404" spans="1:25" ht="13" x14ac:dyDescent="0.15">
      <c r="A404" s="72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</row>
    <row r="405" spans="1:25" ht="13" x14ac:dyDescent="0.15">
      <c r="A405" s="72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</row>
    <row r="406" spans="1:25" ht="13" x14ac:dyDescent="0.15">
      <c r="A406" s="72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</row>
    <row r="407" spans="1:25" ht="13" x14ac:dyDescent="0.15">
      <c r="A407" s="72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</row>
    <row r="408" spans="1:25" ht="13" x14ac:dyDescent="0.15">
      <c r="A408" s="72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</row>
    <row r="409" spans="1:25" ht="13" x14ac:dyDescent="0.15">
      <c r="A409" s="72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</row>
    <row r="410" spans="1:25" ht="13" x14ac:dyDescent="0.15">
      <c r="A410" s="72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</row>
    <row r="411" spans="1:25" ht="13" x14ac:dyDescent="0.15">
      <c r="A411" s="72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</row>
    <row r="412" spans="1:25" ht="13" x14ac:dyDescent="0.15">
      <c r="A412" s="72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</row>
    <row r="413" spans="1:25" ht="13" x14ac:dyDescent="0.15">
      <c r="A413" s="72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</row>
    <row r="414" spans="1:25" ht="13" x14ac:dyDescent="0.15">
      <c r="A414" s="72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</row>
    <row r="415" spans="1:25" ht="13" x14ac:dyDescent="0.15">
      <c r="A415" s="72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</row>
    <row r="416" spans="1:25" ht="13" x14ac:dyDescent="0.15">
      <c r="A416" s="72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</row>
    <row r="417" spans="1:25" ht="13" x14ac:dyDescent="0.15">
      <c r="A417" s="72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</row>
    <row r="418" spans="1:25" ht="13" x14ac:dyDescent="0.15">
      <c r="A418" s="72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</row>
    <row r="419" spans="1:25" ht="13" x14ac:dyDescent="0.15">
      <c r="A419" s="72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</row>
    <row r="420" spans="1:25" ht="13" x14ac:dyDescent="0.15">
      <c r="A420" s="72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</row>
    <row r="421" spans="1:25" ht="13" x14ac:dyDescent="0.15">
      <c r="A421" s="72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</row>
    <row r="422" spans="1:25" ht="13" x14ac:dyDescent="0.15">
      <c r="A422" s="72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</row>
    <row r="423" spans="1:25" ht="13" x14ac:dyDescent="0.15">
      <c r="A423" s="72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</row>
    <row r="424" spans="1:25" ht="13" x14ac:dyDescent="0.15">
      <c r="A424" s="72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</row>
    <row r="425" spans="1:25" ht="13" x14ac:dyDescent="0.15">
      <c r="A425" s="72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</row>
    <row r="426" spans="1:25" ht="13" x14ac:dyDescent="0.15">
      <c r="A426" s="72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</row>
    <row r="427" spans="1:25" ht="13" x14ac:dyDescent="0.15">
      <c r="A427" s="72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</row>
    <row r="428" spans="1:25" ht="13" x14ac:dyDescent="0.15">
      <c r="A428" s="72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</row>
    <row r="429" spans="1:25" ht="13" x14ac:dyDescent="0.15">
      <c r="A429" s="72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</row>
    <row r="430" spans="1:25" ht="13" x14ac:dyDescent="0.15">
      <c r="A430" s="72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</row>
    <row r="431" spans="1:25" ht="13" x14ac:dyDescent="0.15">
      <c r="A431" s="72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</row>
    <row r="432" spans="1:25" ht="13" x14ac:dyDescent="0.15">
      <c r="A432" s="72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</row>
    <row r="433" spans="1:25" ht="13" x14ac:dyDescent="0.15">
      <c r="A433" s="72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</row>
    <row r="434" spans="1:25" ht="13" x14ac:dyDescent="0.15">
      <c r="A434" s="72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</row>
    <row r="435" spans="1:25" ht="13" x14ac:dyDescent="0.15">
      <c r="A435" s="72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</row>
    <row r="436" spans="1:25" ht="13" x14ac:dyDescent="0.15">
      <c r="A436" s="72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</row>
    <row r="437" spans="1:25" ht="13" x14ac:dyDescent="0.15">
      <c r="A437" s="72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</row>
    <row r="438" spans="1:25" ht="13" x14ac:dyDescent="0.15">
      <c r="A438" s="72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</row>
    <row r="439" spans="1:25" ht="13" x14ac:dyDescent="0.15">
      <c r="A439" s="72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</row>
    <row r="440" spans="1:25" ht="13" x14ac:dyDescent="0.15">
      <c r="A440" s="72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</row>
    <row r="441" spans="1:25" ht="13" x14ac:dyDescent="0.15">
      <c r="A441" s="72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</row>
    <row r="442" spans="1:25" ht="13" x14ac:dyDescent="0.15">
      <c r="A442" s="72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</row>
    <row r="443" spans="1:25" ht="13" x14ac:dyDescent="0.15">
      <c r="A443" s="72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</row>
    <row r="444" spans="1:25" ht="13" x14ac:dyDescent="0.15">
      <c r="A444" s="72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</row>
    <row r="445" spans="1:25" ht="13" x14ac:dyDescent="0.15">
      <c r="A445" s="72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</row>
    <row r="446" spans="1:25" ht="13" x14ac:dyDescent="0.15">
      <c r="A446" s="72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</row>
    <row r="447" spans="1:25" ht="13" x14ac:dyDescent="0.15">
      <c r="A447" s="72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</row>
    <row r="448" spans="1:25" ht="13" x14ac:dyDescent="0.15">
      <c r="A448" s="72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</row>
    <row r="449" spans="1:25" ht="13" x14ac:dyDescent="0.15">
      <c r="A449" s="72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</row>
    <row r="450" spans="1:25" ht="13" x14ac:dyDescent="0.15">
      <c r="A450" s="72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</row>
    <row r="451" spans="1:25" ht="13" x14ac:dyDescent="0.15">
      <c r="A451" s="72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</row>
    <row r="452" spans="1:25" ht="13" x14ac:dyDescent="0.15">
      <c r="A452" s="72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</row>
    <row r="453" spans="1:25" ht="13" x14ac:dyDescent="0.15">
      <c r="A453" s="72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</row>
    <row r="454" spans="1:25" ht="13" x14ac:dyDescent="0.15">
      <c r="A454" s="72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</row>
    <row r="455" spans="1:25" ht="13" x14ac:dyDescent="0.15">
      <c r="A455" s="72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</row>
    <row r="456" spans="1:25" ht="13" x14ac:dyDescent="0.15">
      <c r="A456" s="72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</row>
    <row r="457" spans="1:25" ht="13" x14ac:dyDescent="0.15">
      <c r="A457" s="72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</row>
    <row r="458" spans="1:25" ht="13" x14ac:dyDescent="0.15">
      <c r="A458" s="72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</row>
    <row r="459" spans="1:25" ht="13" x14ac:dyDescent="0.15">
      <c r="A459" s="72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</row>
    <row r="460" spans="1:25" ht="13" x14ac:dyDescent="0.15">
      <c r="A460" s="72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</row>
    <row r="461" spans="1:25" ht="13" x14ac:dyDescent="0.15">
      <c r="A461" s="72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</row>
    <row r="462" spans="1:25" ht="13" x14ac:dyDescent="0.15">
      <c r="A462" s="72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</row>
    <row r="463" spans="1:25" ht="13" x14ac:dyDescent="0.15">
      <c r="A463" s="72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</row>
    <row r="464" spans="1:25" ht="13" x14ac:dyDescent="0.15">
      <c r="A464" s="72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</row>
    <row r="465" spans="1:25" ht="13" x14ac:dyDescent="0.15">
      <c r="A465" s="72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</row>
    <row r="466" spans="1:25" ht="13" x14ac:dyDescent="0.15">
      <c r="A466" s="72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</row>
    <row r="467" spans="1:25" ht="13" x14ac:dyDescent="0.15">
      <c r="A467" s="72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</row>
    <row r="468" spans="1:25" ht="13" x14ac:dyDescent="0.15">
      <c r="A468" s="72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</row>
    <row r="469" spans="1:25" ht="13" x14ac:dyDescent="0.15">
      <c r="A469" s="72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</row>
    <row r="470" spans="1:25" ht="13" x14ac:dyDescent="0.15">
      <c r="A470" s="72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</row>
    <row r="471" spans="1:25" ht="13" x14ac:dyDescent="0.15">
      <c r="A471" s="72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</row>
    <row r="472" spans="1:25" ht="13" x14ac:dyDescent="0.15">
      <c r="A472" s="72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</row>
    <row r="473" spans="1:25" ht="13" x14ac:dyDescent="0.15">
      <c r="A473" s="72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</row>
    <row r="474" spans="1:25" ht="13" x14ac:dyDescent="0.15">
      <c r="A474" s="72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</row>
    <row r="475" spans="1:25" ht="13" x14ac:dyDescent="0.15">
      <c r="A475" s="72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</row>
    <row r="476" spans="1:25" ht="13" x14ac:dyDescent="0.15">
      <c r="A476" s="72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</row>
    <row r="477" spans="1:25" ht="13" x14ac:dyDescent="0.15">
      <c r="A477" s="72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</row>
    <row r="478" spans="1:25" ht="13" x14ac:dyDescent="0.15">
      <c r="A478" s="72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</row>
    <row r="479" spans="1:25" ht="13" x14ac:dyDescent="0.15">
      <c r="A479" s="72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</row>
    <row r="480" spans="1:25" ht="13" x14ac:dyDescent="0.15">
      <c r="A480" s="72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</row>
    <row r="481" spans="1:25" ht="13" x14ac:dyDescent="0.15">
      <c r="A481" s="72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</row>
    <row r="482" spans="1:25" ht="13" x14ac:dyDescent="0.15">
      <c r="A482" s="72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</row>
    <row r="483" spans="1:25" ht="13" x14ac:dyDescent="0.15">
      <c r="A483" s="72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</row>
    <row r="484" spans="1:25" ht="13" x14ac:dyDescent="0.15">
      <c r="A484" s="72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</row>
    <row r="485" spans="1:25" ht="13" x14ac:dyDescent="0.15">
      <c r="A485" s="72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</row>
    <row r="486" spans="1:25" ht="13" x14ac:dyDescent="0.15">
      <c r="A486" s="72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</row>
    <row r="487" spans="1:25" ht="13" x14ac:dyDescent="0.15">
      <c r="A487" s="72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</row>
    <row r="488" spans="1:25" ht="13" x14ac:dyDescent="0.15">
      <c r="A488" s="72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</row>
    <row r="489" spans="1:25" ht="13" x14ac:dyDescent="0.15">
      <c r="A489" s="72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</row>
    <row r="490" spans="1:25" ht="13" x14ac:dyDescent="0.15">
      <c r="A490" s="72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</row>
    <row r="491" spans="1:25" ht="13" x14ac:dyDescent="0.15">
      <c r="A491" s="72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</row>
    <row r="492" spans="1:25" ht="13" x14ac:dyDescent="0.15">
      <c r="A492" s="72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</row>
    <row r="493" spans="1:25" ht="13" x14ac:dyDescent="0.15">
      <c r="A493" s="72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</row>
    <row r="494" spans="1:25" ht="13" x14ac:dyDescent="0.15">
      <c r="A494" s="72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</row>
    <row r="495" spans="1:25" ht="13" x14ac:dyDescent="0.15">
      <c r="A495" s="72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</row>
    <row r="496" spans="1:25" ht="13" x14ac:dyDescent="0.15">
      <c r="A496" s="72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</row>
    <row r="497" spans="1:25" ht="13" x14ac:dyDescent="0.15">
      <c r="A497" s="72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</row>
    <row r="498" spans="1:25" ht="13" x14ac:dyDescent="0.15">
      <c r="A498" s="72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</row>
    <row r="499" spans="1:25" ht="13" x14ac:dyDescent="0.15">
      <c r="A499" s="72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</row>
    <row r="500" spans="1:25" ht="13" x14ac:dyDescent="0.15">
      <c r="A500" s="72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</row>
    <row r="501" spans="1:25" ht="13" x14ac:dyDescent="0.15">
      <c r="A501" s="72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</row>
    <row r="502" spans="1:25" ht="13" x14ac:dyDescent="0.15">
      <c r="A502" s="72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</row>
    <row r="503" spans="1:25" ht="13" x14ac:dyDescent="0.15">
      <c r="A503" s="72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</row>
    <row r="504" spans="1:25" ht="13" x14ac:dyDescent="0.15">
      <c r="A504" s="72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</row>
    <row r="505" spans="1:25" ht="13" x14ac:dyDescent="0.15">
      <c r="A505" s="72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</row>
    <row r="506" spans="1:25" ht="13" x14ac:dyDescent="0.15">
      <c r="A506" s="72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</row>
    <row r="507" spans="1:25" ht="13" x14ac:dyDescent="0.15">
      <c r="A507" s="72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</row>
    <row r="508" spans="1:25" ht="13" x14ac:dyDescent="0.15">
      <c r="A508" s="72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</row>
    <row r="509" spans="1:25" ht="13" x14ac:dyDescent="0.15">
      <c r="A509" s="72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</row>
    <row r="510" spans="1:25" ht="13" x14ac:dyDescent="0.15">
      <c r="A510" s="72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</row>
    <row r="511" spans="1:25" ht="13" x14ac:dyDescent="0.15">
      <c r="A511" s="72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</row>
    <row r="512" spans="1:25" ht="13" x14ac:dyDescent="0.15">
      <c r="A512" s="72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</row>
    <row r="513" spans="1:25" ht="13" x14ac:dyDescent="0.15">
      <c r="A513" s="72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</row>
    <row r="514" spans="1:25" ht="13" x14ac:dyDescent="0.15">
      <c r="A514" s="72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</row>
    <row r="515" spans="1:25" ht="13" x14ac:dyDescent="0.15">
      <c r="A515" s="72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</row>
    <row r="516" spans="1:25" ht="13" x14ac:dyDescent="0.15">
      <c r="A516" s="72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</row>
    <row r="517" spans="1:25" ht="13" x14ac:dyDescent="0.15">
      <c r="A517" s="72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</row>
    <row r="518" spans="1:25" ht="13" x14ac:dyDescent="0.15">
      <c r="A518" s="72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</row>
    <row r="519" spans="1:25" ht="13" x14ac:dyDescent="0.15">
      <c r="A519" s="72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</row>
    <row r="520" spans="1:25" ht="13" x14ac:dyDescent="0.15">
      <c r="A520" s="72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</row>
    <row r="521" spans="1:25" ht="13" x14ac:dyDescent="0.15">
      <c r="A521" s="72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</row>
    <row r="522" spans="1:25" ht="13" x14ac:dyDescent="0.15">
      <c r="A522" s="72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</row>
    <row r="523" spans="1:25" ht="13" x14ac:dyDescent="0.15">
      <c r="A523" s="72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</row>
    <row r="524" spans="1:25" ht="13" x14ac:dyDescent="0.15">
      <c r="A524" s="72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</row>
    <row r="525" spans="1:25" ht="13" x14ac:dyDescent="0.15">
      <c r="A525" s="72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</row>
    <row r="526" spans="1:25" ht="13" x14ac:dyDescent="0.15">
      <c r="A526" s="72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</row>
    <row r="527" spans="1:25" ht="13" x14ac:dyDescent="0.15">
      <c r="A527" s="72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</row>
    <row r="528" spans="1:25" ht="13" x14ac:dyDescent="0.15">
      <c r="A528" s="72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</row>
    <row r="529" spans="1:25" ht="13" x14ac:dyDescent="0.15">
      <c r="A529" s="72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</row>
    <row r="530" spans="1:25" ht="13" x14ac:dyDescent="0.15">
      <c r="A530" s="72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</row>
    <row r="531" spans="1:25" ht="13" x14ac:dyDescent="0.15">
      <c r="A531" s="72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</row>
    <row r="532" spans="1:25" ht="13" x14ac:dyDescent="0.15">
      <c r="A532" s="72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</row>
    <row r="533" spans="1:25" ht="13" x14ac:dyDescent="0.15">
      <c r="A533" s="72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</row>
    <row r="534" spans="1:25" ht="13" x14ac:dyDescent="0.15">
      <c r="A534" s="72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</row>
    <row r="535" spans="1:25" ht="13" x14ac:dyDescent="0.15">
      <c r="A535" s="72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</row>
    <row r="536" spans="1:25" ht="13" x14ac:dyDescent="0.15">
      <c r="A536" s="72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</row>
    <row r="537" spans="1:25" ht="13" x14ac:dyDescent="0.15">
      <c r="A537" s="72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</row>
    <row r="538" spans="1:25" ht="13" x14ac:dyDescent="0.15">
      <c r="A538" s="72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</row>
    <row r="539" spans="1:25" ht="13" x14ac:dyDescent="0.15">
      <c r="A539" s="72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</row>
    <row r="540" spans="1:25" ht="13" x14ac:dyDescent="0.15">
      <c r="A540" s="72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</row>
    <row r="541" spans="1:25" ht="13" x14ac:dyDescent="0.15">
      <c r="A541" s="72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</row>
    <row r="542" spans="1:25" ht="13" x14ac:dyDescent="0.15">
      <c r="A542" s="72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</row>
    <row r="543" spans="1:25" ht="13" x14ac:dyDescent="0.15">
      <c r="A543" s="72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</row>
    <row r="544" spans="1:25" ht="13" x14ac:dyDescent="0.15">
      <c r="A544" s="72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</row>
    <row r="545" spans="1:25" ht="13" x14ac:dyDescent="0.15">
      <c r="A545" s="72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</row>
    <row r="546" spans="1:25" ht="13" x14ac:dyDescent="0.15">
      <c r="A546" s="72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</row>
    <row r="547" spans="1:25" ht="13" x14ac:dyDescent="0.15">
      <c r="A547" s="72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</row>
    <row r="548" spans="1:25" ht="13" x14ac:dyDescent="0.15">
      <c r="A548" s="72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</row>
    <row r="549" spans="1:25" ht="13" x14ac:dyDescent="0.15">
      <c r="A549" s="72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</row>
    <row r="550" spans="1:25" ht="13" x14ac:dyDescent="0.15">
      <c r="A550" s="72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</row>
    <row r="551" spans="1:25" ht="13" x14ac:dyDescent="0.15">
      <c r="A551" s="72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</row>
    <row r="552" spans="1:25" ht="13" x14ac:dyDescent="0.15">
      <c r="A552" s="72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</row>
    <row r="553" spans="1:25" ht="13" x14ac:dyDescent="0.15">
      <c r="A553" s="72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</row>
    <row r="554" spans="1:25" ht="13" x14ac:dyDescent="0.15">
      <c r="A554" s="72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</row>
    <row r="555" spans="1:25" ht="13" x14ac:dyDescent="0.15">
      <c r="A555" s="72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</row>
    <row r="556" spans="1:25" ht="13" x14ac:dyDescent="0.15">
      <c r="A556" s="72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</row>
    <row r="557" spans="1:25" ht="13" x14ac:dyDescent="0.15">
      <c r="A557" s="72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</row>
    <row r="558" spans="1:25" ht="13" x14ac:dyDescent="0.15">
      <c r="A558" s="72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</row>
    <row r="559" spans="1:25" ht="13" x14ac:dyDescent="0.15">
      <c r="A559" s="72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</row>
    <row r="560" spans="1:25" ht="13" x14ac:dyDescent="0.15">
      <c r="A560" s="72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</row>
    <row r="561" spans="1:25" ht="13" x14ac:dyDescent="0.15">
      <c r="A561" s="72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</row>
    <row r="562" spans="1:25" ht="13" x14ac:dyDescent="0.15">
      <c r="A562" s="72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</row>
    <row r="563" spans="1:25" ht="13" x14ac:dyDescent="0.15">
      <c r="A563" s="72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</row>
    <row r="564" spans="1:25" ht="13" x14ac:dyDescent="0.15">
      <c r="A564" s="72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</row>
    <row r="565" spans="1:25" ht="13" x14ac:dyDescent="0.15">
      <c r="A565" s="72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</row>
    <row r="566" spans="1:25" ht="13" x14ac:dyDescent="0.15">
      <c r="A566" s="72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</row>
    <row r="567" spans="1:25" ht="13" x14ac:dyDescent="0.15">
      <c r="A567" s="72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</row>
    <row r="568" spans="1:25" ht="13" x14ac:dyDescent="0.15">
      <c r="A568" s="72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</row>
    <row r="569" spans="1:25" ht="13" x14ac:dyDescent="0.15">
      <c r="A569" s="72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</row>
    <row r="570" spans="1:25" ht="13" x14ac:dyDescent="0.15">
      <c r="A570" s="72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</row>
    <row r="571" spans="1:25" ht="13" x14ac:dyDescent="0.15">
      <c r="A571" s="72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</row>
    <row r="572" spans="1:25" ht="13" x14ac:dyDescent="0.15">
      <c r="A572" s="72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</row>
    <row r="573" spans="1:25" ht="13" x14ac:dyDescent="0.15">
      <c r="A573" s="72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</row>
    <row r="574" spans="1:25" ht="13" x14ac:dyDescent="0.15">
      <c r="A574" s="72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</row>
    <row r="575" spans="1:25" ht="13" x14ac:dyDescent="0.15">
      <c r="A575" s="72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</row>
    <row r="576" spans="1:25" ht="13" x14ac:dyDescent="0.15">
      <c r="A576" s="72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</row>
    <row r="577" spans="1:25" ht="13" x14ac:dyDescent="0.15">
      <c r="A577" s="72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</row>
    <row r="578" spans="1:25" ht="13" x14ac:dyDescent="0.15">
      <c r="A578" s="72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</row>
    <row r="579" spans="1:25" ht="13" x14ac:dyDescent="0.15">
      <c r="A579" s="72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</row>
    <row r="580" spans="1:25" ht="13" x14ac:dyDescent="0.15">
      <c r="A580" s="72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</row>
    <row r="581" spans="1:25" ht="13" x14ac:dyDescent="0.15">
      <c r="A581" s="72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</row>
    <row r="582" spans="1:25" ht="13" x14ac:dyDescent="0.15">
      <c r="A582" s="72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</row>
    <row r="583" spans="1:25" ht="13" x14ac:dyDescent="0.15">
      <c r="A583" s="72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</row>
    <row r="584" spans="1:25" ht="13" x14ac:dyDescent="0.15">
      <c r="A584" s="72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</row>
    <row r="585" spans="1:25" ht="13" x14ac:dyDescent="0.15">
      <c r="A585" s="72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</row>
    <row r="586" spans="1:25" ht="13" x14ac:dyDescent="0.15">
      <c r="A586" s="72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</row>
    <row r="587" spans="1:25" ht="13" x14ac:dyDescent="0.15">
      <c r="A587" s="72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</row>
    <row r="588" spans="1:25" ht="13" x14ac:dyDescent="0.15">
      <c r="A588" s="72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</row>
    <row r="589" spans="1:25" ht="13" x14ac:dyDescent="0.15">
      <c r="A589" s="72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</row>
    <row r="590" spans="1:25" ht="13" x14ac:dyDescent="0.15">
      <c r="A590" s="72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</row>
    <row r="591" spans="1:25" ht="13" x14ac:dyDescent="0.15">
      <c r="A591" s="72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</row>
    <row r="592" spans="1:25" ht="13" x14ac:dyDescent="0.15">
      <c r="A592" s="72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</row>
    <row r="593" spans="1:25" ht="13" x14ac:dyDescent="0.15">
      <c r="A593" s="72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</row>
    <row r="594" spans="1:25" ht="13" x14ac:dyDescent="0.15">
      <c r="A594" s="72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</row>
    <row r="595" spans="1:25" ht="13" x14ac:dyDescent="0.15">
      <c r="A595" s="72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</row>
    <row r="596" spans="1:25" ht="13" x14ac:dyDescent="0.15">
      <c r="A596" s="72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</row>
    <row r="597" spans="1:25" ht="13" x14ac:dyDescent="0.15">
      <c r="A597" s="72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</row>
    <row r="598" spans="1:25" ht="13" x14ac:dyDescent="0.15">
      <c r="A598" s="72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</row>
    <row r="599" spans="1:25" ht="13" x14ac:dyDescent="0.15">
      <c r="A599" s="72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</row>
    <row r="600" spans="1:25" ht="13" x14ac:dyDescent="0.15">
      <c r="A600" s="72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</row>
    <row r="601" spans="1:25" ht="13" x14ac:dyDescent="0.15">
      <c r="A601" s="72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</row>
    <row r="602" spans="1:25" ht="13" x14ac:dyDescent="0.15">
      <c r="A602" s="72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</row>
    <row r="603" spans="1:25" ht="13" x14ac:dyDescent="0.15">
      <c r="A603" s="72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</row>
    <row r="604" spans="1:25" ht="13" x14ac:dyDescent="0.15">
      <c r="A604" s="72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</row>
    <row r="605" spans="1:25" ht="13" x14ac:dyDescent="0.15">
      <c r="A605" s="72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</row>
    <row r="606" spans="1:25" ht="13" x14ac:dyDescent="0.15">
      <c r="A606" s="72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</row>
    <row r="607" spans="1:25" ht="13" x14ac:dyDescent="0.15">
      <c r="A607" s="72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</row>
    <row r="608" spans="1:25" ht="13" x14ac:dyDescent="0.15">
      <c r="A608" s="72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</row>
    <row r="609" spans="1:25" ht="13" x14ac:dyDescent="0.15">
      <c r="A609" s="72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</row>
    <row r="610" spans="1:25" ht="13" x14ac:dyDescent="0.15">
      <c r="A610" s="72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</row>
    <row r="611" spans="1:25" ht="13" x14ac:dyDescent="0.15">
      <c r="A611" s="72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</row>
    <row r="612" spans="1:25" ht="13" x14ac:dyDescent="0.15">
      <c r="A612" s="72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</row>
    <row r="613" spans="1:25" ht="13" x14ac:dyDescent="0.15">
      <c r="A613" s="72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</row>
    <row r="614" spans="1:25" ht="13" x14ac:dyDescent="0.15">
      <c r="A614" s="72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</row>
    <row r="615" spans="1:25" ht="13" x14ac:dyDescent="0.15">
      <c r="A615" s="72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</row>
    <row r="616" spans="1:25" ht="13" x14ac:dyDescent="0.15">
      <c r="A616" s="72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</row>
    <row r="617" spans="1:25" ht="13" x14ac:dyDescent="0.15">
      <c r="A617" s="72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</row>
    <row r="618" spans="1:25" ht="13" x14ac:dyDescent="0.15">
      <c r="A618" s="72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</row>
    <row r="619" spans="1:25" ht="13" x14ac:dyDescent="0.15">
      <c r="A619" s="72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</row>
    <row r="620" spans="1:25" ht="13" x14ac:dyDescent="0.15">
      <c r="A620" s="72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</row>
    <row r="621" spans="1:25" ht="13" x14ac:dyDescent="0.15">
      <c r="A621" s="72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</row>
    <row r="622" spans="1:25" ht="13" x14ac:dyDescent="0.15">
      <c r="A622" s="72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</row>
    <row r="623" spans="1:25" ht="13" x14ac:dyDescent="0.15">
      <c r="A623" s="72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</row>
    <row r="624" spans="1:25" ht="13" x14ac:dyDescent="0.15">
      <c r="A624" s="72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</row>
    <row r="625" spans="1:25" ht="13" x14ac:dyDescent="0.15">
      <c r="A625" s="72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</row>
    <row r="626" spans="1:25" ht="13" x14ac:dyDescent="0.15">
      <c r="A626" s="72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</row>
    <row r="627" spans="1:25" ht="13" x14ac:dyDescent="0.15">
      <c r="A627" s="72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</row>
    <row r="628" spans="1:25" ht="13" x14ac:dyDescent="0.15">
      <c r="A628" s="72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</row>
    <row r="629" spans="1:25" ht="13" x14ac:dyDescent="0.15">
      <c r="A629" s="72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</row>
    <row r="630" spans="1:25" ht="13" x14ac:dyDescent="0.15">
      <c r="A630" s="72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</row>
    <row r="631" spans="1:25" ht="13" x14ac:dyDescent="0.15">
      <c r="A631" s="72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</row>
    <row r="632" spans="1:25" ht="13" x14ac:dyDescent="0.15">
      <c r="A632" s="72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</row>
    <row r="633" spans="1:25" ht="13" x14ac:dyDescent="0.15">
      <c r="A633" s="72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</row>
    <row r="634" spans="1:25" ht="13" x14ac:dyDescent="0.15">
      <c r="A634" s="72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</row>
    <row r="635" spans="1:25" ht="13" x14ac:dyDescent="0.15">
      <c r="A635" s="72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</row>
    <row r="636" spans="1:25" ht="13" x14ac:dyDescent="0.15">
      <c r="A636" s="72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</row>
    <row r="637" spans="1:25" ht="13" x14ac:dyDescent="0.15">
      <c r="A637" s="72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</row>
    <row r="638" spans="1:25" ht="13" x14ac:dyDescent="0.15">
      <c r="A638" s="72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</row>
    <row r="639" spans="1:25" ht="13" x14ac:dyDescent="0.15">
      <c r="A639" s="72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</row>
    <row r="640" spans="1:25" ht="13" x14ac:dyDescent="0.15">
      <c r="A640" s="72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</row>
    <row r="641" spans="1:25" ht="13" x14ac:dyDescent="0.15">
      <c r="A641" s="72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</row>
    <row r="642" spans="1:25" ht="13" x14ac:dyDescent="0.15">
      <c r="A642" s="72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</row>
    <row r="643" spans="1:25" ht="13" x14ac:dyDescent="0.15">
      <c r="A643" s="72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</row>
    <row r="644" spans="1:25" ht="13" x14ac:dyDescent="0.15">
      <c r="A644" s="72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</row>
    <row r="645" spans="1:25" ht="13" x14ac:dyDescent="0.15">
      <c r="A645" s="72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</row>
    <row r="646" spans="1:25" ht="13" x14ac:dyDescent="0.15">
      <c r="A646" s="72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</row>
    <row r="647" spans="1:25" ht="13" x14ac:dyDescent="0.15">
      <c r="A647" s="72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</row>
    <row r="648" spans="1:25" ht="13" x14ac:dyDescent="0.15">
      <c r="A648" s="72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</row>
    <row r="649" spans="1:25" ht="13" x14ac:dyDescent="0.15">
      <c r="A649" s="72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</row>
    <row r="650" spans="1:25" ht="13" x14ac:dyDescent="0.15">
      <c r="A650" s="72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</row>
    <row r="651" spans="1:25" ht="13" x14ac:dyDescent="0.15">
      <c r="A651" s="72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</row>
    <row r="652" spans="1:25" ht="13" x14ac:dyDescent="0.15">
      <c r="A652" s="72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</row>
    <row r="653" spans="1:25" ht="13" x14ac:dyDescent="0.15">
      <c r="A653" s="72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</row>
    <row r="654" spans="1:25" ht="13" x14ac:dyDescent="0.15">
      <c r="A654" s="72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</row>
    <row r="655" spans="1:25" ht="13" x14ac:dyDescent="0.15">
      <c r="A655" s="72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</row>
    <row r="656" spans="1:25" ht="13" x14ac:dyDescent="0.15">
      <c r="A656" s="72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</row>
    <row r="657" spans="1:25" ht="13" x14ac:dyDescent="0.15">
      <c r="A657" s="72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</row>
    <row r="658" spans="1:25" ht="13" x14ac:dyDescent="0.15">
      <c r="A658" s="72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</row>
    <row r="659" spans="1:25" ht="13" x14ac:dyDescent="0.15">
      <c r="A659" s="72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</row>
    <row r="660" spans="1:25" ht="13" x14ac:dyDescent="0.15">
      <c r="A660" s="72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</row>
    <row r="661" spans="1:25" ht="13" x14ac:dyDescent="0.15">
      <c r="A661" s="72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</row>
    <row r="662" spans="1:25" ht="13" x14ac:dyDescent="0.15">
      <c r="A662" s="72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</row>
    <row r="663" spans="1:25" ht="13" x14ac:dyDescent="0.15">
      <c r="A663" s="72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</row>
    <row r="664" spans="1:25" ht="13" x14ac:dyDescent="0.15">
      <c r="A664" s="72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</row>
    <row r="665" spans="1:25" ht="13" x14ac:dyDescent="0.15">
      <c r="A665" s="72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</row>
    <row r="666" spans="1:25" ht="13" x14ac:dyDescent="0.15">
      <c r="A666" s="72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</row>
    <row r="667" spans="1:25" ht="13" x14ac:dyDescent="0.15">
      <c r="A667" s="72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</row>
    <row r="668" spans="1:25" ht="13" x14ac:dyDescent="0.15">
      <c r="A668" s="72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</row>
    <row r="669" spans="1:25" ht="13" x14ac:dyDescent="0.15">
      <c r="A669" s="72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</row>
    <row r="670" spans="1:25" ht="13" x14ac:dyDescent="0.15">
      <c r="A670" s="72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</row>
    <row r="671" spans="1:25" ht="13" x14ac:dyDescent="0.15">
      <c r="A671" s="72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</row>
    <row r="672" spans="1:25" ht="13" x14ac:dyDescent="0.15">
      <c r="A672" s="72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</row>
    <row r="673" spans="1:25" ht="13" x14ac:dyDescent="0.15">
      <c r="A673" s="72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</row>
    <row r="674" spans="1:25" ht="13" x14ac:dyDescent="0.15">
      <c r="A674" s="72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</row>
    <row r="675" spans="1:25" ht="13" x14ac:dyDescent="0.15">
      <c r="A675" s="72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</row>
    <row r="676" spans="1:25" ht="13" x14ac:dyDescent="0.15">
      <c r="A676" s="72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</row>
    <row r="677" spans="1:25" ht="13" x14ac:dyDescent="0.15">
      <c r="A677" s="72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</row>
    <row r="678" spans="1:25" ht="13" x14ac:dyDescent="0.15">
      <c r="A678" s="72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</row>
    <row r="679" spans="1:25" ht="13" x14ac:dyDescent="0.15">
      <c r="A679" s="72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</row>
    <row r="680" spans="1:25" ht="13" x14ac:dyDescent="0.15">
      <c r="A680" s="72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</row>
    <row r="681" spans="1:25" ht="13" x14ac:dyDescent="0.15">
      <c r="A681" s="72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</row>
    <row r="682" spans="1:25" ht="13" x14ac:dyDescent="0.15">
      <c r="A682" s="72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</row>
    <row r="683" spans="1:25" ht="13" x14ac:dyDescent="0.15">
      <c r="A683" s="72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</row>
    <row r="684" spans="1:25" ht="13" x14ac:dyDescent="0.15">
      <c r="A684" s="72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</row>
    <row r="685" spans="1:25" ht="13" x14ac:dyDescent="0.15">
      <c r="A685" s="72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</row>
    <row r="686" spans="1:25" ht="13" x14ac:dyDescent="0.15">
      <c r="A686" s="72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</row>
    <row r="687" spans="1:25" ht="13" x14ac:dyDescent="0.15">
      <c r="A687" s="72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</row>
    <row r="688" spans="1:25" ht="13" x14ac:dyDescent="0.15">
      <c r="A688" s="72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</row>
    <row r="689" spans="1:25" ht="13" x14ac:dyDescent="0.15">
      <c r="A689" s="72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</row>
    <row r="690" spans="1:25" ht="13" x14ac:dyDescent="0.15">
      <c r="A690" s="72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</row>
    <row r="691" spans="1:25" ht="13" x14ac:dyDescent="0.15">
      <c r="A691" s="72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</row>
    <row r="692" spans="1:25" ht="13" x14ac:dyDescent="0.15">
      <c r="A692" s="72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</row>
    <row r="693" spans="1:25" ht="13" x14ac:dyDescent="0.15">
      <c r="A693" s="72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</row>
    <row r="694" spans="1:25" ht="13" x14ac:dyDescent="0.15">
      <c r="A694" s="72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</row>
    <row r="695" spans="1:25" ht="13" x14ac:dyDescent="0.15">
      <c r="A695" s="72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</row>
    <row r="696" spans="1:25" ht="13" x14ac:dyDescent="0.15">
      <c r="A696" s="72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</row>
    <row r="697" spans="1:25" ht="13" x14ac:dyDescent="0.15">
      <c r="A697" s="72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</row>
    <row r="698" spans="1:25" ht="13" x14ac:dyDescent="0.15">
      <c r="A698" s="72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</row>
    <row r="699" spans="1:25" ht="13" x14ac:dyDescent="0.15">
      <c r="A699" s="72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</row>
    <row r="700" spans="1:25" ht="13" x14ac:dyDescent="0.15">
      <c r="A700" s="72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</row>
    <row r="701" spans="1:25" ht="13" x14ac:dyDescent="0.15">
      <c r="A701" s="72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</row>
    <row r="702" spans="1:25" ht="13" x14ac:dyDescent="0.15">
      <c r="A702" s="72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</row>
    <row r="703" spans="1:25" ht="13" x14ac:dyDescent="0.15">
      <c r="A703" s="72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</row>
    <row r="704" spans="1:25" ht="13" x14ac:dyDescent="0.15">
      <c r="A704" s="72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</row>
    <row r="705" spans="1:25" ht="13" x14ac:dyDescent="0.15">
      <c r="A705" s="72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</row>
    <row r="706" spans="1:25" ht="13" x14ac:dyDescent="0.15">
      <c r="A706" s="72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</row>
    <row r="707" spans="1:25" ht="13" x14ac:dyDescent="0.15">
      <c r="A707" s="72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</row>
    <row r="708" spans="1:25" ht="13" x14ac:dyDescent="0.15">
      <c r="A708" s="72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</row>
    <row r="709" spans="1:25" ht="13" x14ac:dyDescent="0.15">
      <c r="A709" s="72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</row>
    <row r="710" spans="1:25" ht="13" x14ac:dyDescent="0.15">
      <c r="A710" s="72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</row>
    <row r="711" spans="1:25" ht="13" x14ac:dyDescent="0.15">
      <c r="A711" s="72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</row>
    <row r="712" spans="1:25" ht="13" x14ac:dyDescent="0.15">
      <c r="A712" s="72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</row>
    <row r="713" spans="1:25" ht="13" x14ac:dyDescent="0.15">
      <c r="A713" s="72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</row>
    <row r="714" spans="1:25" ht="13" x14ac:dyDescent="0.15">
      <c r="A714" s="72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</row>
    <row r="715" spans="1:25" ht="13" x14ac:dyDescent="0.15">
      <c r="A715" s="72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</row>
    <row r="716" spans="1:25" ht="13" x14ac:dyDescent="0.15">
      <c r="A716" s="72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</row>
    <row r="717" spans="1:25" ht="13" x14ac:dyDescent="0.15">
      <c r="A717" s="72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</row>
    <row r="718" spans="1:25" ht="13" x14ac:dyDescent="0.15">
      <c r="A718" s="72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</row>
    <row r="719" spans="1:25" ht="13" x14ac:dyDescent="0.15">
      <c r="A719" s="72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</row>
    <row r="720" spans="1:25" ht="13" x14ac:dyDescent="0.15">
      <c r="A720" s="72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</row>
    <row r="721" spans="1:25" ht="13" x14ac:dyDescent="0.15">
      <c r="A721" s="72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</row>
    <row r="722" spans="1:25" ht="13" x14ac:dyDescent="0.15">
      <c r="A722" s="72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</row>
    <row r="723" spans="1:25" ht="13" x14ac:dyDescent="0.15">
      <c r="A723" s="72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</row>
    <row r="724" spans="1:25" ht="13" x14ac:dyDescent="0.15">
      <c r="A724" s="72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</row>
    <row r="725" spans="1:25" ht="13" x14ac:dyDescent="0.15">
      <c r="A725" s="72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</row>
    <row r="726" spans="1:25" ht="13" x14ac:dyDescent="0.15">
      <c r="A726" s="72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</row>
    <row r="727" spans="1:25" ht="13" x14ac:dyDescent="0.15">
      <c r="A727" s="72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</row>
    <row r="728" spans="1:25" ht="13" x14ac:dyDescent="0.15">
      <c r="A728" s="72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</row>
    <row r="729" spans="1:25" ht="13" x14ac:dyDescent="0.15">
      <c r="A729" s="72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</row>
    <row r="730" spans="1:25" ht="13" x14ac:dyDescent="0.15">
      <c r="A730" s="72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</row>
    <row r="731" spans="1:25" ht="13" x14ac:dyDescent="0.15">
      <c r="A731" s="72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</row>
    <row r="732" spans="1:25" ht="13" x14ac:dyDescent="0.15">
      <c r="A732" s="72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</row>
    <row r="733" spans="1:25" ht="13" x14ac:dyDescent="0.15">
      <c r="A733" s="72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</row>
    <row r="734" spans="1:25" ht="13" x14ac:dyDescent="0.15">
      <c r="A734" s="72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</row>
    <row r="735" spans="1:25" ht="13" x14ac:dyDescent="0.15">
      <c r="A735" s="72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</row>
    <row r="736" spans="1:25" ht="13" x14ac:dyDescent="0.15">
      <c r="A736" s="72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</row>
    <row r="737" spans="1:25" ht="13" x14ac:dyDescent="0.15">
      <c r="A737" s="72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</row>
    <row r="738" spans="1:25" ht="13" x14ac:dyDescent="0.15">
      <c r="A738" s="72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</row>
    <row r="739" spans="1:25" ht="13" x14ac:dyDescent="0.15">
      <c r="A739" s="72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</row>
    <row r="740" spans="1:25" ht="13" x14ac:dyDescent="0.15">
      <c r="A740" s="72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</row>
    <row r="741" spans="1:25" ht="13" x14ac:dyDescent="0.15">
      <c r="A741" s="72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</row>
    <row r="742" spans="1:25" ht="13" x14ac:dyDescent="0.15">
      <c r="A742" s="72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</row>
    <row r="743" spans="1:25" ht="13" x14ac:dyDescent="0.15">
      <c r="A743" s="72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</row>
    <row r="744" spans="1:25" ht="13" x14ac:dyDescent="0.15">
      <c r="A744" s="72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</row>
    <row r="745" spans="1:25" ht="13" x14ac:dyDescent="0.15">
      <c r="A745" s="72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</row>
    <row r="746" spans="1:25" ht="13" x14ac:dyDescent="0.15">
      <c r="A746" s="72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</row>
    <row r="747" spans="1:25" ht="13" x14ac:dyDescent="0.15">
      <c r="A747" s="72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</row>
    <row r="748" spans="1:25" ht="13" x14ac:dyDescent="0.15">
      <c r="A748" s="72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</row>
    <row r="749" spans="1:25" ht="13" x14ac:dyDescent="0.15">
      <c r="A749" s="72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</row>
    <row r="750" spans="1:25" ht="13" x14ac:dyDescent="0.15">
      <c r="A750" s="72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</row>
    <row r="751" spans="1:25" ht="13" x14ac:dyDescent="0.15">
      <c r="A751" s="72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</row>
    <row r="752" spans="1:25" ht="13" x14ac:dyDescent="0.15">
      <c r="A752" s="72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</row>
    <row r="753" spans="1:25" ht="13" x14ac:dyDescent="0.15">
      <c r="A753" s="72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</row>
    <row r="754" spans="1:25" ht="13" x14ac:dyDescent="0.15">
      <c r="A754" s="72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</row>
    <row r="755" spans="1:25" ht="13" x14ac:dyDescent="0.15">
      <c r="A755" s="72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</row>
    <row r="756" spans="1:25" ht="13" x14ac:dyDescent="0.15">
      <c r="A756" s="72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</row>
    <row r="757" spans="1:25" ht="13" x14ac:dyDescent="0.15">
      <c r="A757" s="72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</row>
    <row r="758" spans="1:25" ht="13" x14ac:dyDescent="0.15">
      <c r="A758" s="72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</row>
    <row r="759" spans="1:25" ht="13" x14ac:dyDescent="0.15">
      <c r="A759" s="72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</row>
    <row r="760" spans="1:25" ht="13" x14ac:dyDescent="0.15">
      <c r="A760" s="72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</row>
    <row r="761" spans="1:25" ht="13" x14ac:dyDescent="0.15">
      <c r="A761" s="72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</row>
    <row r="762" spans="1:25" ht="13" x14ac:dyDescent="0.15">
      <c r="A762" s="72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</row>
    <row r="763" spans="1:25" ht="13" x14ac:dyDescent="0.15">
      <c r="A763" s="72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</row>
    <row r="764" spans="1:25" ht="13" x14ac:dyDescent="0.15">
      <c r="A764" s="72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</row>
    <row r="765" spans="1:25" ht="13" x14ac:dyDescent="0.15">
      <c r="A765" s="72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</row>
    <row r="766" spans="1:25" ht="13" x14ac:dyDescent="0.15">
      <c r="A766" s="72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</row>
    <row r="767" spans="1:25" ht="13" x14ac:dyDescent="0.15">
      <c r="A767" s="72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</row>
    <row r="768" spans="1:25" ht="13" x14ac:dyDescent="0.15">
      <c r="A768" s="72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</row>
    <row r="769" spans="1:25" ht="13" x14ac:dyDescent="0.15">
      <c r="A769" s="72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</row>
    <row r="770" spans="1:25" ht="13" x14ac:dyDescent="0.15">
      <c r="A770" s="72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</row>
    <row r="771" spans="1:25" ht="13" x14ac:dyDescent="0.15">
      <c r="A771" s="72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</row>
    <row r="772" spans="1:25" ht="13" x14ac:dyDescent="0.15">
      <c r="A772" s="72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</row>
    <row r="773" spans="1:25" ht="13" x14ac:dyDescent="0.15">
      <c r="A773" s="72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</row>
    <row r="774" spans="1:25" ht="13" x14ac:dyDescent="0.15">
      <c r="A774" s="72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</row>
    <row r="775" spans="1:25" ht="13" x14ac:dyDescent="0.15">
      <c r="A775" s="72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</row>
    <row r="776" spans="1:25" ht="13" x14ac:dyDescent="0.15">
      <c r="A776" s="72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</row>
    <row r="777" spans="1:25" ht="13" x14ac:dyDescent="0.15">
      <c r="A777" s="72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</row>
    <row r="778" spans="1:25" ht="13" x14ac:dyDescent="0.15">
      <c r="A778" s="72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</row>
    <row r="779" spans="1:25" ht="13" x14ac:dyDescent="0.15">
      <c r="A779" s="72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</row>
    <row r="780" spans="1:25" ht="13" x14ac:dyDescent="0.15">
      <c r="A780" s="72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</row>
    <row r="781" spans="1:25" ht="13" x14ac:dyDescent="0.15">
      <c r="A781" s="72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</row>
    <row r="782" spans="1:25" ht="13" x14ac:dyDescent="0.15">
      <c r="A782" s="72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</row>
    <row r="783" spans="1:25" ht="13" x14ac:dyDescent="0.15">
      <c r="A783" s="72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</row>
    <row r="784" spans="1:25" ht="13" x14ac:dyDescent="0.15">
      <c r="A784" s="72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</row>
    <row r="785" spans="1:25" ht="13" x14ac:dyDescent="0.15">
      <c r="A785" s="72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</row>
    <row r="786" spans="1:25" ht="13" x14ac:dyDescent="0.15">
      <c r="A786" s="72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</row>
    <row r="787" spans="1:25" ht="13" x14ac:dyDescent="0.15">
      <c r="A787" s="72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</row>
    <row r="788" spans="1:25" ht="13" x14ac:dyDescent="0.15">
      <c r="A788" s="72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</row>
    <row r="789" spans="1:25" ht="13" x14ac:dyDescent="0.15">
      <c r="A789" s="72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</row>
    <row r="790" spans="1:25" ht="13" x14ac:dyDescent="0.15">
      <c r="A790" s="72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</row>
    <row r="791" spans="1:25" ht="13" x14ac:dyDescent="0.15">
      <c r="A791" s="72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</row>
    <row r="792" spans="1:25" ht="13" x14ac:dyDescent="0.15">
      <c r="A792" s="72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</row>
    <row r="793" spans="1:25" ht="13" x14ac:dyDescent="0.15">
      <c r="A793" s="72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</row>
    <row r="794" spans="1:25" ht="13" x14ac:dyDescent="0.15">
      <c r="A794" s="72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</row>
    <row r="795" spans="1:25" ht="13" x14ac:dyDescent="0.15">
      <c r="A795" s="72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</row>
    <row r="796" spans="1:25" ht="13" x14ac:dyDescent="0.15">
      <c r="A796" s="72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</row>
    <row r="797" spans="1:25" ht="13" x14ac:dyDescent="0.15">
      <c r="A797" s="72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</row>
    <row r="798" spans="1:25" ht="13" x14ac:dyDescent="0.15">
      <c r="A798" s="72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</row>
    <row r="799" spans="1:25" ht="13" x14ac:dyDescent="0.15">
      <c r="A799" s="72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</row>
    <row r="800" spans="1:25" ht="13" x14ac:dyDescent="0.15">
      <c r="A800" s="72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</row>
    <row r="801" spans="1:25" ht="13" x14ac:dyDescent="0.15">
      <c r="A801" s="72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</row>
    <row r="802" spans="1:25" ht="13" x14ac:dyDescent="0.15">
      <c r="A802" s="72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</row>
    <row r="803" spans="1:25" ht="13" x14ac:dyDescent="0.15">
      <c r="A803" s="72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</row>
    <row r="804" spans="1:25" ht="13" x14ac:dyDescent="0.15">
      <c r="A804" s="72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</row>
    <row r="805" spans="1:25" ht="13" x14ac:dyDescent="0.15">
      <c r="A805" s="72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</row>
    <row r="806" spans="1:25" ht="13" x14ac:dyDescent="0.15">
      <c r="A806" s="72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</row>
    <row r="807" spans="1:25" ht="13" x14ac:dyDescent="0.15">
      <c r="A807" s="72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</row>
    <row r="808" spans="1:25" ht="13" x14ac:dyDescent="0.15">
      <c r="A808" s="72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</row>
    <row r="809" spans="1:25" ht="13" x14ac:dyDescent="0.15">
      <c r="A809" s="72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</row>
    <row r="810" spans="1:25" ht="13" x14ac:dyDescent="0.15">
      <c r="A810" s="72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</row>
    <row r="811" spans="1:25" ht="13" x14ac:dyDescent="0.15">
      <c r="A811" s="72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</row>
    <row r="812" spans="1:25" ht="13" x14ac:dyDescent="0.15">
      <c r="A812" s="72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</row>
    <row r="813" spans="1:25" ht="13" x14ac:dyDescent="0.15">
      <c r="A813" s="72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</row>
    <row r="814" spans="1:25" ht="13" x14ac:dyDescent="0.15">
      <c r="A814" s="72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</row>
    <row r="815" spans="1:25" ht="13" x14ac:dyDescent="0.15">
      <c r="A815" s="72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</row>
    <row r="816" spans="1:25" ht="13" x14ac:dyDescent="0.15">
      <c r="A816" s="72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</row>
    <row r="817" spans="1:25" ht="13" x14ac:dyDescent="0.15">
      <c r="A817" s="72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</row>
    <row r="818" spans="1:25" ht="13" x14ac:dyDescent="0.15">
      <c r="A818" s="72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</row>
    <row r="819" spans="1:25" ht="13" x14ac:dyDescent="0.15">
      <c r="A819" s="72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</row>
    <row r="820" spans="1:25" ht="13" x14ac:dyDescent="0.15">
      <c r="A820" s="72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</row>
    <row r="821" spans="1:25" ht="13" x14ac:dyDescent="0.15">
      <c r="A821" s="72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</row>
    <row r="822" spans="1:25" ht="13" x14ac:dyDescent="0.15">
      <c r="A822" s="72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</row>
    <row r="823" spans="1:25" ht="13" x14ac:dyDescent="0.15">
      <c r="A823" s="72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</row>
    <row r="824" spans="1:25" ht="13" x14ac:dyDescent="0.15">
      <c r="A824" s="72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</row>
    <row r="825" spans="1:25" ht="13" x14ac:dyDescent="0.15">
      <c r="A825" s="72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</row>
    <row r="826" spans="1:25" ht="13" x14ac:dyDescent="0.15">
      <c r="A826" s="72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</row>
    <row r="827" spans="1:25" ht="13" x14ac:dyDescent="0.15">
      <c r="A827" s="72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</row>
    <row r="828" spans="1:25" ht="13" x14ac:dyDescent="0.15">
      <c r="A828" s="72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</row>
    <row r="829" spans="1:25" ht="13" x14ac:dyDescent="0.15">
      <c r="A829" s="72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</row>
    <row r="830" spans="1:25" ht="13" x14ac:dyDescent="0.15">
      <c r="A830" s="72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</row>
    <row r="831" spans="1:25" ht="13" x14ac:dyDescent="0.15">
      <c r="A831" s="72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</row>
    <row r="832" spans="1:25" ht="13" x14ac:dyDescent="0.15">
      <c r="A832" s="72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</row>
    <row r="833" spans="1:25" ht="13" x14ac:dyDescent="0.15">
      <c r="A833" s="72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</row>
    <row r="834" spans="1:25" ht="13" x14ac:dyDescent="0.15">
      <c r="A834" s="72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</row>
    <row r="835" spans="1:25" ht="13" x14ac:dyDescent="0.15">
      <c r="A835" s="72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</row>
    <row r="836" spans="1:25" ht="13" x14ac:dyDescent="0.15">
      <c r="A836" s="72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</row>
    <row r="837" spans="1:25" ht="13" x14ac:dyDescent="0.15">
      <c r="A837" s="72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</row>
    <row r="838" spans="1:25" ht="13" x14ac:dyDescent="0.15">
      <c r="A838" s="72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</row>
    <row r="839" spans="1:25" ht="13" x14ac:dyDescent="0.15">
      <c r="A839" s="72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</row>
    <row r="840" spans="1:25" ht="13" x14ac:dyDescent="0.15">
      <c r="A840" s="72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</row>
    <row r="841" spans="1:25" ht="13" x14ac:dyDescent="0.15">
      <c r="A841" s="72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</row>
    <row r="842" spans="1:25" ht="13" x14ac:dyDescent="0.15">
      <c r="A842" s="72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</row>
    <row r="843" spans="1:25" ht="13" x14ac:dyDescent="0.15">
      <c r="A843" s="72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</row>
    <row r="844" spans="1:25" ht="13" x14ac:dyDescent="0.15">
      <c r="A844" s="72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</row>
    <row r="845" spans="1:25" ht="13" x14ac:dyDescent="0.15">
      <c r="A845" s="72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</row>
    <row r="846" spans="1:25" ht="13" x14ac:dyDescent="0.15">
      <c r="A846" s="72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</row>
    <row r="847" spans="1:25" ht="13" x14ac:dyDescent="0.15">
      <c r="A847" s="72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</row>
    <row r="848" spans="1:25" ht="13" x14ac:dyDescent="0.15">
      <c r="A848" s="72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</row>
    <row r="849" spans="1:25" ht="13" x14ac:dyDescent="0.15">
      <c r="A849" s="72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</row>
    <row r="850" spans="1:25" ht="13" x14ac:dyDescent="0.15">
      <c r="A850" s="72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</row>
    <row r="851" spans="1:25" ht="13" x14ac:dyDescent="0.15">
      <c r="A851" s="72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</row>
    <row r="852" spans="1:25" ht="13" x14ac:dyDescent="0.15">
      <c r="A852" s="72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</row>
    <row r="853" spans="1:25" ht="13" x14ac:dyDescent="0.15">
      <c r="A853" s="72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</row>
    <row r="854" spans="1:25" ht="13" x14ac:dyDescent="0.15">
      <c r="A854" s="72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</row>
    <row r="855" spans="1:25" ht="13" x14ac:dyDescent="0.15">
      <c r="A855" s="72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</row>
    <row r="856" spans="1:25" ht="13" x14ac:dyDescent="0.15">
      <c r="A856" s="72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</row>
    <row r="857" spans="1:25" ht="13" x14ac:dyDescent="0.15">
      <c r="A857" s="72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</row>
    <row r="858" spans="1:25" ht="13" x14ac:dyDescent="0.15">
      <c r="A858" s="72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</row>
    <row r="859" spans="1:25" ht="13" x14ac:dyDescent="0.15">
      <c r="A859" s="72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</row>
    <row r="860" spans="1:25" ht="13" x14ac:dyDescent="0.15">
      <c r="A860" s="72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</row>
    <row r="861" spans="1:25" ht="13" x14ac:dyDescent="0.15">
      <c r="A861" s="72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</row>
    <row r="862" spans="1:25" ht="13" x14ac:dyDescent="0.15">
      <c r="A862" s="72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</row>
    <row r="863" spans="1:25" ht="13" x14ac:dyDescent="0.15">
      <c r="A863" s="72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</row>
    <row r="864" spans="1:25" ht="13" x14ac:dyDescent="0.15">
      <c r="A864" s="72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</row>
    <row r="865" spans="1:25" ht="13" x14ac:dyDescent="0.15">
      <c r="A865" s="72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</row>
    <row r="866" spans="1:25" ht="13" x14ac:dyDescent="0.15">
      <c r="A866" s="72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</row>
    <row r="867" spans="1:25" ht="13" x14ac:dyDescent="0.15">
      <c r="A867" s="72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</row>
    <row r="868" spans="1:25" ht="13" x14ac:dyDescent="0.15">
      <c r="A868" s="72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</row>
    <row r="869" spans="1:25" ht="13" x14ac:dyDescent="0.15">
      <c r="A869" s="72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</row>
    <row r="870" spans="1:25" ht="13" x14ac:dyDescent="0.15">
      <c r="A870" s="72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</row>
    <row r="871" spans="1:25" ht="13" x14ac:dyDescent="0.15">
      <c r="A871" s="72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</row>
    <row r="872" spans="1:25" ht="13" x14ac:dyDescent="0.15">
      <c r="A872" s="72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</row>
    <row r="873" spans="1:25" ht="13" x14ac:dyDescent="0.15">
      <c r="A873" s="72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</row>
    <row r="874" spans="1:25" ht="13" x14ac:dyDescent="0.15">
      <c r="A874" s="72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</row>
    <row r="875" spans="1:25" ht="13" x14ac:dyDescent="0.15">
      <c r="A875" s="72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</row>
    <row r="876" spans="1:25" ht="13" x14ac:dyDescent="0.15">
      <c r="A876" s="72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</row>
    <row r="877" spans="1:25" ht="13" x14ac:dyDescent="0.15">
      <c r="A877" s="72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</row>
    <row r="878" spans="1:25" ht="13" x14ac:dyDescent="0.15">
      <c r="A878" s="72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</row>
    <row r="879" spans="1:25" ht="13" x14ac:dyDescent="0.15">
      <c r="A879" s="72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</row>
    <row r="880" spans="1:25" ht="13" x14ac:dyDescent="0.15">
      <c r="A880" s="72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</row>
    <row r="881" spans="1:25" ht="13" x14ac:dyDescent="0.15">
      <c r="A881" s="72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</row>
    <row r="882" spans="1:25" ht="13" x14ac:dyDescent="0.15">
      <c r="A882" s="72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</row>
    <row r="883" spans="1:25" ht="13" x14ac:dyDescent="0.15">
      <c r="A883" s="72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</row>
    <row r="884" spans="1:25" ht="13" x14ac:dyDescent="0.15">
      <c r="A884" s="72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</row>
    <row r="885" spans="1:25" ht="13" x14ac:dyDescent="0.15">
      <c r="A885" s="72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</row>
    <row r="886" spans="1:25" ht="13" x14ac:dyDescent="0.15">
      <c r="A886" s="72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</row>
    <row r="887" spans="1:25" ht="13" x14ac:dyDescent="0.15">
      <c r="A887" s="72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</row>
    <row r="888" spans="1:25" ht="13" x14ac:dyDescent="0.15">
      <c r="A888" s="72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</row>
    <row r="889" spans="1:25" ht="13" x14ac:dyDescent="0.15">
      <c r="A889" s="72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</row>
    <row r="890" spans="1:25" ht="13" x14ac:dyDescent="0.15">
      <c r="A890" s="72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</row>
    <row r="891" spans="1:25" ht="13" x14ac:dyDescent="0.15">
      <c r="A891" s="72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</row>
    <row r="892" spans="1:25" ht="13" x14ac:dyDescent="0.15">
      <c r="A892" s="72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</row>
    <row r="893" spans="1:25" ht="13" x14ac:dyDescent="0.15">
      <c r="A893" s="72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</row>
    <row r="894" spans="1:25" ht="13" x14ac:dyDescent="0.15">
      <c r="A894" s="72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</row>
    <row r="895" spans="1:25" ht="13" x14ac:dyDescent="0.15">
      <c r="A895" s="72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</row>
    <row r="896" spans="1:25" ht="13" x14ac:dyDescent="0.15">
      <c r="A896" s="72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</row>
    <row r="897" spans="1:25" ht="13" x14ac:dyDescent="0.15">
      <c r="A897" s="72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</row>
    <row r="898" spans="1:25" ht="13" x14ac:dyDescent="0.15">
      <c r="A898" s="72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</row>
    <row r="899" spans="1:25" ht="13" x14ac:dyDescent="0.15">
      <c r="A899" s="72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</row>
    <row r="900" spans="1:25" ht="13" x14ac:dyDescent="0.15">
      <c r="A900" s="72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</row>
    <row r="901" spans="1:25" ht="13" x14ac:dyDescent="0.15">
      <c r="A901" s="72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</row>
    <row r="902" spans="1:25" ht="13" x14ac:dyDescent="0.15">
      <c r="A902" s="72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</row>
    <row r="903" spans="1:25" ht="13" x14ac:dyDescent="0.15">
      <c r="A903" s="72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</row>
    <row r="904" spans="1:25" ht="13" x14ac:dyDescent="0.15">
      <c r="A904" s="72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</row>
    <row r="905" spans="1:25" ht="13" x14ac:dyDescent="0.15">
      <c r="A905" s="72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</row>
    <row r="906" spans="1:25" ht="13" x14ac:dyDescent="0.15">
      <c r="A906" s="72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</row>
    <row r="907" spans="1:25" ht="13" x14ac:dyDescent="0.15">
      <c r="A907" s="72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</row>
    <row r="908" spans="1:25" ht="13" x14ac:dyDescent="0.15">
      <c r="A908" s="72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</row>
    <row r="909" spans="1:25" ht="13" x14ac:dyDescent="0.15">
      <c r="A909" s="72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</row>
    <row r="910" spans="1:25" ht="13" x14ac:dyDescent="0.15">
      <c r="A910" s="72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</row>
    <row r="911" spans="1:25" ht="13" x14ac:dyDescent="0.15">
      <c r="A911" s="72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</row>
    <row r="912" spans="1:25" ht="13" x14ac:dyDescent="0.15">
      <c r="A912" s="72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</row>
    <row r="913" spans="1:25" ht="13" x14ac:dyDescent="0.15">
      <c r="A913" s="72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</row>
    <row r="914" spans="1:25" ht="13" x14ac:dyDescent="0.15">
      <c r="A914" s="72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</row>
    <row r="915" spans="1:25" ht="13" x14ac:dyDescent="0.15">
      <c r="A915" s="72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</row>
    <row r="916" spans="1:25" ht="13" x14ac:dyDescent="0.15">
      <c r="A916" s="72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</row>
    <row r="917" spans="1:25" ht="13" x14ac:dyDescent="0.15">
      <c r="A917" s="72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</row>
    <row r="918" spans="1:25" ht="13" x14ac:dyDescent="0.15">
      <c r="A918" s="72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</row>
    <row r="919" spans="1:25" ht="13" x14ac:dyDescent="0.15">
      <c r="A919" s="72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</row>
    <row r="920" spans="1:25" ht="13" x14ac:dyDescent="0.15">
      <c r="A920" s="72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</row>
    <row r="921" spans="1:25" ht="13" x14ac:dyDescent="0.15">
      <c r="A921" s="72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</row>
    <row r="922" spans="1:25" ht="13" x14ac:dyDescent="0.15">
      <c r="A922" s="72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</row>
    <row r="923" spans="1:25" ht="13" x14ac:dyDescent="0.15">
      <c r="A923" s="72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</row>
    <row r="924" spans="1:25" ht="13" x14ac:dyDescent="0.15">
      <c r="A924" s="72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</row>
    <row r="925" spans="1:25" ht="13" x14ac:dyDescent="0.15">
      <c r="A925" s="72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</row>
    <row r="926" spans="1:25" ht="13" x14ac:dyDescent="0.15">
      <c r="A926" s="72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</row>
    <row r="927" spans="1:25" ht="13" x14ac:dyDescent="0.15">
      <c r="A927" s="72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</row>
    <row r="928" spans="1:25" ht="13" x14ac:dyDescent="0.15">
      <c r="A928" s="72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</row>
    <row r="929" spans="1:25" ht="13" x14ac:dyDescent="0.15">
      <c r="A929" s="72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</row>
    <row r="930" spans="1:25" ht="13" x14ac:dyDescent="0.15">
      <c r="A930" s="72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</row>
    <row r="931" spans="1:25" ht="13" x14ac:dyDescent="0.15">
      <c r="A931" s="72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</row>
    <row r="932" spans="1:25" ht="13" x14ac:dyDescent="0.15">
      <c r="A932" s="72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</row>
    <row r="933" spans="1:25" ht="13" x14ac:dyDescent="0.15">
      <c r="A933" s="72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</row>
    <row r="934" spans="1:25" ht="13" x14ac:dyDescent="0.15">
      <c r="A934" s="72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</row>
    <row r="935" spans="1:25" ht="13" x14ac:dyDescent="0.15">
      <c r="A935" s="72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</row>
    <row r="936" spans="1:25" ht="13" x14ac:dyDescent="0.15">
      <c r="A936" s="72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</row>
    <row r="937" spans="1:25" ht="13" x14ac:dyDescent="0.15">
      <c r="A937" s="72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</row>
    <row r="938" spans="1:25" ht="13" x14ac:dyDescent="0.15">
      <c r="A938" s="72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</row>
    <row r="939" spans="1:25" ht="13" x14ac:dyDescent="0.15">
      <c r="A939" s="72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</row>
    <row r="940" spans="1:25" ht="13" x14ac:dyDescent="0.15">
      <c r="A940" s="72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</row>
    <row r="941" spans="1:25" ht="13" x14ac:dyDescent="0.15">
      <c r="A941" s="72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</row>
    <row r="942" spans="1:25" ht="13" x14ac:dyDescent="0.15">
      <c r="A942" s="72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</row>
    <row r="943" spans="1:25" ht="13" x14ac:dyDescent="0.15">
      <c r="A943" s="72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</row>
    <row r="944" spans="1:25" ht="13" x14ac:dyDescent="0.15">
      <c r="A944" s="72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</row>
    <row r="945" spans="1:25" ht="13" x14ac:dyDescent="0.15">
      <c r="A945" s="72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</row>
    <row r="946" spans="1:25" ht="13" x14ac:dyDescent="0.15">
      <c r="A946" s="72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</row>
    <row r="947" spans="1:25" ht="13" x14ac:dyDescent="0.15">
      <c r="A947" s="72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</row>
    <row r="948" spans="1:25" ht="13" x14ac:dyDescent="0.15">
      <c r="A948" s="72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</row>
    <row r="949" spans="1:25" ht="13" x14ac:dyDescent="0.15">
      <c r="A949" s="72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</row>
    <row r="950" spans="1:25" ht="13" x14ac:dyDescent="0.15">
      <c r="A950" s="72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</row>
    <row r="951" spans="1:25" ht="13" x14ac:dyDescent="0.15">
      <c r="A951" s="72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</row>
    <row r="952" spans="1:25" ht="13" x14ac:dyDescent="0.15">
      <c r="A952" s="72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</row>
    <row r="953" spans="1:25" ht="13" x14ac:dyDescent="0.15">
      <c r="A953" s="72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</row>
    <row r="954" spans="1:25" ht="13" x14ac:dyDescent="0.15">
      <c r="A954" s="72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</row>
  </sheetData>
  <mergeCells count="2490">
    <mergeCell ref="M312:N312"/>
    <mergeCell ref="O312:P312"/>
    <mergeCell ref="Q312:R312"/>
    <mergeCell ref="S312:T312"/>
    <mergeCell ref="U312:V312"/>
    <mergeCell ref="W312:X312"/>
    <mergeCell ref="M309:N309"/>
    <mergeCell ref="O309:P309"/>
    <mergeCell ref="Q309:R309"/>
    <mergeCell ref="S309:T309"/>
    <mergeCell ref="U309:V309"/>
    <mergeCell ref="W309:X309"/>
    <mergeCell ref="K309:L309"/>
    <mergeCell ref="M310:N310"/>
    <mergeCell ref="O310:P310"/>
    <mergeCell ref="Q310:R310"/>
    <mergeCell ref="S310:T310"/>
    <mergeCell ref="U310:V310"/>
    <mergeCell ref="W310:X310"/>
    <mergeCell ref="K310:L310"/>
    <mergeCell ref="M311:N311"/>
    <mergeCell ref="O311:P311"/>
    <mergeCell ref="Q311:R311"/>
    <mergeCell ref="S311:T311"/>
    <mergeCell ref="U311:V311"/>
    <mergeCell ref="W311:X311"/>
    <mergeCell ref="K311:L311"/>
    <mergeCell ref="M306:N306"/>
    <mergeCell ref="O306:P306"/>
    <mergeCell ref="Q306:R306"/>
    <mergeCell ref="S306:T306"/>
    <mergeCell ref="U306:V306"/>
    <mergeCell ref="W306:X306"/>
    <mergeCell ref="K306:L306"/>
    <mergeCell ref="M307:N307"/>
    <mergeCell ref="O307:P307"/>
    <mergeCell ref="Q307:R307"/>
    <mergeCell ref="S307:T307"/>
    <mergeCell ref="U307:V307"/>
    <mergeCell ref="W307:X307"/>
    <mergeCell ref="K307:L307"/>
    <mergeCell ref="M308:N308"/>
    <mergeCell ref="O308:P308"/>
    <mergeCell ref="Q308:R308"/>
    <mergeCell ref="S308:T308"/>
    <mergeCell ref="U308:V308"/>
    <mergeCell ref="W308:X308"/>
    <mergeCell ref="K308:L308"/>
    <mergeCell ref="M303:N303"/>
    <mergeCell ref="O303:P303"/>
    <mergeCell ref="Q303:R303"/>
    <mergeCell ref="S303:T303"/>
    <mergeCell ref="U303:V303"/>
    <mergeCell ref="W303:X303"/>
    <mergeCell ref="K303:L303"/>
    <mergeCell ref="M304:N304"/>
    <mergeCell ref="O304:P304"/>
    <mergeCell ref="Q304:R304"/>
    <mergeCell ref="S304:T304"/>
    <mergeCell ref="U304:V304"/>
    <mergeCell ref="W304:X304"/>
    <mergeCell ref="K304:L304"/>
    <mergeCell ref="M305:N305"/>
    <mergeCell ref="O305:P305"/>
    <mergeCell ref="Q305:R305"/>
    <mergeCell ref="S305:T305"/>
    <mergeCell ref="U305:V305"/>
    <mergeCell ref="W305:X305"/>
    <mergeCell ref="K305:L305"/>
    <mergeCell ref="M300:N300"/>
    <mergeCell ref="O300:P300"/>
    <mergeCell ref="Q300:R300"/>
    <mergeCell ref="S300:T300"/>
    <mergeCell ref="U300:V300"/>
    <mergeCell ref="W300:X300"/>
    <mergeCell ref="K300:L300"/>
    <mergeCell ref="M301:N301"/>
    <mergeCell ref="O301:P301"/>
    <mergeCell ref="Q301:R301"/>
    <mergeCell ref="S301:T301"/>
    <mergeCell ref="U301:V301"/>
    <mergeCell ref="W301:X301"/>
    <mergeCell ref="K301:L301"/>
    <mergeCell ref="M302:N302"/>
    <mergeCell ref="O302:P302"/>
    <mergeCell ref="Q302:R302"/>
    <mergeCell ref="S302:T302"/>
    <mergeCell ref="U302:V302"/>
    <mergeCell ref="W302:X302"/>
    <mergeCell ref="K302:L302"/>
    <mergeCell ref="M297:N297"/>
    <mergeCell ref="O297:P297"/>
    <mergeCell ref="Q297:R297"/>
    <mergeCell ref="S297:T297"/>
    <mergeCell ref="U297:V297"/>
    <mergeCell ref="W297:X297"/>
    <mergeCell ref="K297:L297"/>
    <mergeCell ref="M298:N298"/>
    <mergeCell ref="O298:P298"/>
    <mergeCell ref="Q298:R298"/>
    <mergeCell ref="S298:T298"/>
    <mergeCell ref="U298:V298"/>
    <mergeCell ref="W298:X298"/>
    <mergeCell ref="K298:L298"/>
    <mergeCell ref="M299:N299"/>
    <mergeCell ref="O299:P299"/>
    <mergeCell ref="Q299:R299"/>
    <mergeCell ref="S299:T299"/>
    <mergeCell ref="U299:V299"/>
    <mergeCell ref="W299:X299"/>
    <mergeCell ref="K299:L299"/>
    <mergeCell ref="M294:N294"/>
    <mergeCell ref="O294:P294"/>
    <mergeCell ref="Q294:R294"/>
    <mergeCell ref="S294:T294"/>
    <mergeCell ref="U294:V294"/>
    <mergeCell ref="W294:X294"/>
    <mergeCell ref="K294:L294"/>
    <mergeCell ref="M295:N295"/>
    <mergeCell ref="O295:P295"/>
    <mergeCell ref="Q295:R295"/>
    <mergeCell ref="S295:T295"/>
    <mergeCell ref="U295:V295"/>
    <mergeCell ref="W295:X295"/>
    <mergeCell ref="K295:L295"/>
    <mergeCell ref="M296:N296"/>
    <mergeCell ref="O296:P296"/>
    <mergeCell ref="Q296:R296"/>
    <mergeCell ref="S296:T296"/>
    <mergeCell ref="U296:V296"/>
    <mergeCell ref="W296:X296"/>
    <mergeCell ref="K296:L296"/>
    <mergeCell ref="M291:N291"/>
    <mergeCell ref="O291:P291"/>
    <mergeCell ref="Q291:R291"/>
    <mergeCell ref="S291:T291"/>
    <mergeCell ref="U291:V291"/>
    <mergeCell ref="W291:X291"/>
    <mergeCell ref="K291:L291"/>
    <mergeCell ref="M292:N292"/>
    <mergeCell ref="O292:P292"/>
    <mergeCell ref="Q292:R292"/>
    <mergeCell ref="S292:T292"/>
    <mergeCell ref="U292:V292"/>
    <mergeCell ref="W292:X292"/>
    <mergeCell ref="K292:L292"/>
    <mergeCell ref="M293:N293"/>
    <mergeCell ref="O293:P293"/>
    <mergeCell ref="Q293:R293"/>
    <mergeCell ref="S293:T293"/>
    <mergeCell ref="U293:V293"/>
    <mergeCell ref="W293:X293"/>
    <mergeCell ref="K293:L293"/>
    <mergeCell ref="M288:N288"/>
    <mergeCell ref="O288:P288"/>
    <mergeCell ref="Q288:R288"/>
    <mergeCell ref="S288:T288"/>
    <mergeCell ref="U288:V288"/>
    <mergeCell ref="W288:X288"/>
    <mergeCell ref="K288:L288"/>
    <mergeCell ref="M289:N289"/>
    <mergeCell ref="O289:P289"/>
    <mergeCell ref="Q289:R289"/>
    <mergeCell ref="S289:T289"/>
    <mergeCell ref="U289:V289"/>
    <mergeCell ref="W289:X289"/>
    <mergeCell ref="K289:L289"/>
    <mergeCell ref="M290:N290"/>
    <mergeCell ref="O290:P290"/>
    <mergeCell ref="Q290:R290"/>
    <mergeCell ref="S290:T290"/>
    <mergeCell ref="U290:V290"/>
    <mergeCell ref="W290:X290"/>
    <mergeCell ref="K290:L290"/>
    <mergeCell ref="M285:N285"/>
    <mergeCell ref="O285:P285"/>
    <mergeCell ref="Q285:R285"/>
    <mergeCell ref="S285:T285"/>
    <mergeCell ref="U285:V285"/>
    <mergeCell ref="W285:X285"/>
    <mergeCell ref="K285:L285"/>
    <mergeCell ref="M286:N286"/>
    <mergeCell ref="O286:P286"/>
    <mergeCell ref="Q286:R286"/>
    <mergeCell ref="S286:T286"/>
    <mergeCell ref="U286:V286"/>
    <mergeCell ref="W286:X286"/>
    <mergeCell ref="K286:L286"/>
    <mergeCell ref="M287:N287"/>
    <mergeCell ref="O287:P287"/>
    <mergeCell ref="Q287:R287"/>
    <mergeCell ref="S287:T287"/>
    <mergeCell ref="U287:V287"/>
    <mergeCell ref="W287:X287"/>
    <mergeCell ref="K287:L287"/>
    <mergeCell ref="M282:N282"/>
    <mergeCell ref="O282:P282"/>
    <mergeCell ref="Q282:R282"/>
    <mergeCell ref="S282:T282"/>
    <mergeCell ref="U282:V282"/>
    <mergeCell ref="W282:X282"/>
    <mergeCell ref="K282:L282"/>
    <mergeCell ref="M283:N283"/>
    <mergeCell ref="O283:P283"/>
    <mergeCell ref="Q283:R283"/>
    <mergeCell ref="S283:T283"/>
    <mergeCell ref="U283:V283"/>
    <mergeCell ref="W283:X283"/>
    <mergeCell ref="K283:L283"/>
    <mergeCell ref="M284:N284"/>
    <mergeCell ref="O284:P284"/>
    <mergeCell ref="Q284:R284"/>
    <mergeCell ref="S284:T284"/>
    <mergeCell ref="U284:V284"/>
    <mergeCell ref="W284:X284"/>
    <mergeCell ref="K284:L284"/>
    <mergeCell ref="M279:N279"/>
    <mergeCell ref="O279:P279"/>
    <mergeCell ref="Q279:R279"/>
    <mergeCell ref="S279:T279"/>
    <mergeCell ref="U279:V279"/>
    <mergeCell ref="W279:X279"/>
    <mergeCell ref="K279:L279"/>
    <mergeCell ref="M280:N280"/>
    <mergeCell ref="O280:P280"/>
    <mergeCell ref="Q280:R280"/>
    <mergeCell ref="S280:T280"/>
    <mergeCell ref="U280:V280"/>
    <mergeCell ref="W280:X280"/>
    <mergeCell ref="K280:L280"/>
    <mergeCell ref="M281:N281"/>
    <mergeCell ref="O281:P281"/>
    <mergeCell ref="Q281:R281"/>
    <mergeCell ref="S281:T281"/>
    <mergeCell ref="U281:V281"/>
    <mergeCell ref="W281:X281"/>
    <mergeCell ref="K281:L281"/>
    <mergeCell ref="M276:N276"/>
    <mergeCell ref="O276:P276"/>
    <mergeCell ref="Q276:R276"/>
    <mergeCell ref="S276:T276"/>
    <mergeCell ref="U276:V276"/>
    <mergeCell ref="W276:X276"/>
    <mergeCell ref="K276:L276"/>
    <mergeCell ref="M277:N277"/>
    <mergeCell ref="O277:P277"/>
    <mergeCell ref="Q277:R277"/>
    <mergeCell ref="S277:T277"/>
    <mergeCell ref="U277:V277"/>
    <mergeCell ref="W277:X277"/>
    <mergeCell ref="K277:L277"/>
    <mergeCell ref="M278:N278"/>
    <mergeCell ref="O278:P278"/>
    <mergeCell ref="Q278:R278"/>
    <mergeCell ref="S278:T278"/>
    <mergeCell ref="U278:V278"/>
    <mergeCell ref="W278:X278"/>
    <mergeCell ref="K278:L278"/>
    <mergeCell ref="M273:N273"/>
    <mergeCell ref="O273:P273"/>
    <mergeCell ref="Q273:R273"/>
    <mergeCell ref="S273:T273"/>
    <mergeCell ref="U273:V273"/>
    <mergeCell ref="W273:X273"/>
    <mergeCell ref="K273:L273"/>
    <mergeCell ref="M274:N274"/>
    <mergeCell ref="O274:P274"/>
    <mergeCell ref="Q274:R274"/>
    <mergeCell ref="S274:T274"/>
    <mergeCell ref="U274:V274"/>
    <mergeCell ref="W274:X274"/>
    <mergeCell ref="K274:L274"/>
    <mergeCell ref="M275:N275"/>
    <mergeCell ref="O275:P275"/>
    <mergeCell ref="Q275:R275"/>
    <mergeCell ref="S275:T275"/>
    <mergeCell ref="U275:V275"/>
    <mergeCell ref="W275:X275"/>
    <mergeCell ref="K275:L275"/>
    <mergeCell ref="M270:N270"/>
    <mergeCell ref="O270:P270"/>
    <mergeCell ref="Q270:R270"/>
    <mergeCell ref="S270:T270"/>
    <mergeCell ref="U270:V270"/>
    <mergeCell ref="W270:X270"/>
    <mergeCell ref="K270:L270"/>
    <mergeCell ref="M271:N271"/>
    <mergeCell ref="O271:P271"/>
    <mergeCell ref="Q271:R271"/>
    <mergeCell ref="S271:T271"/>
    <mergeCell ref="U271:V271"/>
    <mergeCell ref="W271:X271"/>
    <mergeCell ref="K271:L271"/>
    <mergeCell ref="M272:N272"/>
    <mergeCell ref="O272:P272"/>
    <mergeCell ref="Q272:R272"/>
    <mergeCell ref="S272:T272"/>
    <mergeCell ref="U272:V272"/>
    <mergeCell ref="W272:X272"/>
    <mergeCell ref="K272:L272"/>
    <mergeCell ref="M267:N267"/>
    <mergeCell ref="O267:P267"/>
    <mergeCell ref="Q267:R267"/>
    <mergeCell ref="S267:T267"/>
    <mergeCell ref="U267:V267"/>
    <mergeCell ref="W267:X267"/>
    <mergeCell ref="K267:L267"/>
    <mergeCell ref="M268:N268"/>
    <mergeCell ref="O268:P268"/>
    <mergeCell ref="Q268:R268"/>
    <mergeCell ref="S268:T268"/>
    <mergeCell ref="U268:V268"/>
    <mergeCell ref="W268:X268"/>
    <mergeCell ref="K268:L268"/>
    <mergeCell ref="M269:N269"/>
    <mergeCell ref="O269:P269"/>
    <mergeCell ref="Q269:R269"/>
    <mergeCell ref="S269:T269"/>
    <mergeCell ref="U269:V269"/>
    <mergeCell ref="W269:X269"/>
    <mergeCell ref="K269:L269"/>
    <mergeCell ref="M264:N264"/>
    <mergeCell ref="O264:P264"/>
    <mergeCell ref="Q264:R264"/>
    <mergeCell ref="S264:T264"/>
    <mergeCell ref="U264:V264"/>
    <mergeCell ref="W264:X264"/>
    <mergeCell ref="K264:L264"/>
    <mergeCell ref="M265:N265"/>
    <mergeCell ref="O265:P265"/>
    <mergeCell ref="Q265:R265"/>
    <mergeCell ref="S265:T265"/>
    <mergeCell ref="U265:V265"/>
    <mergeCell ref="W265:X265"/>
    <mergeCell ref="K265:L265"/>
    <mergeCell ref="M266:N266"/>
    <mergeCell ref="O266:P266"/>
    <mergeCell ref="Q266:R266"/>
    <mergeCell ref="S266:T266"/>
    <mergeCell ref="U266:V266"/>
    <mergeCell ref="W266:X266"/>
    <mergeCell ref="K266:L266"/>
    <mergeCell ref="M261:N261"/>
    <mergeCell ref="O261:P261"/>
    <mergeCell ref="Q261:R261"/>
    <mergeCell ref="S261:T261"/>
    <mergeCell ref="U261:V261"/>
    <mergeCell ref="W261:X261"/>
    <mergeCell ref="K261:L261"/>
    <mergeCell ref="M262:N262"/>
    <mergeCell ref="O262:P262"/>
    <mergeCell ref="Q262:R262"/>
    <mergeCell ref="S262:T262"/>
    <mergeCell ref="U262:V262"/>
    <mergeCell ref="W262:X262"/>
    <mergeCell ref="K262:L262"/>
    <mergeCell ref="M263:N263"/>
    <mergeCell ref="O263:P263"/>
    <mergeCell ref="Q263:R263"/>
    <mergeCell ref="S263:T263"/>
    <mergeCell ref="U263:V263"/>
    <mergeCell ref="W263:X263"/>
    <mergeCell ref="K263:L263"/>
    <mergeCell ref="M258:N258"/>
    <mergeCell ref="O258:P258"/>
    <mergeCell ref="Q258:R258"/>
    <mergeCell ref="S258:T258"/>
    <mergeCell ref="U258:V258"/>
    <mergeCell ref="W258:X258"/>
    <mergeCell ref="K258:L258"/>
    <mergeCell ref="M259:N259"/>
    <mergeCell ref="O259:P259"/>
    <mergeCell ref="Q259:R259"/>
    <mergeCell ref="S259:T259"/>
    <mergeCell ref="U259:V259"/>
    <mergeCell ref="W259:X259"/>
    <mergeCell ref="K259:L259"/>
    <mergeCell ref="M260:N260"/>
    <mergeCell ref="O260:P260"/>
    <mergeCell ref="Q260:R260"/>
    <mergeCell ref="S260:T260"/>
    <mergeCell ref="U260:V260"/>
    <mergeCell ref="W260:X260"/>
    <mergeCell ref="K260:L260"/>
    <mergeCell ref="M255:N255"/>
    <mergeCell ref="O255:P255"/>
    <mergeCell ref="Q255:R255"/>
    <mergeCell ref="S255:T255"/>
    <mergeCell ref="U255:V255"/>
    <mergeCell ref="W255:X255"/>
    <mergeCell ref="K255:L255"/>
    <mergeCell ref="M256:N256"/>
    <mergeCell ref="O256:P256"/>
    <mergeCell ref="Q256:R256"/>
    <mergeCell ref="S256:T256"/>
    <mergeCell ref="U256:V256"/>
    <mergeCell ref="W256:X256"/>
    <mergeCell ref="K256:L256"/>
    <mergeCell ref="M257:N257"/>
    <mergeCell ref="O257:P257"/>
    <mergeCell ref="Q257:R257"/>
    <mergeCell ref="S257:T257"/>
    <mergeCell ref="U257:V257"/>
    <mergeCell ref="W257:X257"/>
    <mergeCell ref="K257:L257"/>
    <mergeCell ref="M252:N252"/>
    <mergeCell ref="O252:P252"/>
    <mergeCell ref="Q252:R252"/>
    <mergeCell ref="S252:T252"/>
    <mergeCell ref="U252:V252"/>
    <mergeCell ref="W252:X252"/>
    <mergeCell ref="K252:L252"/>
    <mergeCell ref="M253:N253"/>
    <mergeCell ref="O253:P253"/>
    <mergeCell ref="Q253:R253"/>
    <mergeCell ref="S253:T253"/>
    <mergeCell ref="U253:V253"/>
    <mergeCell ref="W253:X253"/>
    <mergeCell ref="K253:L253"/>
    <mergeCell ref="M254:N254"/>
    <mergeCell ref="O254:P254"/>
    <mergeCell ref="Q254:R254"/>
    <mergeCell ref="S254:T254"/>
    <mergeCell ref="U254:V254"/>
    <mergeCell ref="W254:X254"/>
    <mergeCell ref="K254:L254"/>
    <mergeCell ref="M249:N249"/>
    <mergeCell ref="O249:P249"/>
    <mergeCell ref="Q249:R249"/>
    <mergeCell ref="S249:T249"/>
    <mergeCell ref="U249:V249"/>
    <mergeCell ref="W249:X249"/>
    <mergeCell ref="K249:L249"/>
    <mergeCell ref="M250:N250"/>
    <mergeCell ref="O250:P250"/>
    <mergeCell ref="Q250:R250"/>
    <mergeCell ref="S250:T250"/>
    <mergeCell ref="U250:V250"/>
    <mergeCell ref="W250:X250"/>
    <mergeCell ref="K250:L250"/>
    <mergeCell ref="M251:N251"/>
    <mergeCell ref="O251:P251"/>
    <mergeCell ref="Q251:R251"/>
    <mergeCell ref="S251:T251"/>
    <mergeCell ref="U251:V251"/>
    <mergeCell ref="W251:X251"/>
    <mergeCell ref="K251:L251"/>
    <mergeCell ref="M246:N246"/>
    <mergeCell ref="O246:P246"/>
    <mergeCell ref="Q246:R246"/>
    <mergeCell ref="S246:T246"/>
    <mergeCell ref="U246:V246"/>
    <mergeCell ref="W246:X246"/>
    <mergeCell ref="K246:L246"/>
    <mergeCell ref="M247:N247"/>
    <mergeCell ref="O247:P247"/>
    <mergeCell ref="Q247:R247"/>
    <mergeCell ref="S247:T247"/>
    <mergeCell ref="U247:V247"/>
    <mergeCell ref="W247:X247"/>
    <mergeCell ref="K247:L247"/>
    <mergeCell ref="M248:N248"/>
    <mergeCell ref="O248:P248"/>
    <mergeCell ref="Q248:R248"/>
    <mergeCell ref="S248:T248"/>
    <mergeCell ref="U248:V248"/>
    <mergeCell ref="W248:X248"/>
    <mergeCell ref="K248:L248"/>
    <mergeCell ref="M243:N243"/>
    <mergeCell ref="O243:P243"/>
    <mergeCell ref="Q243:R243"/>
    <mergeCell ref="S243:T243"/>
    <mergeCell ref="U243:V243"/>
    <mergeCell ref="W243:X243"/>
    <mergeCell ref="K243:L243"/>
    <mergeCell ref="M244:N244"/>
    <mergeCell ref="O244:P244"/>
    <mergeCell ref="Q244:R244"/>
    <mergeCell ref="S244:T244"/>
    <mergeCell ref="U244:V244"/>
    <mergeCell ref="W244:X244"/>
    <mergeCell ref="K244:L244"/>
    <mergeCell ref="M245:N245"/>
    <mergeCell ref="O245:P245"/>
    <mergeCell ref="Q245:R245"/>
    <mergeCell ref="S245:T245"/>
    <mergeCell ref="U245:V245"/>
    <mergeCell ref="W245:X245"/>
    <mergeCell ref="K245:L245"/>
    <mergeCell ref="M240:N240"/>
    <mergeCell ref="O240:P240"/>
    <mergeCell ref="Q240:R240"/>
    <mergeCell ref="S240:T240"/>
    <mergeCell ref="U240:V240"/>
    <mergeCell ref="W240:X240"/>
    <mergeCell ref="K240:L240"/>
    <mergeCell ref="M241:N241"/>
    <mergeCell ref="O241:P241"/>
    <mergeCell ref="Q241:R241"/>
    <mergeCell ref="S241:T241"/>
    <mergeCell ref="U241:V241"/>
    <mergeCell ref="W241:X241"/>
    <mergeCell ref="K241:L241"/>
    <mergeCell ref="M242:N242"/>
    <mergeCell ref="O242:P242"/>
    <mergeCell ref="Q242:R242"/>
    <mergeCell ref="S242:T242"/>
    <mergeCell ref="U242:V242"/>
    <mergeCell ref="W242:X242"/>
    <mergeCell ref="K242:L242"/>
    <mergeCell ref="M237:N237"/>
    <mergeCell ref="O237:P237"/>
    <mergeCell ref="Q237:R237"/>
    <mergeCell ref="S237:T237"/>
    <mergeCell ref="U237:V237"/>
    <mergeCell ref="W237:X237"/>
    <mergeCell ref="K237:L237"/>
    <mergeCell ref="M238:N238"/>
    <mergeCell ref="O238:P238"/>
    <mergeCell ref="Q238:R238"/>
    <mergeCell ref="S238:T238"/>
    <mergeCell ref="U238:V238"/>
    <mergeCell ref="W238:X238"/>
    <mergeCell ref="K238:L238"/>
    <mergeCell ref="M239:N239"/>
    <mergeCell ref="O239:P239"/>
    <mergeCell ref="Q239:R239"/>
    <mergeCell ref="S239:T239"/>
    <mergeCell ref="U239:V239"/>
    <mergeCell ref="W239:X239"/>
    <mergeCell ref="K239:L239"/>
    <mergeCell ref="M234:N234"/>
    <mergeCell ref="O234:P234"/>
    <mergeCell ref="Q234:R234"/>
    <mergeCell ref="S234:T234"/>
    <mergeCell ref="U234:V234"/>
    <mergeCell ref="W234:X234"/>
    <mergeCell ref="K234:L234"/>
    <mergeCell ref="M235:N235"/>
    <mergeCell ref="O235:P235"/>
    <mergeCell ref="Q235:R235"/>
    <mergeCell ref="S235:T235"/>
    <mergeCell ref="U235:V235"/>
    <mergeCell ref="W235:X235"/>
    <mergeCell ref="K235:L235"/>
    <mergeCell ref="M236:N236"/>
    <mergeCell ref="O236:P236"/>
    <mergeCell ref="Q236:R236"/>
    <mergeCell ref="S236:T236"/>
    <mergeCell ref="U236:V236"/>
    <mergeCell ref="W236:X236"/>
    <mergeCell ref="K236:L236"/>
    <mergeCell ref="M231:N231"/>
    <mergeCell ref="O231:P231"/>
    <mergeCell ref="Q231:R231"/>
    <mergeCell ref="S231:T231"/>
    <mergeCell ref="U231:V231"/>
    <mergeCell ref="W231:X231"/>
    <mergeCell ref="K231:L231"/>
    <mergeCell ref="M232:N232"/>
    <mergeCell ref="O232:P232"/>
    <mergeCell ref="Q232:R232"/>
    <mergeCell ref="S232:T232"/>
    <mergeCell ref="U232:V232"/>
    <mergeCell ref="W232:X232"/>
    <mergeCell ref="K232:L232"/>
    <mergeCell ref="M233:N233"/>
    <mergeCell ref="O233:P233"/>
    <mergeCell ref="Q233:R233"/>
    <mergeCell ref="S233:T233"/>
    <mergeCell ref="U233:V233"/>
    <mergeCell ref="W233:X233"/>
    <mergeCell ref="K233:L233"/>
    <mergeCell ref="M228:N228"/>
    <mergeCell ref="O228:P228"/>
    <mergeCell ref="Q228:R228"/>
    <mergeCell ref="S228:T228"/>
    <mergeCell ref="U228:V228"/>
    <mergeCell ref="W228:X228"/>
    <mergeCell ref="K228:L228"/>
    <mergeCell ref="M229:N229"/>
    <mergeCell ref="O229:P229"/>
    <mergeCell ref="Q229:R229"/>
    <mergeCell ref="S229:T229"/>
    <mergeCell ref="U229:V229"/>
    <mergeCell ref="W229:X229"/>
    <mergeCell ref="K229:L229"/>
    <mergeCell ref="M230:N230"/>
    <mergeCell ref="O230:P230"/>
    <mergeCell ref="Q230:R230"/>
    <mergeCell ref="S230:T230"/>
    <mergeCell ref="U230:V230"/>
    <mergeCell ref="W230:X230"/>
    <mergeCell ref="K230:L230"/>
    <mergeCell ref="M225:N225"/>
    <mergeCell ref="O225:P225"/>
    <mergeCell ref="Q225:R225"/>
    <mergeCell ref="S225:T225"/>
    <mergeCell ref="U225:V225"/>
    <mergeCell ref="W225:X225"/>
    <mergeCell ref="K225:L225"/>
    <mergeCell ref="M226:N226"/>
    <mergeCell ref="O226:P226"/>
    <mergeCell ref="Q226:R226"/>
    <mergeCell ref="S226:T226"/>
    <mergeCell ref="U226:V226"/>
    <mergeCell ref="W226:X226"/>
    <mergeCell ref="K226:L226"/>
    <mergeCell ref="M227:N227"/>
    <mergeCell ref="O227:P227"/>
    <mergeCell ref="Q227:R227"/>
    <mergeCell ref="S227:T227"/>
    <mergeCell ref="U227:V227"/>
    <mergeCell ref="W227:X227"/>
    <mergeCell ref="K227:L227"/>
    <mergeCell ref="M222:N222"/>
    <mergeCell ref="O222:P222"/>
    <mergeCell ref="Q222:R222"/>
    <mergeCell ref="S222:T222"/>
    <mergeCell ref="U222:V222"/>
    <mergeCell ref="W222:X222"/>
    <mergeCell ref="K222:L222"/>
    <mergeCell ref="M223:N223"/>
    <mergeCell ref="O223:P223"/>
    <mergeCell ref="Q223:R223"/>
    <mergeCell ref="S223:T223"/>
    <mergeCell ref="U223:V223"/>
    <mergeCell ref="W223:X223"/>
    <mergeCell ref="K223:L223"/>
    <mergeCell ref="M224:N224"/>
    <mergeCell ref="O224:P224"/>
    <mergeCell ref="Q224:R224"/>
    <mergeCell ref="S224:T224"/>
    <mergeCell ref="U224:V224"/>
    <mergeCell ref="W224:X224"/>
    <mergeCell ref="K224:L224"/>
    <mergeCell ref="M219:N219"/>
    <mergeCell ref="O219:P219"/>
    <mergeCell ref="Q219:R219"/>
    <mergeCell ref="S219:T219"/>
    <mergeCell ref="U219:V219"/>
    <mergeCell ref="W219:X219"/>
    <mergeCell ref="K219:L219"/>
    <mergeCell ref="M220:N220"/>
    <mergeCell ref="O220:P220"/>
    <mergeCell ref="Q220:R220"/>
    <mergeCell ref="S220:T220"/>
    <mergeCell ref="U220:V220"/>
    <mergeCell ref="W220:X220"/>
    <mergeCell ref="K220:L220"/>
    <mergeCell ref="M221:N221"/>
    <mergeCell ref="O221:P221"/>
    <mergeCell ref="Q221:R221"/>
    <mergeCell ref="S221:T221"/>
    <mergeCell ref="U221:V221"/>
    <mergeCell ref="W221:X221"/>
    <mergeCell ref="K221:L221"/>
    <mergeCell ref="S216:T216"/>
    <mergeCell ref="U216:V216"/>
    <mergeCell ref="W216:X216"/>
    <mergeCell ref="K216:L216"/>
    <mergeCell ref="M217:N217"/>
    <mergeCell ref="O217:P217"/>
    <mergeCell ref="Q217:R217"/>
    <mergeCell ref="S217:T217"/>
    <mergeCell ref="U217:V217"/>
    <mergeCell ref="W217:X217"/>
    <mergeCell ref="K217:L217"/>
    <mergeCell ref="M218:N218"/>
    <mergeCell ref="O218:P218"/>
    <mergeCell ref="Q218:R218"/>
    <mergeCell ref="S218:T218"/>
    <mergeCell ref="U218:V218"/>
    <mergeCell ref="W218:X218"/>
    <mergeCell ref="K218:L218"/>
    <mergeCell ref="M352:N352"/>
    <mergeCell ref="O352:P352"/>
    <mergeCell ref="Q352:R352"/>
    <mergeCell ref="S352:T352"/>
    <mergeCell ref="U352:V352"/>
    <mergeCell ref="W352:X352"/>
    <mergeCell ref="K352:L352"/>
    <mergeCell ref="M353:N353"/>
    <mergeCell ref="O353:P353"/>
    <mergeCell ref="Q353:R353"/>
    <mergeCell ref="S353:T353"/>
    <mergeCell ref="U353:V353"/>
    <mergeCell ref="W353:X353"/>
    <mergeCell ref="K353:L353"/>
    <mergeCell ref="M354:N354"/>
    <mergeCell ref="O354:P354"/>
    <mergeCell ref="Q354:R354"/>
    <mergeCell ref="S354:T354"/>
    <mergeCell ref="U354:V354"/>
    <mergeCell ref="W354:X354"/>
    <mergeCell ref="M349:N349"/>
    <mergeCell ref="O349:P349"/>
    <mergeCell ref="Q349:R349"/>
    <mergeCell ref="S349:T349"/>
    <mergeCell ref="U349:V349"/>
    <mergeCell ref="W349:X349"/>
    <mergeCell ref="K349:L349"/>
    <mergeCell ref="M350:N350"/>
    <mergeCell ref="O350:P350"/>
    <mergeCell ref="Q350:R350"/>
    <mergeCell ref="S350:T350"/>
    <mergeCell ref="U350:V350"/>
    <mergeCell ref="W350:X350"/>
    <mergeCell ref="K350:L350"/>
    <mergeCell ref="M351:N351"/>
    <mergeCell ref="O351:P351"/>
    <mergeCell ref="Q351:R351"/>
    <mergeCell ref="S351:T351"/>
    <mergeCell ref="U351:V351"/>
    <mergeCell ref="W351:X351"/>
    <mergeCell ref="K351:L351"/>
    <mergeCell ref="W345:X345"/>
    <mergeCell ref="K345:L345"/>
    <mergeCell ref="M346:N346"/>
    <mergeCell ref="O346:P346"/>
    <mergeCell ref="Q346:R346"/>
    <mergeCell ref="S346:T346"/>
    <mergeCell ref="U346:V346"/>
    <mergeCell ref="W346:X346"/>
    <mergeCell ref="K346:L346"/>
    <mergeCell ref="M347:N347"/>
    <mergeCell ref="O347:P347"/>
    <mergeCell ref="Q347:R347"/>
    <mergeCell ref="S347:T347"/>
    <mergeCell ref="U347:V347"/>
    <mergeCell ref="W347:X347"/>
    <mergeCell ref="K347:L347"/>
    <mergeCell ref="M348:N348"/>
    <mergeCell ref="O348:P348"/>
    <mergeCell ref="Q348:R348"/>
    <mergeCell ref="S348:T348"/>
    <mergeCell ref="U348:V348"/>
    <mergeCell ref="W348:X348"/>
    <mergeCell ref="K348:L348"/>
    <mergeCell ref="K359:L359"/>
    <mergeCell ref="K360:L360"/>
    <mergeCell ref="K358:L358"/>
    <mergeCell ref="M359:N359"/>
    <mergeCell ref="O359:P359"/>
    <mergeCell ref="Q359:R359"/>
    <mergeCell ref="S359:T359"/>
    <mergeCell ref="U359:V359"/>
    <mergeCell ref="W359:X359"/>
    <mergeCell ref="K340:L340"/>
    <mergeCell ref="M341:N341"/>
    <mergeCell ref="O341:P341"/>
    <mergeCell ref="Q341:R341"/>
    <mergeCell ref="S341:T341"/>
    <mergeCell ref="U341:V341"/>
    <mergeCell ref="W341:X341"/>
    <mergeCell ref="K341:L341"/>
    <mergeCell ref="M342:N342"/>
    <mergeCell ref="O342:P342"/>
    <mergeCell ref="Q342:R342"/>
    <mergeCell ref="S342:T342"/>
    <mergeCell ref="U342:V342"/>
    <mergeCell ref="W342:X342"/>
    <mergeCell ref="K342:L342"/>
    <mergeCell ref="M343:N343"/>
    <mergeCell ref="O343:P343"/>
    <mergeCell ref="Q343:R343"/>
    <mergeCell ref="S343:T343"/>
    <mergeCell ref="U343:V343"/>
    <mergeCell ref="W343:X343"/>
    <mergeCell ref="K343:L343"/>
    <mergeCell ref="M344:N344"/>
    <mergeCell ref="W19:X19"/>
    <mergeCell ref="M21:N21"/>
    <mergeCell ref="M22:N22"/>
    <mergeCell ref="O22:P22"/>
    <mergeCell ref="Q22:R22"/>
    <mergeCell ref="S22:T22"/>
    <mergeCell ref="U22:V22"/>
    <mergeCell ref="W22:X22"/>
    <mergeCell ref="O19:P19"/>
    <mergeCell ref="Q19:R19"/>
    <mergeCell ref="M20:N20"/>
    <mergeCell ref="O20:P20"/>
    <mergeCell ref="Q20:R20"/>
    <mergeCell ref="O21:P21"/>
    <mergeCell ref="Q21:R21"/>
    <mergeCell ref="U24:V24"/>
    <mergeCell ref="W24:X24"/>
    <mergeCell ref="M23:N23"/>
    <mergeCell ref="O23:P23"/>
    <mergeCell ref="Q23:R23"/>
    <mergeCell ref="S23:T23"/>
    <mergeCell ref="U23:V23"/>
    <mergeCell ref="W23:X23"/>
    <mergeCell ref="M356:N356"/>
    <mergeCell ref="O356:P356"/>
    <mergeCell ref="Q356:R356"/>
    <mergeCell ref="S356:T356"/>
    <mergeCell ref="U356:V356"/>
    <mergeCell ref="W356:X356"/>
    <mergeCell ref="K356:L356"/>
    <mergeCell ref="M357:N357"/>
    <mergeCell ref="O357:P357"/>
    <mergeCell ref="Q357:R357"/>
    <mergeCell ref="S357:T357"/>
    <mergeCell ref="U357:V357"/>
    <mergeCell ref="W357:X357"/>
    <mergeCell ref="K357:L357"/>
    <mergeCell ref="M358:N358"/>
    <mergeCell ref="O358:P358"/>
    <mergeCell ref="Q358:R358"/>
    <mergeCell ref="S358:T358"/>
    <mergeCell ref="U358:V358"/>
    <mergeCell ref="W358:X358"/>
    <mergeCell ref="M339:N339"/>
    <mergeCell ref="O339:P339"/>
    <mergeCell ref="Q339:R339"/>
    <mergeCell ref="S339:T339"/>
    <mergeCell ref="U339:V339"/>
    <mergeCell ref="W339:X339"/>
    <mergeCell ref="K339:L339"/>
    <mergeCell ref="M340:N340"/>
    <mergeCell ref="O340:P340"/>
    <mergeCell ref="Q340:R340"/>
    <mergeCell ref="S340:T340"/>
    <mergeCell ref="U340:V340"/>
    <mergeCell ref="W340:X340"/>
    <mergeCell ref="K354:L354"/>
    <mergeCell ref="M355:N355"/>
    <mergeCell ref="O355:P355"/>
    <mergeCell ref="Q355:R355"/>
    <mergeCell ref="S355:T355"/>
    <mergeCell ref="U355:V355"/>
    <mergeCell ref="W355:X355"/>
    <mergeCell ref="K355:L355"/>
    <mergeCell ref="O344:P344"/>
    <mergeCell ref="Q344:R344"/>
    <mergeCell ref="S344:T344"/>
    <mergeCell ref="U344:V344"/>
    <mergeCell ref="W344:X344"/>
    <mergeCell ref="K344:L344"/>
    <mergeCell ref="M345:N345"/>
    <mergeCell ref="O345:P345"/>
    <mergeCell ref="Q345:R345"/>
    <mergeCell ref="S345:T345"/>
    <mergeCell ref="U345:V345"/>
    <mergeCell ref="M336:N336"/>
    <mergeCell ref="O336:P336"/>
    <mergeCell ref="Q336:R336"/>
    <mergeCell ref="S336:T336"/>
    <mergeCell ref="U336:V336"/>
    <mergeCell ref="W336:X336"/>
    <mergeCell ref="K336:L336"/>
    <mergeCell ref="M337:N337"/>
    <mergeCell ref="O337:P337"/>
    <mergeCell ref="Q337:R337"/>
    <mergeCell ref="S337:T337"/>
    <mergeCell ref="U337:V337"/>
    <mergeCell ref="W337:X337"/>
    <mergeCell ref="K337:L337"/>
    <mergeCell ref="M338:N338"/>
    <mergeCell ref="O338:P338"/>
    <mergeCell ref="Q338:R338"/>
    <mergeCell ref="S338:T338"/>
    <mergeCell ref="U338:V338"/>
    <mergeCell ref="W338:X338"/>
    <mergeCell ref="K338:L338"/>
    <mergeCell ref="M333:N333"/>
    <mergeCell ref="O333:P333"/>
    <mergeCell ref="Q333:R333"/>
    <mergeCell ref="S333:T333"/>
    <mergeCell ref="U333:V333"/>
    <mergeCell ref="W333:X333"/>
    <mergeCell ref="K333:L333"/>
    <mergeCell ref="M334:N334"/>
    <mergeCell ref="O334:P334"/>
    <mergeCell ref="Q334:R334"/>
    <mergeCell ref="S334:T334"/>
    <mergeCell ref="U334:V334"/>
    <mergeCell ref="W334:X334"/>
    <mergeCell ref="K334:L334"/>
    <mergeCell ref="M335:N335"/>
    <mergeCell ref="O335:P335"/>
    <mergeCell ref="Q335:R335"/>
    <mergeCell ref="S335:T335"/>
    <mergeCell ref="U335:V335"/>
    <mergeCell ref="W335:X335"/>
    <mergeCell ref="K335:L335"/>
    <mergeCell ref="M330:N330"/>
    <mergeCell ref="O330:P330"/>
    <mergeCell ref="Q330:R330"/>
    <mergeCell ref="S330:T330"/>
    <mergeCell ref="U330:V330"/>
    <mergeCell ref="W330:X330"/>
    <mergeCell ref="K330:L330"/>
    <mergeCell ref="M331:N331"/>
    <mergeCell ref="O331:P331"/>
    <mergeCell ref="Q331:R331"/>
    <mergeCell ref="S331:T331"/>
    <mergeCell ref="U331:V331"/>
    <mergeCell ref="W331:X331"/>
    <mergeCell ref="K331:L331"/>
    <mergeCell ref="M332:N332"/>
    <mergeCell ref="O332:P332"/>
    <mergeCell ref="Q332:R332"/>
    <mergeCell ref="S332:T332"/>
    <mergeCell ref="U332:V332"/>
    <mergeCell ref="W332:X332"/>
    <mergeCell ref="K332:L332"/>
    <mergeCell ref="M327:N327"/>
    <mergeCell ref="O327:P327"/>
    <mergeCell ref="Q327:R327"/>
    <mergeCell ref="S327:T327"/>
    <mergeCell ref="U327:V327"/>
    <mergeCell ref="W327:X327"/>
    <mergeCell ref="K327:L327"/>
    <mergeCell ref="M328:N328"/>
    <mergeCell ref="O328:P328"/>
    <mergeCell ref="Q328:R328"/>
    <mergeCell ref="S328:T328"/>
    <mergeCell ref="U328:V328"/>
    <mergeCell ref="W328:X328"/>
    <mergeCell ref="K328:L328"/>
    <mergeCell ref="M329:N329"/>
    <mergeCell ref="O329:P329"/>
    <mergeCell ref="Q329:R329"/>
    <mergeCell ref="S329:T329"/>
    <mergeCell ref="U329:V329"/>
    <mergeCell ref="W329:X329"/>
    <mergeCell ref="K329:L329"/>
    <mergeCell ref="M324:N324"/>
    <mergeCell ref="O324:P324"/>
    <mergeCell ref="Q324:R324"/>
    <mergeCell ref="S324:T324"/>
    <mergeCell ref="U324:V324"/>
    <mergeCell ref="W324:X324"/>
    <mergeCell ref="K324:L324"/>
    <mergeCell ref="M325:N325"/>
    <mergeCell ref="O325:P325"/>
    <mergeCell ref="Q325:R325"/>
    <mergeCell ref="S325:T325"/>
    <mergeCell ref="U325:V325"/>
    <mergeCell ref="W325:X325"/>
    <mergeCell ref="K325:L325"/>
    <mergeCell ref="M326:N326"/>
    <mergeCell ref="O326:P326"/>
    <mergeCell ref="Q326:R326"/>
    <mergeCell ref="S326:T326"/>
    <mergeCell ref="U326:V326"/>
    <mergeCell ref="W326:X326"/>
    <mergeCell ref="K326:L326"/>
    <mergeCell ref="M321:N321"/>
    <mergeCell ref="O321:P321"/>
    <mergeCell ref="Q321:R321"/>
    <mergeCell ref="S321:T321"/>
    <mergeCell ref="U321:V321"/>
    <mergeCell ref="W321:X321"/>
    <mergeCell ref="K321:L321"/>
    <mergeCell ref="M322:N322"/>
    <mergeCell ref="O322:P322"/>
    <mergeCell ref="Q322:R322"/>
    <mergeCell ref="S322:T322"/>
    <mergeCell ref="U322:V322"/>
    <mergeCell ref="W322:X322"/>
    <mergeCell ref="K322:L322"/>
    <mergeCell ref="M323:N323"/>
    <mergeCell ref="O323:P323"/>
    <mergeCell ref="Q323:R323"/>
    <mergeCell ref="S323:T323"/>
    <mergeCell ref="U323:V323"/>
    <mergeCell ref="W323:X323"/>
    <mergeCell ref="K323:L323"/>
    <mergeCell ref="M318:N318"/>
    <mergeCell ref="O318:P318"/>
    <mergeCell ref="Q318:R318"/>
    <mergeCell ref="S318:T318"/>
    <mergeCell ref="U318:V318"/>
    <mergeCell ref="W318:X318"/>
    <mergeCell ref="K318:L318"/>
    <mergeCell ref="M319:N319"/>
    <mergeCell ref="O319:P319"/>
    <mergeCell ref="Q319:R319"/>
    <mergeCell ref="S319:T319"/>
    <mergeCell ref="U319:V319"/>
    <mergeCell ref="W319:X319"/>
    <mergeCell ref="K319:L319"/>
    <mergeCell ref="M320:N320"/>
    <mergeCell ref="O320:P320"/>
    <mergeCell ref="Q320:R320"/>
    <mergeCell ref="S320:T320"/>
    <mergeCell ref="U320:V320"/>
    <mergeCell ref="W320:X320"/>
    <mergeCell ref="K320:L320"/>
    <mergeCell ref="M315:N315"/>
    <mergeCell ref="O315:P315"/>
    <mergeCell ref="Q315:R315"/>
    <mergeCell ref="S315:T315"/>
    <mergeCell ref="U315:V315"/>
    <mergeCell ref="W315:X315"/>
    <mergeCell ref="K315:L315"/>
    <mergeCell ref="M316:N316"/>
    <mergeCell ref="O316:P316"/>
    <mergeCell ref="Q316:R316"/>
    <mergeCell ref="S316:T316"/>
    <mergeCell ref="U316:V316"/>
    <mergeCell ref="W316:X316"/>
    <mergeCell ref="K316:L316"/>
    <mergeCell ref="M317:N317"/>
    <mergeCell ref="O317:P317"/>
    <mergeCell ref="Q317:R317"/>
    <mergeCell ref="S317:T317"/>
    <mergeCell ref="U317:V317"/>
    <mergeCell ref="W317:X317"/>
    <mergeCell ref="K317:L317"/>
    <mergeCell ref="M214:N214"/>
    <mergeCell ref="O214:P214"/>
    <mergeCell ref="Q214:R214"/>
    <mergeCell ref="S214:T214"/>
    <mergeCell ref="U214:V214"/>
    <mergeCell ref="W214:X214"/>
    <mergeCell ref="K312:L312"/>
    <mergeCell ref="M313:N313"/>
    <mergeCell ref="O313:P313"/>
    <mergeCell ref="Q313:R313"/>
    <mergeCell ref="S313:T313"/>
    <mergeCell ref="U313:V313"/>
    <mergeCell ref="W313:X313"/>
    <mergeCell ref="K313:L313"/>
    <mergeCell ref="M314:N314"/>
    <mergeCell ref="O314:P314"/>
    <mergeCell ref="Q314:R314"/>
    <mergeCell ref="S314:T314"/>
    <mergeCell ref="U314:V314"/>
    <mergeCell ref="W314:X314"/>
    <mergeCell ref="K314:L314"/>
    <mergeCell ref="K214:L214"/>
    <mergeCell ref="M215:N215"/>
    <mergeCell ref="O215:P215"/>
    <mergeCell ref="Q215:R215"/>
    <mergeCell ref="S215:T215"/>
    <mergeCell ref="U215:V215"/>
    <mergeCell ref="W215:X215"/>
    <mergeCell ref="K215:L215"/>
    <mergeCell ref="M216:N216"/>
    <mergeCell ref="O216:P216"/>
    <mergeCell ref="Q216:R216"/>
    <mergeCell ref="M211:N211"/>
    <mergeCell ref="O211:P211"/>
    <mergeCell ref="Q211:R211"/>
    <mergeCell ref="S211:T211"/>
    <mergeCell ref="U211:V211"/>
    <mergeCell ref="W211:X211"/>
    <mergeCell ref="K211:L211"/>
    <mergeCell ref="M212:N212"/>
    <mergeCell ref="O212:P212"/>
    <mergeCell ref="Q212:R212"/>
    <mergeCell ref="S212:T212"/>
    <mergeCell ref="U212:V212"/>
    <mergeCell ref="W212:X212"/>
    <mergeCell ref="K212:L212"/>
    <mergeCell ref="M213:N213"/>
    <mergeCell ref="O213:P213"/>
    <mergeCell ref="Q213:R213"/>
    <mergeCell ref="S213:T213"/>
    <mergeCell ref="U213:V213"/>
    <mergeCell ref="W213:X213"/>
    <mergeCell ref="K213:L213"/>
    <mergeCell ref="M208:N208"/>
    <mergeCell ref="O208:P208"/>
    <mergeCell ref="Q208:R208"/>
    <mergeCell ref="S208:T208"/>
    <mergeCell ref="U208:V208"/>
    <mergeCell ref="W208:X208"/>
    <mergeCell ref="K208:L208"/>
    <mergeCell ref="M209:N209"/>
    <mergeCell ref="O209:P209"/>
    <mergeCell ref="Q209:R209"/>
    <mergeCell ref="S209:T209"/>
    <mergeCell ref="U209:V209"/>
    <mergeCell ref="W209:X209"/>
    <mergeCell ref="K209:L209"/>
    <mergeCell ref="M210:N210"/>
    <mergeCell ref="O210:P210"/>
    <mergeCell ref="Q210:R210"/>
    <mergeCell ref="S210:T210"/>
    <mergeCell ref="U210:V210"/>
    <mergeCell ref="W210:X210"/>
    <mergeCell ref="K210:L210"/>
    <mergeCell ref="M205:N205"/>
    <mergeCell ref="O205:P205"/>
    <mergeCell ref="Q205:R205"/>
    <mergeCell ref="S205:T205"/>
    <mergeCell ref="U205:V205"/>
    <mergeCell ref="W205:X205"/>
    <mergeCell ref="K205:L205"/>
    <mergeCell ref="M206:N206"/>
    <mergeCell ref="O206:P206"/>
    <mergeCell ref="Q206:R206"/>
    <mergeCell ref="S206:T206"/>
    <mergeCell ref="U206:V206"/>
    <mergeCell ref="W206:X206"/>
    <mergeCell ref="K206:L206"/>
    <mergeCell ref="M207:N207"/>
    <mergeCell ref="O207:P207"/>
    <mergeCell ref="Q207:R207"/>
    <mergeCell ref="S207:T207"/>
    <mergeCell ref="U207:V207"/>
    <mergeCell ref="W207:X207"/>
    <mergeCell ref="K207:L207"/>
    <mergeCell ref="M202:N202"/>
    <mergeCell ref="O202:P202"/>
    <mergeCell ref="Q202:R202"/>
    <mergeCell ref="S202:T202"/>
    <mergeCell ref="U202:V202"/>
    <mergeCell ref="W202:X202"/>
    <mergeCell ref="K202:L202"/>
    <mergeCell ref="M203:N203"/>
    <mergeCell ref="O203:P203"/>
    <mergeCell ref="Q203:R203"/>
    <mergeCell ref="S203:T203"/>
    <mergeCell ref="U203:V203"/>
    <mergeCell ref="W203:X203"/>
    <mergeCell ref="K203:L203"/>
    <mergeCell ref="M204:N204"/>
    <mergeCell ref="O204:P204"/>
    <mergeCell ref="Q204:R204"/>
    <mergeCell ref="S204:T204"/>
    <mergeCell ref="U204:V204"/>
    <mergeCell ref="W204:X204"/>
    <mergeCell ref="K204:L204"/>
    <mergeCell ref="M199:N199"/>
    <mergeCell ref="O199:P199"/>
    <mergeCell ref="Q199:R199"/>
    <mergeCell ref="S199:T199"/>
    <mergeCell ref="U199:V199"/>
    <mergeCell ref="W199:X199"/>
    <mergeCell ref="K199:L199"/>
    <mergeCell ref="M200:N200"/>
    <mergeCell ref="O200:P200"/>
    <mergeCell ref="Q200:R200"/>
    <mergeCell ref="S200:T200"/>
    <mergeCell ref="U200:V200"/>
    <mergeCell ref="W200:X200"/>
    <mergeCell ref="K200:L200"/>
    <mergeCell ref="M201:N201"/>
    <mergeCell ref="O201:P201"/>
    <mergeCell ref="Q201:R201"/>
    <mergeCell ref="S201:T201"/>
    <mergeCell ref="U201:V201"/>
    <mergeCell ref="W201:X201"/>
    <mergeCell ref="K201:L201"/>
    <mergeCell ref="M196:N196"/>
    <mergeCell ref="O196:P196"/>
    <mergeCell ref="Q196:R196"/>
    <mergeCell ref="S196:T196"/>
    <mergeCell ref="U196:V196"/>
    <mergeCell ref="W196:X196"/>
    <mergeCell ref="K196:L196"/>
    <mergeCell ref="M197:N197"/>
    <mergeCell ref="O197:P197"/>
    <mergeCell ref="Q197:R197"/>
    <mergeCell ref="S197:T197"/>
    <mergeCell ref="U197:V197"/>
    <mergeCell ref="W197:X197"/>
    <mergeCell ref="K197:L197"/>
    <mergeCell ref="M198:N198"/>
    <mergeCell ref="O198:P198"/>
    <mergeCell ref="Q198:R198"/>
    <mergeCell ref="S198:T198"/>
    <mergeCell ref="U198:V198"/>
    <mergeCell ref="W198:X198"/>
    <mergeCell ref="K198:L198"/>
    <mergeCell ref="M193:N193"/>
    <mergeCell ref="O193:P193"/>
    <mergeCell ref="Q193:R193"/>
    <mergeCell ref="S193:T193"/>
    <mergeCell ref="U193:V193"/>
    <mergeCell ref="W193:X193"/>
    <mergeCell ref="K193:L193"/>
    <mergeCell ref="M194:N194"/>
    <mergeCell ref="O194:P194"/>
    <mergeCell ref="Q194:R194"/>
    <mergeCell ref="S194:T194"/>
    <mergeCell ref="U194:V194"/>
    <mergeCell ref="W194:X194"/>
    <mergeCell ref="K194:L194"/>
    <mergeCell ref="M195:N195"/>
    <mergeCell ref="O195:P195"/>
    <mergeCell ref="Q195:R195"/>
    <mergeCell ref="S195:T195"/>
    <mergeCell ref="U195:V195"/>
    <mergeCell ref="W195:X195"/>
    <mergeCell ref="K195:L195"/>
    <mergeCell ref="M190:N190"/>
    <mergeCell ref="O190:P190"/>
    <mergeCell ref="Q190:R190"/>
    <mergeCell ref="S190:T190"/>
    <mergeCell ref="U190:V190"/>
    <mergeCell ref="W190:X190"/>
    <mergeCell ref="K190:L190"/>
    <mergeCell ref="M191:N191"/>
    <mergeCell ref="O191:P191"/>
    <mergeCell ref="Q191:R191"/>
    <mergeCell ref="S191:T191"/>
    <mergeCell ref="U191:V191"/>
    <mergeCell ref="W191:X191"/>
    <mergeCell ref="K191:L191"/>
    <mergeCell ref="M192:N192"/>
    <mergeCell ref="O192:P192"/>
    <mergeCell ref="Q192:R192"/>
    <mergeCell ref="S192:T192"/>
    <mergeCell ref="U192:V192"/>
    <mergeCell ref="W192:X192"/>
    <mergeCell ref="K192:L192"/>
    <mergeCell ref="M187:N187"/>
    <mergeCell ref="O187:P187"/>
    <mergeCell ref="Q187:R187"/>
    <mergeCell ref="S187:T187"/>
    <mergeCell ref="U187:V187"/>
    <mergeCell ref="W187:X187"/>
    <mergeCell ref="K187:L187"/>
    <mergeCell ref="M188:N188"/>
    <mergeCell ref="O188:P188"/>
    <mergeCell ref="Q188:R188"/>
    <mergeCell ref="S188:T188"/>
    <mergeCell ref="U188:V188"/>
    <mergeCell ref="W188:X188"/>
    <mergeCell ref="K188:L188"/>
    <mergeCell ref="M189:N189"/>
    <mergeCell ref="O189:P189"/>
    <mergeCell ref="Q189:R189"/>
    <mergeCell ref="S189:T189"/>
    <mergeCell ref="U189:V189"/>
    <mergeCell ref="W189:X189"/>
    <mergeCell ref="K189:L189"/>
    <mergeCell ref="M184:N184"/>
    <mergeCell ref="O184:P184"/>
    <mergeCell ref="Q184:R184"/>
    <mergeCell ref="S184:T184"/>
    <mergeCell ref="U184:V184"/>
    <mergeCell ref="W184:X184"/>
    <mergeCell ref="K184:L184"/>
    <mergeCell ref="M185:N185"/>
    <mergeCell ref="O185:P185"/>
    <mergeCell ref="Q185:R185"/>
    <mergeCell ref="S185:T185"/>
    <mergeCell ref="U185:V185"/>
    <mergeCell ref="W185:X185"/>
    <mergeCell ref="K185:L185"/>
    <mergeCell ref="M186:N186"/>
    <mergeCell ref="O186:P186"/>
    <mergeCell ref="Q186:R186"/>
    <mergeCell ref="S186:T186"/>
    <mergeCell ref="U186:V186"/>
    <mergeCell ref="W186:X186"/>
    <mergeCell ref="K186:L186"/>
    <mergeCell ref="M181:N181"/>
    <mergeCell ref="O181:P181"/>
    <mergeCell ref="Q181:R181"/>
    <mergeCell ref="S181:T181"/>
    <mergeCell ref="U181:V181"/>
    <mergeCell ref="W181:X181"/>
    <mergeCell ref="K181:L181"/>
    <mergeCell ref="M182:N182"/>
    <mergeCell ref="O182:P182"/>
    <mergeCell ref="Q182:R182"/>
    <mergeCell ref="S182:T182"/>
    <mergeCell ref="U182:V182"/>
    <mergeCell ref="W182:X182"/>
    <mergeCell ref="K182:L182"/>
    <mergeCell ref="M183:N183"/>
    <mergeCell ref="O183:P183"/>
    <mergeCell ref="Q183:R183"/>
    <mergeCell ref="S183:T183"/>
    <mergeCell ref="U183:V183"/>
    <mergeCell ref="W183:X183"/>
    <mergeCell ref="K183:L183"/>
    <mergeCell ref="M178:N178"/>
    <mergeCell ref="O178:P178"/>
    <mergeCell ref="Q178:R178"/>
    <mergeCell ref="S178:T178"/>
    <mergeCell ref="U178:V178"/>
    <mergeCell ref="W178:X178"/>
    <mergeCell ref="K178:L178"/>
    <mergeCell ref="M179:N179"/>
    <mergeCell ref="O179:P179"/>
    <mergeCell ref="Q179:R179"/>
    <mergeCell ref="S179:T179"/>
    <mergeCell ref="U179:V179"/>
    <mergeCell ref="W179:X179"/>
    <mergeCell ref="K179:L179"/>
    <mergeCell ref="M180:N180"/>
    <mergeCell ref="O180:P180"/>
    <mergeCell ref="Q180:R180"/>
    <mergeCell ref="S180:T180"/>
    <mergeCell ref="U180:V180"/>
    <mergeCell ref="W180:X180"/>
    <mergeCell ref="K180:L180"/>
    <mergeCell ref="M175:N175"/>
    <mergeCell ref="O175:P175"/>
    <mergeCell ref="Q175:R175"/>
    <mergeCell ref="S175:T175"/>
    <mergeCell ref="U175:V175"/>
    <mergeCell ref="W175:X175"/>
    <mergeCell ref="K175:L175"/>
    <mergeCell ref="M176:N176"/>
    <mergeCell ref="O176:P176"/>
    <mergeCell ref="Q176:R176"/>
    <mergeCell ref="S176:T176"/>
    <mergeCell ref="U176:V176"/>
    <mergeCell ref="W176:X176"/>
    <mergeCell ref="K176:L176"/>
    <mergeCell ref="M177:N177"/>
    <mergeCell ref="O177:P177"/>
    <mergeCell ref="Q177:R177"/>
    <mergeCell ref="S177:T177"/>
    <mergeCell ref="U177:V177"/>
    <mergeCell ref="W177:X177"/>
    <mergeCell ref="K177:L177"/>
    <mergeCell ref="M172:N172"/>
    <mergeCell ref="O172:P172"/>
    <mergeCell ref="Q172:R172"/>
    <mergeCell ref="S172:T172"/>
    <mergeCell ref="U172:V172"/>
    <mergeCell ref="W172:X172"/>
    <mergeCell ref="K172:L172"/>
    <mergeCell ref="M173:N173"/>
    <mergeCell ref="O173:P173"/>
    <mergeCell ref="Q173:R173"/>
    <mergeCell ref="S173:T173"/>
    <mergeCell ref="U173:V173"/>
    <mergeCell ref="W173:X173"/>
    <mergeCell ref="K173:L173"/>
    <mergeCell ref="M174:N174"/>
    <mergeCell ref="O174:P174"/>
    <mergeCell ref="Q174:R174"/>
    <mergeCell ref="S174:T174"/>
    <mergeCell ref="U174:V174"/>
    <mergeCell ref="W174:X174"/>
    <mergeCell ref="K174:L174"/>
    <mergeCell ref="M169:N169"/>
    <mergeCell ref="O169:P169"/>
    <mergeCell ref="Q169:R169"/>
    <mergeCell ref="S169:T169"/>
    <mergeCell ref="U169:V169"/>
    <mergeCell ref="W169:X169"/>
    <mergeCell ref="K169:L169"/>
    <mergeCell ref="M170:N170"/>
    <mergeCell ref="O170:P170"/>
    <mergeCell ref="Q170:R170"/>
    <mergeCell ref="S170:T170"/>
    <mergeCell ref="U170:V170"/>
    <mergeCell ref="W170:X170"/>
    <mergeCell ref="K170:L170"/>
    <mergeCell ref="M171:N171"/>
    <mergeCell ref="O171:P171"/>
    <mergeCell ref="Q171:R171"/>
    <mergeCell ref="S171:T171"/>
    <mergeCell ref="U171:V171"/>
    <mergeCell ref="W171:X171"/>
    <mergeCell ref="K171:L171"/>
    <mergeCell ref="M166:N166"/>
    <mergeCell ref="O166:P166"/>
    <mergeCell ref="Q166:R166"/>
    <mergeCell ref="S166:T166"/>
    <mergeCell ref="U166:V166"/>
    <mergeCell ref="W166:X166"/>
    <mergeCell ref="K166:L166"/>
    <mergeCell ref="M167:N167"/>
    <mergeCell ref="O167:P167"/>
    <mergeCell ref="Q167:R167"/>
    <mergeCell ref="S167:T167"/>
    <mergeCell ref="U167:V167"/>
    <mergeCell ref="W167:X167"/>
    <mergeCell ref="K167:L167"/>
    <mergeCell ref="M168:N168"/>
    <mergeCell ref="O168:P168"/>
    <mergeCell ref="Q168:R168"/>
    <mergeCell ref="S168:T168"/>
    <mergeCell ref="U168:V168"/>
    <mergeCell ref="W168:X168"/>
    <mergeCell ref="K168:L168"/>
    <mergeCell ref="M163:N163"/>
    <mergeCell ref="O163:P163"/>
    <mergeCell ref="Q163:R163"/>
    <mergeCell ref="S163:T163"/>
    <mergeCell ref="U163:V163"/>
    <mergeCell ref="W163:X163"/>
    <mergeCell ref="K163:L163"/>
    <mergeCell ref="M164:N164"/>
    <mergeCell ref="O164:P164"/>
    <mergeCell ref="Q164:R164"/>
    <mergeCell ref="S164:T164"/>
    <mergeCell ref="U164:V164"/>
    <mergeCell ref="W164:X164"/>
    <mergeCell ref="K164:L164"/>
    <mergeCell ref="M165:N165"/>
    <mergeCell ref="O165:P165"/>
    <mergeCell ref="Q165:R165"/>
    <mergeCell ref="S165:T165"/>
    <mergeCell ref="U165:V165"/>
    <mergeCell ref="W165:X165"/>
    <mergeCell ref="K165:L165"/>
    <mergeCell ref="M160:N160"/>
    <mergeCell ref="O160:P160"/>
    <mergeCell ref="Q160:R160"/>
    <mergeCell ref="S160:T160"/>
    <mergeCell ref="U160:V160"/>
    <mergeCell ref="W160:X160"/>
    <mergeCell ref="K160:L160"/>
    <mergeCell ref="M161:N161"/>
    <mergeCell ref="O161:P161"/>
    <mergeCell ref="Q161:R161"/>
    <mergeCell ref="S161:T161"/>
    <mergeCell ref="U161:V161"/>
    <mergeCell ref="W161:X161"/>
    <mergeCell ref="K161:L161"/>
    <mergeCell ref="M162:N162"/>
    <mergeCell ref="O162:P162"/>
    <mergeCell ref="Q162:R162"/>
    <mergeCell ref="S162:T162"/>
    <mergeCell ref="U162:V162"/>
    <mergeCell ref="W162:X162"/>
    <mergeCell ref="K162:L162"/>
    <mergeCell ref="M157:N157"/>
    <mergeCell ref="O157:P157"/>
    <mergeCell ref="Q157:R157"/>
    <mergeCell ref="S157:T157"/>
    <mergeCell ref="U157:V157"/>
    <mergeCell ref="W157:X157"/>
    <mergeCell ref="K157:L157"/>
    <mergeCell ref="M158:N158"/>
    <mergeCell ref="O158:P158"/>
    <mergeCell ref="Q158:R158"/>
    <mergeCell ref="S158:T158"/>
    <mergeCell ref="U158:V158"/>
    <mergeCell ref="W158:X158"/>
    <mergeCell ref="K158:L158"/>
    <mergeCell ref="M159:N159"/>
    <mergeCell ref="O159:P159"/>
    <mergeCell ref="Q159:R159"/>
    <mergeCell ref="S159:T159"/>
    <mergeCell ref="U159:V159"/>
    <mergeCell ref="W159:X159"/>
    <mergeCell ref="K159:L159"/>
    <mergeCell ref="M154:N154"/>
    <mergeCell ref="O154:P154"/>
    <mergeCell ref="Q154:R154"/>
    <mergeCell ref="S154:T154"/>
    <mergeCell ref="U154:V154"/>
    <mergeCell ref="W154:X154"/>
    <mergeCell ref="K154:L154"/>
    <mergeCell ref="M155:N155"/>
    <mergeCell ref="O155:P155"/>
    <mergeCell ref="Q155:R155"/>
    <mergeCell ref="S155:T155"/>
    <mergeCell ref="U155:V155"/>
    <mergeCell ref="W155:X155"/>
    <mergeCell ref="K155:L155"/>
    <mergeCell ref="M156:N156"/>
    <mergeCell ref="O156:P156"/>
    <mergeCell ref="Q156:R156"/>
    <mergeCell ref="S156:T156"/>
    <mergeCell ref="U156:V156"/>
    <mergeCell ref="W156:X156"/>
    <mergeCell ref="K156:L156"/>
    <mergeCell ref="M151:N151"/>
    <mergeCell ref="O151:P151"/>
    <mergeCell ref="Q151:R151"/>
    <mergeCell ref="S151:T151"/>
    <mergeCell ref="U151:V151"/>
    <mergeCell ref="W151:X151"/>
    <mergeCell ref="K151:L151"/>
    <mergeCell ref="M152:N152"/>
    <mergeCell ref="O152:P152"/>
    <mergeCell ref="Q152:R152"/>
    <mergeCell ref="S152:T152"/>
    <mergeCell ref="U152:V152"/>
    <mergeCell ref="W152:X152"/>
    <mergeCell ref="K152:L152"/>
    <mergeCell ref="M153:N153"/>
    <mergeCell ref="O153:P153"/>
    <mergeCell ref="Q153:R153"/>
    <mergeCell ref="S153:T153"/>
    <mergeCell ref="U153:V153"/>
    <mergeCell ref="W153:X153"/>
    <mergeCell ref="K153:L153"/>
    <mergeCell ref="M148:N148"/>
    <mergeCell ref="O148:P148"/>
    <mergeCell ref="Q148:R148"/>
    <mergeCell ref="S148:T148"/>
    <mergeCell ref="U148:V148"/>
    <mergeCell ref="W148:X148"/>
    <mergeCell ref="K148:L148"/>
    <mergeCell ref="M149:N149"/>
    <mergeCell ref="O149:P149"/>
    <mergeCell ref="Q149:R149"/>
    <mergeCell ref="S149:T149"/>
    <mergeCell ref="U149:V149"/>
    <mergeCell ref="W149:X149"/>
    <mergeCell ref="K149:L149"/>
    <mergeCell ref="M150:N150"/>
    <mergeCell ref="O150:P150"/>
    <mergeCell ref="Q150:R150"/>
    <mergeCell ref="S150:T150"/>
    <mergeCell ref="U150:V150"/>
    <mergeCell ref="W150:X150"/>
    <mergeCell ref="K150:L150"/>
    <mergeCell ref="M145:N145"/>
    <mergeCell ref="O145:P145"/>
    <mergeCell ref="Q145:R145"/>
    <mergeCell ref="S145:T145"/>
    <mergeCell ref="U145:V145"/>
    <mergeCell ref="W145:X145"/>
    <mergeCell ref="K145:L145"/>
    <mergeCell ref="M146:N146"/>
    <mergeCell ref="O146:P146"/>
    <mergeCell ref="Q146:R146"/>
    <mergeCell ref="S146:T146"/>
    <mergeCell ref="U146:V146"/>
    <mergeCell ref="W146:X146"/>
    <mergeCell ref="K146:L146"/>
    <mergeCell ref="M147:N147"/>
    <mergeCell ref="O147:P147"/>
    <mergeCell ref="Q147:R147"/>
    <mergeCell ref="S147:T147"/>
    <mergeCell ref="U147:V147"/>
    <mergeCell ref="W147:X147"/>
    <mergeCell ref="K147:L147"/>
    <mergeCell ref="M142:N142"/>
    <mergeCell ref="O142:P142"/>
    <mergeCell ref="Q142:R142"/>
    <mergeCell ref="S142:T142"/>
    <mergeCell ref="U142:V142"/>
    <mergeCell ref="W142:X142"/>
    <mergeCell ref="K142:L142"/>
    <mergeCell ref="M143:N143"/>
    <mergeCell ref="O143:P143"/>
    <mergeCell ref="Q143:R143"/>
    <mergeCell ref="S143:T143"/>
    <mergeCell ref="U143:V143"/>
    <mergeCell ref="W143:X143"/>
    <mergeCell ref="K143:L143"/>
    <mergeCell ref="M144:N144"/>
    <mergeCell ref="O144:P144"/>
    <mergeCell ref="Q144:R144"/>
    <mergeCell ref="S144:T144"/>
    <mergeCell ref="U144:V144"/>
    <mergeCell ref="W144:X144"/>
    <mergeCell ref="K144:L144"/>
    <mergeCell ref="M139:N139"/>
    <mergeCell ref="O139:P139"/>
    <mergeCell ref="Q139:R139"/>
    <mergeCell ref="S139:T139"/>
    <mergeCell ref="U139:V139"/>
    <mergeCell ref="W139:X139"/>
    <mergeCell ref="K139:L139"/>
    <mergeCell ref="M140:N140"/>
    <mergeCell ref="O140:P140"/>
    <mergeCell ref="Q140:R140"/>
    <mergeCell ref="S140:T140"/>
    <mergeCell ref="U140:V140"/>
    <mergeCell ref="W140:X140"/>
    <mergeCell ref="K140:L140"/>
    <mergeCell ref="M141:N141"/>
    <mergeCell ref="O141:P141"/>
    <mergeCell ref="Q141:R141"/>
    <mergeCell ref="S141:T141"/>
    <mergeCell ref="U141:V141"/>
    <mergeCell ref="W141:X141"/>
    <mergeCell ref="K141:L141"/>
    <mergeCell ref="M136:N136"/>
    <mergeCell ref="O136:P136"/>
    <mergeCell ref="Q136:R136"/>
    <mergeCell ref="S136:T136"/>
    <mergeCell ref="U136:V136"/>
    <mergeCell ref="W136:X136"/>
    <mergeCell ref="K136:L136"/>
    <mergeCell ref="M137:N137"/>
    <mergeCell ref="O137:P137"/>
    <mergeCell ref="Q137:R137"/>
    <mergeCell ref="S137:T137"/>
    <mergeCell ref="U137:V137"/>
    <mergeCell ref="W137:X137"/>
    <mergeCell ref="K137:L137"/>
    <mergeCell ref="M138:N138"/>
    <mergeCell ref="O138:P138"/>
    <mergeCell ref="Q138:R138"/>
    <mergeCell ref="S138:T138"/>
    <mergeCell ref="U138:V138"/>
    <mergeCell ref="W138:X138"/>
    <mergeCell ref="K138:L138"/>
    <mergeCell ref="M133:N133"/>
    <mergeCell ref="O133:P133"/>
    <mergeCell ref="Q133:R133"/>
    <mergeCell ref="S133:T133"/>
    <mergeCell ref="U133:V133"/>
    <mergeCell ref="W133:X133"/>
    <mergeCell ref="K133:L133"/>
    <mergeCell ref="M134:N134"/>
    <mergeCell ref="O134:P134"/>
    <mergeCell ref="Q134:R134"/>
    <mergeCell ref="S134:T134"/>
    <mergeCell ref="U134:V134"/>
    <mergeCell ref="W134:X134"/>
    <mergeCell ref="K134:L134"/>
    <mergeCell ref="M135:N135"/>
    <mergeCell ref="O135:P135"/>
    <mergeCell ref="Q135:R135"/>
    <mergeCell ref="S135:T135"/>
    <mergeCell ref="U135:V135"/>
    <mergeCell ref="W135:X135"/>
    <mergeCell ref="K135:L135"/>
    <mergeCell ref="M130:N130"/>
    <mergeCell ref="O130:P130"/>
    <mergeCell ref="Q130:R130"/>
    <mergeCell ref="S130:T130"/>
    <mergeCell ref="U130:V130"/>
    <mergeCell ref="W130:X130"/>
    <mergeCell ref="K130:L130"/>
    <mergeCell ref="M131:N131"/>
    <mergeCell ref="O131:P131"/>
    <mergeCell ref="Q131:R131"/>
    <mergeCell ref="S131:T131"/>
    <mergeCell ref="U131:V131"/>
    <mergeCell ref="W131:X131"/>
    <mergeCell ref="K131:L131"/>
    <mergeCell ref="M132:N132"/>
    <mergeCell ref="O132:P132"/>
    <mergeCell ref="Q132:R132"/>
    <mergeCell ref="S132:T132"/>
    <mergeCell ref="U132:V132"/>
    <mergeCell ref="W132:X132"/>
    <mergeCell ref="K132:L132"/>
    <mergeCell ref="M127:N127"/>
    <mergeCell ref="O127:P127"/>
    <mergeCell ref="Q127:R127"/>
    <mergeCell ref="S127:T127"/>
    <mergeCell ref="U127:V127"/>
    <mergeCell ref="W127:X127"/>
    <mergeCell ref="K127:L127"/>
    <mergeCell ref="M128:N128"/>
    <mergeCell ref="O128:P128"/>
    <mergeCell ref="Q128:R128"/>
    <mergeCell ref="S128:T128"/>
    <mergeCell ref="U128:V128"/>
    <mergeCell ref="W128:X128"/>
    <mergeCell ref="K128:L128"/>
    <mergeCell ref="M129:N129"/>
    <mergeCell ref="O129:P129"/>
    <mergeCell ref="Q129:R129"/>
    <mergeCell ref="S129:T129"/>
    <mergeCell ref="U129:V129"/>
    <mergeCell ref="W129:X129"/>
    <mergeCell ref="K129:L129"/>
    <mergeCell ref="M124:N124"/>
    <mergeCell ref="O124:P124"/>
    <mergeCell ref="Q124:R124"/>
    <mergeCell ref="S124:T124"/>
    <mergeCell ref="U124:V124"/>
    <mergeCell ref="W124:X124"/>
    <mergeCell ref="K124:L124"/>
    <mergeCell ref="M125:N125"/>
    <mergeCell ref="O125:P125"/>
    <mergeCell ref="Q125:R125"/>
    <mergeCell ref="S125:T125"/>
    <mergeCell ref="U125:V125"/>
    <mergeCell ref="W125:X125"/>
    <mergeCell ref="K125:L125"/>
    <mergeCell ref="M126:N126"/>
    <mergeCell ref="O126:P126"/>
    <mergeCell ref="Q126:R126"/>
    <mergeCell ref="S126:T126"/>
    <mergeCell ref="U126:V126"/>
    <mergeCell ref="W126:X126"/>
    <mergeCell ref="K126:L126"/>
    <mergeCell ref="M121:N121"/>
    <mergeCell ref="O121:P121"/>
    <mergeCell ref="Q121:R121"/>
    <mergeCell ref="S121:T121"/>
    <mergeCell ref="U121:V121"/>
    <mergeCell ref="W121:X121"/>
    <mergeCell ref="K121:L121"/>
    <mergeCell ref="M122:N122"/>
    <mergeCell ref="O122:P122"/>
    <mergeCell ref="Q122:R122"/>
    <mergeCell ref="S122:T122"/>
    <mergeCell ref="U122:V122"/>
    <mergeCell ref="W122:X122"/>
    <mergeCell ref="K122:L122"/>
    <mergeCell ref="M123:N123"/>
    <mergeCell ref="O123:P123"/>
    <mergeCell ref="Q123:R123"/>
    <mergeCell ref="S123:T123"/>
    <mergeCell ref="U123:V123"/>
    <mergeCell ref="W123:X123"/>
    <mergeCell ref="K123:L123"/>
    <mergeCell ref="M118:N118"/>
    <mergeCell ref="O118:P118"/>
    <mergeCell ref="Q118:R118"/>
    <mergeCell ref="S118:T118"/>
    <mergeCell ref="U118:V118"/>
    <mergeCell ref="W118:X118"/>
    <mergeCell ref="K118:L118"/>
    <mergeCell ref="M119:N119"/>
    <mergeCell ref="O119:P119"/>
    <mergeCell ref="Q119:R119"/>
    <mergeCell ref="S119:T119"/>
    <mergeCell ref="U119:V119"/>
    <mergeCell ref="W119:X119"/>
    <mergeCell ref="K119:L119"/>
    <mergeCell ref="M120:N120"/>
    <mergeCell ref="O120:P120"/>
    <mergeCell ref="Q120:R120"/>
    <mergeCell ref="S120:T120"/>
    <mergeCell ref="U120:V120"/>
    <mergeCell ref="W120:X120"/>
    <mergeCell ref="K120:L120"/>
    <mergeCell ref="M115:N115"/>
    <mergeCell ref="O115:P115"/>
    <mergeCell ref="Q115:R115"/>
    <mergeCell ref="S115:T115"/>
    <mergeCell ref="U115:V115"/>
    <mergeCell ref="W115:X115"/>
    <mergeCell ref="K115:L115"/>
    <mergeCell ref="M116:N116"/>
    <mergeCell ref="O116:P116"/>
    <mergeCell ref="Q116:R116"/>
    <mergeCell ref="S116:T116"/>
    <mergeCell ref="U116:V116"/>
    <mergeCell ref="W116:X116"/>
    <mergeCell ref="K116:L116"/>
    <mergeCell ref="M117:N117"/>
    <mergeCell ref="O117:P117"/>
    <mergeCell ref="Q117:R117"/>
    <mergeCell ref="S117:T117"/>
    <mergeCell ref="U117:V117"/>
    <mergeCell ref="W117:X117"/>
    <mergeCell ref="K117:L117"/>
    <mergeCell ref="M112:N112"/>
    <mergeCell ref="O112:P112"/>
    <mergeCell ref="Q112:R112"/>
    <mergeCell ref="S112:T112"/>
    <mergeCell ref="U112:V112"/>
    <mergeCell ref="W112:X112"/>
    <mergeCell ref="K112:L112"/>
    <mergeCell ref="M113:N113"/>
    <mergeCell ref="O113:P113"/>
    <mergeCell ref="Q113:R113"/>
    <mergeCell ref="S113:T113"/>
    <mergeCell ref="U113:V113"/>
    <mergeCell ref="W113:X113"/>
    <mergeCell ref="K113:L113"/>
    <mergeCell ref="M114:N114"/>
    <mergeCell ref="O114:P114"/>
    <mergeCell ref="Q114:R114"/>
    <mergeCell ref="S114:T114"/>
    <mergeCell ref="U114:V114"/>
    <mergeCell ref="W114:X114"/>
    <mergeCell ref="K114:L114"/>
    <mergeCell ref="M109:N109"/>
    <mergeCell ref="O109:P109"/>
    <mergeCell ref="Q109:R109"/>
    <mergeCell ref="S109:T109"/>
    <mergeCell ref="U109:V109"/>
    <mergeCell ref="W109:X109"/>
    <mergeCell ref="K109:L109"/>
    <mergeCell ref="M110:N110"/>
    <mergeCell ref="O110:P110"/>
    <mergeCell ref="Q110:R110"/>
    <mergeCell ref="S110:T110"/>
    <mergeCell ref="U110:V110"/>
    <mergeCell ref="W110:X110"/>
    <mergeCell ref="K110:L110"/>
    <mergeCell ref="M111:N111"/>
    <mergeCell ref="O111:P111"/>
    <mergeCell ref="Q111:R111"/>
    <mergeCell ref="S111:T111"/>
    <mergeCell ref="U111:V111"/>
    <mergeCell ref="W111:X111"/>
    <mergeCell ref="K111:L111"/>
    <mergeCell ref="M106:N106"/>
    <mergeCell ref="O106:P106"/>
    <mergeCell ref="Q106:R106"/>
    <mergeCell ref="S106:T106"/>
    <mergeCell ref="U106:V106"/>
    <mergeCell ref="W106:X106"/>
    <mergeCell ref="K106:L106"/>
    <mergeCell ref="M107:N107"/>
    <mergeCell ref="O107:P107"/>
    <mergeCell ref="Q107:R107"/>
    <mergeCell ref="S107:T107"/>
    <mergeCell ref="U107:V107"/>
    <mergeCell ref="W107:X107"/>
    <mergeCell ref="K107:L107"/>
    <mergeCell ref="M108:N108"/>
    <mergeCell ref="O108:P108"/>
    <mergeCell ref="Q108:R108"/>
    <mergeCell ref="S108:T108"/>
    <mergeCell ref="U108:V108"/>
    <mergeCell ref="W108:X108"/>
    <mergeCell ref="K108:L108"/>
    <mergeCell ref="M103:N103"/>
    <mergeCell ref="O103:P103"/>
    <mergeCell ref="Q103:R103"/>
    <mergeCell ref="S103:T103"/>
    <mergeCell ref="U103:V103"/>
    <mergeCell ref="W103:X103"/>
    <mergeCell ref="K103:L103"/>
    <mergeCell ref="M104:N104"/>
    <mergeCell ref="O104:P104"/>
    <mergeCell ref="Q104:R104"/>
    <mergeCell ref="S104:T104"/>
    <mergeCell ref="U104:V104"/>
    <mergeCell ref="W104:X104"/>
    <mergeCell ref="K104:L104"/>
    <mergeCell ref="M105:N105"/>
    <mergeCell ref="O105:P105"/>
    <mergeCell ref="Q105:R105"/>
    <mergeCell ref="S105:T105"/>
    <mergeCell ref="U105:V105"/>
    <mergeCell ref="W105:X105"/>
    <mergeCell ref="K105:L105"/>
    <mergeCell ref="M100:N100"/>
    <mergeCell ref="O100:P100"/>
    <mergeCell ref="Q100:R100"/>
    <mergeCell ref="S100:T100"/>
    <mergeCell ref="U100:V100"/>
    <mergeCell ref="W100:X100"/>
    <mergeCell ref="K100:L100"/>
    <mergeCell ref="M101:N101"/>
    <mergeCell ref="O101:P101"/>
    <mergeCell ref="Q101:R101"/>
    <mergeCell ref="S101:T101"/>
    <mergeCell ref="U101:V101"/>
    <mergeCell ref="W101:X101"/>
    <mergeCell ref="K101:L101"/>
    <mergeCell ref="M102:N102"/>
    <mergeCell ref="O102:P102"/>
    <mergeCell ref="Q102:R102"/>
    <mergeCell ref="S102:T102"/>
    <mergeCell ref="U102:V102"/>
    <mergeCell ref="W102:X102"/>
    <mergeCell ref="K102:L102"/>
    <mergeCell ref="M97:N97"/>
    <mergeCell ref="O97:P97"/>
    <mergeCell ref="Q97:R97"/>
    <mergeCell ref="S97:T97"/>
    <mergeCell ref="U97:V97"/>
    <mergeCell ref="W97:X97"/>
    <mergeCell ref="K97:L97"/>
    <mergeCell ref="M98:N98"/>
    <mergeCell ref="O98:P98"/>
    <mergeCell ref="Q98:R98"/>
    <mergeCell ref="S98:T98"/>
    <mergeCell ref="U98:V98"/>
    <mergeCell ref="W98:X98"/>
    <mergeCell ref="K98:L98"/>
    <mergeCell ref="M99:N99"/>
    <mergeCell ref="O99:P99"/>
    <mergeCell ref="Q99:R99"/>
    <mergeCell ref="S99:T99"/>
    <mergeCell ref="U99:V99"/>
    <mergeCell ref="W99:X99"/>
    <mergeCell ref="K99:L99"/>
    <mergeCell ref="M94:N94"/>
    <mergeCell ref="O94:P94"/>
    <mergeCell ref="Q94:R94"/>
    <mergeCell ref="S94:T94"/>
    <mergeCell ref="U94:V94"/>
    <mergeCell ref="W94:X94"/>
    <mergeCell ref="K94:L94"/>
    <mergeCell ref="M95:N95"/>
    <mergeCell ref="O95:P95"/>
    <mergeCell ref="Q95:R95"/>
    <mergeCell ref="S95:T95"/>
    <mergeCell ref="U95:V95"/>
    <mergeCell ref="W95:X95"/>
    <mergeCell ref="K95:L95"/>
    <mergeCell ref="M96:N96"/>
    <mergeCell ref="O96:P96"/>
    <mergeCell ref="Q96:R96"/>
    <mergeCell ref="S96:T96"/>
    <mergeCell ref="U96:V96"/>
    <mergeCell ref="W96:X96"/>
    <mergeCell ref="K96:L96"/>
    <mergeCell ref="M91:N91"/>
    <mergeCell ref="O91:P91"/>
    <mergeCell ref="Q91:R91"/>
    <mergeCell ref="S91:T91"/>
    <mergeCell ref="U91:V91"/>
    <mergeCell ref="W91:X91"/>
    <mergeCell ref="K91:L91"/>
    <mergeCell ref="M92:N92"/>
    <mergeCell ref="O92:P92"/>
    <mergeCell ref="Q92:R92"/>
    <mergeCell ref="S92:T92"/>
    <mergeCell ref="U92:V92"/>
    <mergeCell ref="W92:X92"/>
    <mergeCell ref="K92:L92"/>
    <mergeCell ref="M93:N93"/>
    <mergeCell ref="O93:P93"/>
    <mergeCell ref="Q93:R93"/>
    <mergeCell ref="S93:T93"/>
    <mergeCell ref="U93:V93"/>
    <mergeCell ref="W93:X93"/>
    <mergeCell ref="K93:L93"/>
    <mergeCell ref="M88:N88"/>
    <mergeCell ref="O88:P88"/>
    <mergeCell ref="Q88:R88"/>
    <mergeCell ref="S88:T88"/>
    <mergeCell ref="U88:V88"/>
    <mergeCell ref="W88:X88"/>
    <mergeCell ref="K88:L88"/>
    <mergeCell ref="M89:N89"/>
    <mergeCell ref="O89:P89"/>
    <mergeCell ref="Q89:R89"/>
    <mergeCell ref="S89:T89"/>
    <mergeCell ref="U89:V89"/>
    <mergeCell ref="W89:X89"/>
    <mergeCell ref="K89:L89"/>
    <mergeCell ref="M90:N90"/>
    <mergeCell ref="O90:P90"/>
    <mergeCell ref="Q90:R90"/>
    <mergeCell ref="S90:T90"/>
    <mergeCell ref="U90:V90"/>
    <mergeCell ref="W90:X90"/>
    <mergeCell ref="K90:L90"/>
    <mergeCell ref="M85:N85"/>
    <mergeCell ref="O85:P85"/>
    <mergeCell ref="Q85:R85"/>
    <mergeCell ref="S85:T85"/>
    <mergeCell ref="U85:V85"/>
    <mergeCell ref="W85:X85"/>
    <mergeCell ref="K85:L85"/>
    <mergeCell ref="M86:N86"/>
    <mergeCell ref="O86:P86"/>
    <mergeCell ref="Q86:R86"/>
    <mergeCell ref="S86:T86"/>
    <mergeCell ref="U86:V86"/>
    <mergeCell ref="W86:X86"/>
    <mergeCell ref="K86:L86"/>
    <mergeCell ref="M87:N87"/>
    <mergeCell ref="O87:P87"/>
    <mergeCell ref="Q87:R87"/>
    <mergeCell ref="S87:T87"/>
    <mergeCell ref="U87:V87"/>
    <mergeCell ref="W87:X87"/>
    <mergeCell ref="K87:L87"/>
    <mergeCell ref="M82:N82"/>
    <mergeCell ref="O82:P82"/>
    <mergeCell ref="Q82:R82"/>
    <mergeCell ref="S82:T82"/>
    <mergeCell ref="U82:V82"/>
    <mergeCell ref="W82:X82"/>
    <mergeCell ref="K82:L82"/>
    <mergeCell ref="M83:N83"/>
    <mergeCell ref="O83:P83"/>
    <mergeCell ref="Q83:R83"/>
    <mergeCell ref="S83:T83"/>
    <mergeCell ref="U83:V83"/>
    <mergeCell ref="W83:X83"/>
    <mergeCell ref="K83:L83"/>
    <mergeCell ref="M84:N84"/>
    <mergeCell ref="O84:P84"/>
    <mergeCell ref="Q84:R84"/>
    <mergeCell ref="S84:T84"/>
    <mergeCell ref="U84:V84"/>
    <mergeCell ref="W84:X84"/>
    <mergeCell ref="K84:L84"/>
    <mergeCell ref="M79:N79"/>
    <mergeCell ref="O79:P79"/>
    <mergeCell ref="Q79:R79"/>
    <mergeCell ref="S79:T79"/>
    <mergeCell ref="U79:V79"/>
    <mergeCell ref="W79:X79"/>
    <mergeCell ref="K79:L79"/>
    <mergeCell ref="M80:N80"/>
    <mergeCell ref="O80:P80"/>
    <mergeCell ref="Q80:R80"/>
    <mergeCell ref="S80:T80"/>
    <mergeCell ref="U80:V80"/>
    <mergeCell ref="W80:X80"/>
    <mergeCell ref="K80:L80"/>
    <mergeCell ref="M81:N81"/>
    <mergeCell ref="O81:P81"/>
    <mergeCell ref="Q81:R81"/>
    <mergeCell ref="S81:T81"/>
    <mergeCell ref="U81:V81"/>
    <mergeCell ref="W81:X81"/>
    <mergeCell ref="K81:L81"/>
    <mergeCell ref="M76:N76"/>
    <mergeCell ref="O76:P76"/>
    <mergeCell ref="Q76:R76"/>
    <mergeCell ref="S76:T76"/>
    <mergeCell ref="U76:V76"/>
    <mergeCell ref="W76:X76"/>
    <mergeCell ref="K76:L76"/>
    <mergeCell ref="M77:N77"/>
    <mergeCell ref="O77:P77"/>
    <mergeCell ref="Q77:R77"/>
    <mergeCell ref="S77:T77"/>
    <mergeCell ref="U77:V77"/>
    <mergeCell ref="W77:X77"/>
    <mergeCell ref="K77:L77"/>
    <mergeCell ref="M78:N78"/>
    <mergeCell ref="O78:P78"/>
    <mergeCell ref="Q78:R78"/>
    <mergeCell ref="S78:T78"/>
    <mergeCell ref="U78:V78"/>
    <mergeCell ref="W78:X78"/>
    <mergeCell ref="K78:L78"/>
    <mergeCell ref="M73:N73"/>
    <mergeCell ref="O73:P73"/>
    <mergeCell ref="Q73:R73"/>
    <mergeCell ref="S73:T73"/>
    <mergeCell ref="U73:V73"/>
    <mergeCell ref="W73:X73"/>
    <mergeCell ref="K73:L73"/>
    <mergeCell ref="M74:N74"/>
    <mergeCell ref="O74:P74"/>
    <mergeCell ref="Q74:R74"/>
    <mergeCell ref="S74:T74"/>
    <mergeCell ref="U74:V74"/>
    <mergeCell ref="W74:X74"/>
    <mergeCell ref="K74:L74"/>
    <mergeCell ref="M75:N75"/>
    <mergeCell ref="O75:P75"/>
    <mergeCell ref="Q75:R75"/>
    <mergeCell ref="S75:T75"/>
    <mergeCell ref="U75:V75"/>
    <mergeCell ref="W75:X75"/>
    <mergeCell ref="K75:L75"/>
    <mergeCell ref="M70:N70"/>
    <mergeCell ref="O70:P70"/>
    <mergeCell ref="Q70:R70"/>
    <mergeCell ref="S70:T70"/>
    <mergeCell ref="U70:V70"/>
    <mergeCell ref="W70:X70"/>
    <mergeCell ref="K70:L70"/>
    <mergeCell ref="M71:N71"/>
    <mergeCell ref="O71:P71"/>
    <mergeCell ref="Q71:R71"/>
    <mergeCell ref="S71:T71"/>
    <mergeCell ref="U71:V71"/>
    <mergeCell ref="W71:X71"/>
    <mergeCell ref="K71:L71"/>
    <mergeCell ref="M72:N72"/>
    <mergeCell ref="O72:P72"/>
    <mergeCell ref="Q72:R72"/>
    <mergeCell ref="S72:T72"/>
    <mergeCell ref="U72:V72"/>
    <mergeCell ref="W72:X72"/>
    <mergeCell ref="K72:L72"/>
    <mergeCell ref="M67:N67"/>
    <mergeCell ref="O67:P67"/>
    <mergeCell ref="Q67:R67"/>
    <mergeCell ref="S67:T67"/>
    <mergeCell ref="U67:V67"/>
    <mergeCell ref="W67:X67"/>
    <mergeCell ref="K67:L67"/>
    <mergeCell ref="M68:N68"/>
    <mergeCell ref="O68:P68"/>
    <mergeCell ref="Q68:R68"/>
    <mergeCell ref="S68:T68"/>
    <mergeCell ref="U68:V68"/>
    <mergeCell ref="W68:X68"/>
    <mergeCell ref="K68:L68"/>
    <mergeCell ref="M69:N69"/>
    <mergeCell ref="O69:P69"/>
    <mergeCell ref="Q69:R69"/>
    <mergeCell ref="S69:T69"/>
    <mergeCell ref="U69:V69"/>
    <mergeCell ref="W69:X69"/>
    <mergeCell ref="K69:L69"/>
    <mergeCell ref="M64:N64"/>
    <mergeCell ref="O64:P64"/>
    <mergeCell ref="Q64:R64"/>
    <mergeCell ref="S64:T64"/>
    <mergeCell ref="U64:V64"/>
    <mergeCell ref="W64:X64"/>
    <mergeCell ref="K64:L64"/>
    <mergeCell ref="M65:N65"/>
    <mergeCell ref="O65:P65"/>
    <mergeCell ref="Q65:R65"/>
    <mergeCell ref="S65:T65"/>
    <mergeCell ref="U65:V65"/>
    <mergeCell ref="W65:X65"/>
    <mergeCell ref="K65:L65"/>
    <mergeCell ref="M66:N66"/>
    <mergeCell ref="O66:P66"/>
    <mergeCell ref="Q66:R66"/>
    <mergeCell ref="S66:T66"/>
    <mergeCell ref="U66:V66"/>
    <mergeCell ref="W66:X66"/>
    <mergeCell ref="K66:L66"/>
    <mergeCell ref="M61:N61"/>
    <mergeCell ref="O61:P61"/>
    <mergeCell ref="Q61:R61"/>
    <mergeCell ref="S61:T61"/>
    <mergeCell ref="U61:V61"/>
    <mergeCell ref="W61:X61"/>
    <mergeCell ref="K61:L61"/>
    <mergeCell ref="M62:N62"/>
    <mergeCell ref="O62:P62"/>
    <mergeCell ref="Q62:R62"/>
    <mergeCell ref="S62:T62"/>
    <mergeCell ref="U62:V62"/>
    <mergeCell ref="W62:X62"/>
    <mergeCell ref="K62:L62"/>
    <mergeCell ref="M63:N63"/>
    <mergeCell ref="O63:P63"/>
    <mergeCell ref="Q63:R63"/>
    <mergeCell ref="S63:T63"/>
    <mergeCell ref="U63:V63"/>
    <mergeCell ref="W63:X63"/>
    <mergeCell ref="K63:L63"/>
    <mergeCell ref="M58:N58"/>
    <mergeCell ref="O58:P58"/>
    <mergeCell ref="Q58:R58"/>
    <mergeCell ref="S58:T58"/>
    <mergeCell ref="U58:V58"/>
    <mergeCell ref="W58:X58"/>
    <mergeCell ref="K58:L58"/>
    <mergeCell ref="M59:N59"/>
    <mergeCell ref="O59:P59"/>
    <mergeCell ref="Q59:R59"/>
    <mergeCell ref="S59:T59"/>
    <mergeCell ref="U59:V59"/>
    <mergeCell ref="W59:X59"/>
    <mergeCell ref="K59:L59"/>
    <mergeCell ref="M60:N60"/>
    <mergeCell ref="O60:P60"/>
    <mergeCell ref="Q60:R60"/>
    <mergeCell ref="S60:T60"/>
    <mergeCell ref="U60:V60"/>
    <mergeCell ref="W60:X60"/>
    <mergeCell ref="K60:L60"/>
    <mergeCell ref="M55:N55"/>
    <mergeCell ref="O55:P55"/>
    <mergeCell ref="Q55:R55"/>
    <mergeCell ref="S55:T55"/>
    <mergeCell ref="U55:V55"/>
    <mergeCell ref="W55:X55"/>
    <mergeCell ref="K55:L55"/>
    <mergeCell ref="M56:N56"/>
    <mergeCell ref="O56:P56"/>
    <mergeCell ref="Q56:R56"/>
    <mergeCell ref="S56:T56"/>
    <mergeCell ref="U56:V56"/>
    <mergeCell ref="W56:X56"/>
    <mergeCell ref="K56:L56"/>
    <mergeCell ref="M57:N57"/>
    <mergeCell ref="O57:P57"/>
    <mergeCell ref="Q57:R57"/>
    <mergeCell ref="S57:T57"/>
    <mergeCell ref="U57:V57"/>
    <mergeCell ref="W57:X57"/>
    <mergeCell ref="K57:L57"/>
    <mergeCell ref="M52:N52"/>
    <mergeCell ref="O52:P52"/>
    <mergeCell ref="Q52:R52"/>
    <mergeCell ref="S52:T52"/>
    <mergeCell ref="U52:V52"/>
    <mergeCell ref="W52:X52"/>
    <mergeCell ref="K52:L52"/>
    <mergeCell ref="M53:N53"/>
    <mergeCell ref="O53:P53"/>
    <mergeCell ref="Q53:R53"/>
    <mergeCell ref="S53:T53"/>
    <mergeCell ref="U53:V53"/>
    <mergeCell ref="W53:X53"/>
    <mergeCell ref="K53:L53"/>
    <mergeCell ref="M54:N54"/>
    <mergeCell ref="O54:P54"/>
    <mergeCell ref="Q54:R54"/>
    <mergeCell ref="S54:T54"/>
    <mergeCell ref="U54:V54"/>
    <mergeCell ref="W54:X54"/>
    <mergeCell ref="K54:L54"/>
    <mergeCell ref="M49:N49"/>
    <mergeCell ref="O49:P49"/>
    <mergeCell ref="Q49:R49"/>
    <mergeCell ref="S49:T49"/>
    <mergeCell ref="U49:V49"/>
    <mergeCell ref="W49:X49"/>
    <mergeCell ref="K49:L49"/>
    <mergeCell ref="M50:N50"/>
    <mergeCell ref="O50:P50"/>
    <mergeCell ref="Q50:R50"/>
    <mergeCell ref="S50:T50"/>
    <mergeCell ref="U50:V50"/>
    <mergeCell ref="W50:X50"/>
    <mergeCell ref="K50:L50"/>
    <mergeCell ref="M51:N51"/>
    <mergeCell ref="O51:P51"/>
    <mergeCell ref="Q51:R51"/>
    <mergeCell ref="S51:T51"/>
    <mergeCell ref="U51:V51"/>
    <mergeCell ref="W51:X51"/>
    <mergeCell ref="K51:L51"/>
    <mergeCell ref="M46:N46"/>
    <mergeCell ref="O46:P46"/>
    <mergeCell ref="Q46:R46"/>
    <mergeCell ref="S46:T46"/>
    <mergeCell ref="U46:V46"/>
    <mergeCell ref="W46:X46"/>
    <mergeCell ref="K46:L46"/>
    <mergeCell ref="M47:N47"/>
    <mergeCell ref="O47:P47"/>
    <mergeCell ref="Q47:R47"/>
    <mergeCell ref="S47:T47"/>
    <mergeCell ref="U47:V47"/>
    <mergeCell ref="W47:X47"/>
    <mergeCell ref="K47:L47"/>
    <mergeCell ref="M48:N48"/>
    <mergeCell ref="O48:P48"/>
    <mergeCell ref="Q48:R48"/>
    <mergeCell ref="S48:T48"/>
    <mergeCell ref="U48:V48"/>
    <mergeCell ref="W48:X48"/>
    <mergeCell ref="K48:L48"/>
    <mergeCell ref="M43:N43"/>
    <mergeCell ref="O43:P43"/>
    <mergeCell ref="Q43:R43"/>
    <mergeCell ref="S43:T43"/>
    <mergeCell ref="U43:V43"/>
    <mergeCell ref="W43:X43"/>
    <mergeCell ref="K43:L43"/>
    <mergeCell ref="M44:N44"/>
    <mergeCell ref="O44:P44"/>
    <mergeCell ref="Q44:R44"/>
    <mergeCell ref="S44:T44"/>
    <mergeCell ref="U44:V44"/>
    <mergeCell ref="W44:X44"/>
    <mergeCell ref="K44:L44"/>
    <mergeCell ref="M45:N45"/>
    <mergeCell ref="O45:P45"/>
    <mergeCell ref="Q45:R45"/>
    <mergeCell ref="S45:T45"/>
    <mergeCell ref="U45:V45"/>
    <mergeCell ref="W45:X45"/>
    <mergeCell ref="K45:L45"/>
    <mergeCell ref="M40:N40"/>
    <mergeCell ref="O40:P40"/>
    <mergeCell ref="Q40:R40"/>
    <mergeCell ref="S40:T40"/>
    <mergeCell ref="U40:V40"/>
    <mergeCell ref="W40:X40"/>
    <mergeCell ref="K40:L40"/>
    <mergeCell ref="M41:N41"/>
    <mergeCell ref="O41:P41"/>
    <mergeCell ref="Q41:R41"/>
    <mergeCell ref="S41:T41"/>
    <mergeCell ref="U41:V41"/>
    <mergeCell ref="W41:X41"/>
    <mergeCell ref="K41:L41"/>
    <mergeCell ref="M42:N42"/>
    <mergeCell ref="O42:P42"/>
    <mergeCell ref="Q42:R42"/>
    <mergeCell ref="S42:T42"/>
    <mergeCell ref="U42:V42"/>
    <mergeCell ref="W42:X42"/>
    <mergeCell ref="K42:L42"/>
    <mergeCell ref="M37:N37"/>
    <mergeCell ref="O37:P37"/>
    <mergeCell ref="Q37:R37"/>
    <mergeCell ref="S37:T37"/>
    <mergeCell ref="U37:V37"/>
    <mergeCell ref="W37:X37"/>
    <mergeCell ref="K37:L37"/>
    <mergeCell ref="M38:N38"/>
    <mergeCell ref="O38:P38"/>
    <mergeCell ref="Q38:R38"/>
    <mergeCell ref="S38:T38"/>
    <mergeCell ref="U38:V38"/>
    <mergeCell ref="W38:X38"/>
    <mergeCell ref="K38:L38"/>
    <mergeCell ref="M39:N39"/>
    <mergeCell ref="O39:P39"/>
    <mergeCell ref="Q39:R39"/>
    <mergeCell ref="S39:T39"/>
    <mergeCell ref="U39:V39"/>
    <mergeCell ref="W39:X39"/>
    <mergeCell ref="K39:L39"/>
    <mergeCell ref="M34:N34"/>
    <mergeCell ref="O34:P34"/>
    <mergeCell ref="Q34:R34"/>
    <mergeCell ref="S34:T34"/>
    <mergeCell ref="U34:V34"/>
    <mergeCell ref="W34:X34"/>
    <mergeCell ref="K34:L34"/>
    <mergeCell ref="M35:N35"/>
    <mergeCell ref="O35:P35"/>
    <mergeCell ref="Q35:R35"/>
    <mergeCell ref="S35:T35"/>
    <mergeCell ref="U35:V35"/>
    <mergeCell ref="W35:X35"/>
    <mergeCell ref="K35:L35"/>
    <mergeCell ref="M36:N36"/>
    <mergeCell ref="O36:P36"/>
    <mergeCell ref="Q36:R36"/>
    <mergeCell ref="S36:T36"/>
    <mergeCell ref="U36:V36"/>
    <mergeCell ref="W36:X36"/>
    <mergeCell ref="K36:L36"/>
    <mergeCell ref="M31:N31"/>
    <mergeCell ref="O31:P31"/>
    <mergeCell ref="Q31:R31"/>
    <mergeCell ref="S31:T31"/>
    <mergeCell ref="U31:V31"/>
    <mergeCell ref="W31:X31"/>
    <mergeCell ref="K31:L31"/>
    <mergeCell ref="M32:N32"/>
    <mergeCell ref="O32:P32"/>
    <mergeCell ref="Q32:R32"/>
    <mergeCell ref="S32:T32"/>
    <mergeCell ref="U32:V32"/>
    <mergeCell ref="W32:X32"/>
    <mergeCell ref="K32:L32"/>
    <mergeCell ref="M33:N33"/>
    <mergeCell ref="O33:P33"/>
    <mergeCell ref="Q33:R33"/>
    <mergeCell ref="S33:T33"/>
    <mergeCell ref="U33:V33"/>
    <mergeCell ref="W33:X33"/>
    <mergeCell ref="K33:L33"/>
    <mergeCell ref="M28:N28"/>
    <mergeCell ref="O28:P28"/>
    <mergeCell ref="Q28:R28"/>
    <mergeCell ref="S28:T28"/>
    <mergeCell ref="U28:V28"/>
    <mergeCell ref="W28:X28"/>
    <mergeCell ref="K28:L28"/>
    <mergeCell ref="M29:N29"/>
    <mergeCell ref="O29:P29"/>
    <mergeCell ref="Q29:R29"/>
    <mergeCell ref="S29:T29"/>
    <mergeCell ref="U29:V29"/>
    <mergeCell ref="W29:X29"/>
    <mergeCell ref="K29:L29"/>
    <mergeCell ref="M30:N30"/>
    <mergeCell ref="O30:P30"/>
    <mergeCell ref="Q30:R30"/>
    <mergeCell ref="S30:T30"/>
    <mergeCell ref="U30:V30"/>
    <mergeCell ref="W30:X30"/>
    <mergeCell ref="K30:L30"/>
    <mergeCell ref="Q26:R26"/>
    <mergeCell ref="S26:T26"/>
    <mergeCell ref="M24:N24"/>
    <mergeCell ref="O24:P24"/>
    <mergeCell ref="K25:L25"/>
    <mergeCell ref="M25:N25"/>
    <mergeCell ref="O25:P25"/>
    <mergeCell ref="M26:N26"/>
    <mergeCell ref="O26:P26"/>
    <mergeCell ref="K26:L26"/>
    <mergeCell ref="M27:N27"/>
    <mergeCell ref="O27:P27"/>
    <mergeCell ref="Q27:R27"/>
    <mergeCell ref="S27:T27"/>
    <mergeCell ref="U27:V27"/>
    <mergeCell ref="W27:X27"/>
    <mergeCell ref="K27:L27"/>
    <mergeCell ref="U25:V25"/>
    <mergeCell ref="W25:X25"/>
    <mergeCell ref="U26:V26"/>
    <mergeCell ref="W26:X26"/>
    <mergeCell ref="K24:L24"/>
    <mergeCell ref="M17:N17"/>
    <mergeCell ref="O17:P17"/>
    <mergeCell ref="Q17:R17"/>
    <mergeCell ref="S17:T17"/>
    <mergeCell ref="U17:V17"/>
    <mergeCell ref="W17:X17"/>
    <mergeCell ref="O14:P14"/>
    <mergeCell ref="Q14:R14"/>
    <mergeCell ref="M15:N15"/>
    <mergeCell ref="O15:P15"/>
    <mergeCell ref="Q15:R15"/>
    <mergeCell ref="O16:P16"/>
    <mergeCell ref="Q16:R16"/>
    <mergeCell ref="Q24:R24"/>
    <mergeCell ref="S24:T24"/>
    <mergeCell ref="Q25:R25"/>
    <mergeCell ref="S25:T25"/>
    <mergeCell ref="S19:T19"/>
    <mergeCell ref="U19:V19"/>
    <mergeCell ref="S20:T20"/>
    <mergeCell ref="U20:V20"/>
    <mergeCell ref="W20:X20"/>
    <mergeCell ref="S21:T21"/>
    <mergeCell ref="U21:V21"/>
    <mergeCell ref="W21:X21"/>
    <mergeCell ref="M18:N18"/>
    <mergeCell ref="O18:P18"/>
    <mergeCell ref="Q18:R18"/>
    <mergeCell ref="S18:T18"/>
    <mergeCell ref="U18:V18"/>
    <mergeCell ref="W18:X18"/>
    <mergeCell ref="M19:N19"/>
    <mergeCell ref="S14:T14"/>
    <mergeCell ref="U14:V14"/>
    <mergeCell ref="S15:T15"/>
    <mergeCell ref="U15:V15"/>
    <mergeCell ref="W15:X15"/>
    <mergeCell ref="S16:T16"/>
    <mergeCell ref="U16:V16"/>
    <mergeCell ref="W16:X16"/>
    <mergeCell ref="M13:N13"/>
    <mergeCell ref="O13:P13"/>
    <mergeCell ref="Q13:R13"/>
    <mergeCell ref="S13:T13"/>
    <mergeCell ref="U13:V13"/>
    <mergeCell ref="W13:X13"/>
    <mergeCell ref="M14:N14"/>
    <mergeCell ref="W14:X14"/>
    <mergeCell ref="M16:N16"/>
    <mergeCell ref="O11:P11"/>
    <mergeCell ref="Q11:R11"/>
    <mergeCell ref="S11:T11"/>
    <mergeCell ref="U11:V11"/>
    <mergeCell ref="M10:N10"/>
    <mergeCell ref="O10:P10"/>
    <mergeCell ref="Q10:R10"/>
    <mergeCell ref="S10:T10"/>
    <mergeCell ref="U10:V10"/>
    <mergeCell ref="W10:X10"/>
    <mergeCell ref="W11:X11"/>
    <mergeCell ref="M11:N11"/>
    <mergeCell ref="M12:N12"/>
    <mergeCell ref="O12:P12"/>
    <mergeCell ref="Q12:R12"/>
    <mergeCell ref="S12:T12"/>
    <mergeCell ref="U12:V12"/>
    <mergeCell ref="W12:X12"/>
    <mergeCell ref="A1:F1"/>
    <mergeCell ref="G1:H1"/>
    <mergeCell ref="I1:L1"/>
    <mergeCell ref="M1:X1"/>
    <mergeCell ref="K3:L3"/>
    <mergeCell ref="M3:N3"/>
    <mergeCell ref="O3:P3"/>
    <mergeCell ref="Q3:R3"/>
    <mergeCell ref="S3:T3"/>
    <mergeCell ref="K4:L4"/>
    <mergeCell ref="M4:N4"/>
    <mergeCell ref="O4:P4"/>
    <mergeCell ref="Q4:R4"/>
    <mergeCell ref="S4:T4"/>
    <mergeCell ref="K5:L5"/>
    <mergeCell ref="M5:N5"/>
    <mergeCell ref="O5:P5"/>
    <mergeCell ref="Q5:R5"/>
    <mergeCell ref="S5:T5"/>
    <mergeCell ref="U5:V5"/>
    <mergeCell ref="W5:X5"/>
    <mergeCell ref="K8:L8"/>
    <mergeCell ref="M8:N8"/>
    <mergeCell ref="O8:P8"/>
    <mergeCell ref="Q8:R8"/>
    <mergeCell ref="S8:T8"/>
    <mergeCell ref="U8:V8"/>
    <mergeCell ref="W8:X8"/>
    <mergeCell ref="K9:L9"/>
    <mergeCell ref="M9:N9"/>
    <mergeCell ref="O9:P9"/>
    <mergeCell ref="Q9:R9"/>
    <mergeCell ref="S9:T9"/>
    <mergeCell ref="U9:V9"/>
    <mergeCell ref="W9:X9"/>
    <mergeCell ref="U3:V3"/>
    <mergeCell ref="W3:X3"/>
    <mergeCell ref="U4:V4"/>
    <mergeCell ref="W4:X4"/>
    <mergeCell ref="K6:L6"/>
    <mergeCell ref="M6:N6"/>
    <mergeCell ref="O6:P6"/>
    <mergeCell ref="Q6:R6"/>
    <mergeCell ref="S6:T6"/>
    <mergeCell ref="U6:V6"/>
    <mergeCell ref="W6:X6"/>
    <mergeCell ref="K7:L7"/>
    <mergeCell ref="M7:N7"/>
    <mergeCell ref="O7:P7"/>
    <mergeCell ref="Q7:R7"/>
    <mergeCell ref="S7:T7"/>
    <mergeCell ref="U7:V7"/>
    <mergeCell ref="W7:X7"/>
  </mergeCells>
  <pageMargins left="0.7" right="0.7" top="0.75" bottom="0.75" header="0" footer="0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7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7.1640625" customWidth="1"/>
    <col min="2" max="2" width="11.1640625" customWidth="1"/>
    <col min="3" max="4" width="9.33203125" customWidth="1"/>
    <col min="5" max="5" width="4.1640625" customWidth="1"/>
    <col min="6" max="6" width="12.1640625" customWidth="1"/>
    <col min="7" max="7" width="15.5" customWidth="1"/>
  </cols>
  <sheetData>
    <row r="1" spans="1:7" ht="16" x14ac:dyDescent="0.15">
      <c r="A1" s="354" t="s">
        <v>0</v>
      </c>
      <c r="B1" s="274"/>
      <c r="C1" s="274"/>
      <c r="D1" s="274"/>
      <c r="E1" s="274"/>
      <c r="F1" s="274"/>
      <c r="G1" s="275"/>
    </row>
    <row r="2" spans="1:7" ht="132.75" customHeight="1" x14ac:dyDescent="0.2">
      <c r="A2" s="2" t="s">
        <v>1</v>
      </c>
      <c r="B2" s="3" t="s">
        <v>2</v>
      </c>
      <c r="C2" s="3" t="s">
        <v>3</v>
      </c>
      <c r="D2" s="4" t="s">
        <v>4</v>
      </c>
      <c r="E2" s="5">
        <v>6.5</v>
      </c>
      <c r="F2" s="6" t="s">
        <v>5</v>
      </c>
      <c r="G2" s="7" t="s">
        <v>6</v>
      </c>
    </row>
    <row r="3" spans="1:7" ht="13" x14ac:dyDescent="0.15">
      <c r="A3" s="8" t="s">
        <v>7</v>
      </c>
      <c r="B3" s="9">
        <v>46020</v>
      </c>
      <c r="C3" s="10">
        <v>1</v>
      </c>
      <c r="D3" s="355">
        <v>0</v>
      </c>
      <c r="E3" s="275"/>
      <c r="F3" s="11">
        <f t="shared" ref="F3:F9" si="0">D3*E2</f>
        <v>0</v>
      </c>
      <c r="G3" s="12" t="s">
        <v>8</v>
      </c>
    </row>
    <row r="4" spans="1:7" ht="13" x14ac:dyDescent="0.15">
      <c r="A4" s="8" t="s">
        <v>9</v>
      </c>
      <c r="B4" s="9">
        <f t="shared" ref="B4:B258" si="1">B3+1</f>
        <v>46021</v>
      </c>
      <c r="C4" s="10">
        <v>1</v>
      </c>
      <c r="D4" s="355">
        <v>0</v>
      </c>
      <c r="E4" s="275"/>
      <c r="F4" s="11">
        <f t="shared" si="0"/>
        <v>0</v>
      </c>
      <c r="G4" s="12" t="s">
        <v>8</v>
      </c>
    </row>
    <row r="5" spans="1:7" ht="13" x14ac:dyDescent="0.15">
      <c r="A5" s="8" t="s">
        <v>10</v>
      </c>
      <c r="B5" s="9">
        <f t="shared" si="1"/>
        <v>46022</v>
      </c>
      <c r="C5" s="10">
        <v>1</v>
      </c>
      <c r="D5" s="355">
        <v>0</v>
      </c>
      <c r="E5" s="275"/>
      <c r="F5" s="11">
        <f t="shared" si="0"/>
        <v>0</v>
      </c>
      <c r="G5" s="12" t="s">
        <v>8</v>
      </c>
    </row>
    <row r="6" spans="1:7" ht="13" x14ac:dyDescent="0.15">
      <c r="A6" s="8" t="s">
        <v>11</v>
      </c>
      <c r="B6" s="9">
        <f t="shared" si="1"/>
        <v>46023</v>
      </c>
      <c r="C6" s="10">
        <v>1</v>
      </c>
      <c r="D6" s="355">
        <v>0</v>
      </c>
      <c r="E6" s="275"/>
      <c r="F6" s="11">
        <f t="shared" si="0"/>
        <v>0</v>
      </c>
      <c r="G6" s="12" t="s">
        <v>8</v>
      </c>
    </row>
    <row r="7" spans="1:7" ht="13" x14ac:dyDescent="0.15">
      <c r="A7" s="8" t="s">
        <v>12</v>
      </c>
      <c r="B7" s="9">
        <f t="shared" si="1"/>
        <v>46024</v>
      </c>
      <c r="C7" s="10">
        <v>1</v>
      </c>
      <c r="D7" s="355">
        <v>0</v>
      </c>
      <c r="E7" s="275"/>
      <c r="F7" s="11">
        <f t="shared" si="0"/>
        <v>0</v>
      </c>
      <c r="G7" s="12" t="s">
        <v>8</v>
      </c>
    </row>
    <row r="8" spans="1:7" ht="13" x14ac:dyDescent="0.15">
      <c r="A8" s="8" t="s">
        <v>13</v>
      </c>
      <c r="B8" s="9">
        <f t="shared" si="1"/>
        <v>46025</v>
      </c>
      <c r="C8" s="10">
        <v>1</v>
      </c>
      <c r="D8" s="355">
        <v>0</v>
      </c>
      <c r="E8" s="275"/>
      <c r="F8" s="11">
        <f t="shared" si="0"/>
        <v>0</v>
      </c>
      <c r="G8" s="13"/>
    </row>
    <row r="9" spans="1:7" ht="13" x14ac:dyDescent="0.15">
      <c r="A9" s="8" t="s">
        <v>14</v>
      </c>
      <c r="B9" s="9">
        <f t="shared" si="1"/>
        <v>46026</v>
      </c>
      <c r="C9" s="10">
        <v>1</v>
      </c>
      <c r="D9" s="355">
        <v>0</v>
      </c>
      <c r="E9" s="275"/>
      <c r="F9" s="11">
        <f t="shared" si="0"/>
        <v>0</v>
      </c>
      <c r="G9" s="13"/>
    </row>
    <row r="10" spans="1:7" ht="13" x14ac:dyDescent="0.15">
      <c r="A10" s="8" t="s">
        <v>7</v>
      </c>
      <c r="B10" s="9">
        <f t="shared" si="1"/>
        <v>46027</v>
      </c>
      <c r="C10" s="10">
        <v>1</v>
      </c>
      <c r="D10" s="355">
        <v>0</v>
      </c>
      <c r="E10" s="275"/>
      <c r="F10" s="11">
        <f t="shared" ref="F10:F264" si="2">D10*6</f>
        <v>0</v>
      </c>
      <c r="G10" s="13"/>
    </row>
    <row r="11" spans="1:7" ht="13" x14ac:dyDescent="0.15">
      <c r="A11" s="8" t="s">
        <v>9</v>
      </c>
      <c r="B11" s="9">
        <f t="shared" si="1"/>
        <v>46028</v>
      </c>
      <c r="C11" s="10">
        <v>1</v>
      </c>
      <c r="D11" s="355">
        <v>110</v>
      </c>
      <c r="E11" s="275"/>
      <c r="F11" s="11">
        <f t="shared" si="2"/>
        <v>660</v>
      </c>
      <c r="G11" s="13"/>
    </row>
    <row r="12" spans="1:7" ht="13" x14ac:dyDescent="0.15">
      <c r="A12" s="8" t="s">
        <v>10</v>
      </c>
      <c r="B12" s="9">
        <f t="shared" si="1"/>
        <v>46029</v>
      </c>
      <c r="C12" s="10">
        <v>1</v>
      </c>
      <c r="D12" s="355">
        <v>110</v>
      </c>
      <c r="E12" s="275"/>
      <c r="F12" s="11">
        <f t="shared" si="2"/>
        <v>660</v>
      </c>
      <c r="G12" s="13"/>
    </row>
    <row r="13" spans="1:7" ht="13" x14ac:dyDescent="0.15">
      <c r="A13" s="8" t="s">
        <v>11</v>
      </c>
      <c r="B13" s="9">
        <f t="shared" si="1"/>
        <v>46030</v>
      </c>
      <c r="C13" s="10">
        <v>1</v>
      </c>
      <c r="D13" s="355">
        <v>110</v>
      </c>
      <c r="E13" s="275"/>
      <c r="F13" s="11">
        <f t="shared" si="2"/>
        <v>660</v>
      </c>
      <c r="G13" s="13"/>
    </row>
    <row r="14" spans="1:7" ht="13" x14ac:dyDescent="0.15">
      <c r="A14" s="8" t="s">
        <v>12</v>
      </c>
      <c r="B14" s="9">
        <f t="shared" si="1"/>
        <v>46031</v>
      </c>
      <c r="C14" s="10">
        <v>1</v>
      </c>
      <c r="D14" s="355">
        <v>0</v>
      </c>
      <c r="E14" s="275"/>
      <c r="F14" s="11">
        <f t="shared" si="2"/>
        <v>0</v>
      </c>
      <c r="G14" s="13"/>
    </row>
    <row r="15" spans="1:7" ht="13" x14ac:dyDescent="0.15">
      <c r="A15" s="8" t="s">
        <v>13</v>
      </c>
      <c r="B15" s="9">
        <f t="shared" si="1"/>
        <v>46032</v>
      </c>
      <c r="C15" s="10">
        <v>1</v>
      </c>
      <c r="D15" s="355">
        <v>0</v>
      </c>
      <c r="E15" s="275"/>
      <c r="F15" s="11">
        <f t="shared" si="2"/>
        <v>0</v>
      </c>
      <c r="G15" s="13"/>
    </row>
    <row r="16" spans="1:7" ht="13" x14ac:dyDescent="0.15">
      <c r="A16" s="8" t="s">
        <v>14</v>
      </c>
      <c r="B16" s="9">
        <f t="shared" si="1"/>
        <v>46033</v>
      </c>
      <c r="C16" s="10">
        <v>1</v>
      </c>
      <c r="D16" s="355">
        <v>0</v>
      </c>
      <c r="E16" s="275"/>
      <c r="F16" s="11">
        <f t="shared" si="2"/>
        <v>0</v>
      </c>
      <c r="G16" s="13"/>
    </row>
    <row r="17" spans="1:7" ht="13" x14ac:dyDescent="0.15">
      <c r="A17" s="8" t="s">
        <v>7</v>
      </c>
      <c r="B17" s="9">
        <f t="shared" si="1"/>
        <v>46034</v>
      </c>
      <c r="C17" s="10">
        <v>1</v>
      </c>
      <c r="D17" s="355">
        <v>0</v>
      </c>
      <c r="E17" s="275"/>
      <c r="F17" s="11">
        <f t="shared" si="2"/>
        <v>0</v>
      </c>
      <c r="G17" s="19"/>
    </row>
    <row r="18" spans="1:7" ht="13" x14ac:dyDescent="0.15">
      <c r="A18" s="8" t="s">
        <v>9</v>
      </c>
      <c r="B18" s="9">
        <f t="shared" si="1"/>
        <v>46035</v>
      </c>
      <c r="C18" s="10">
        <v>1</v>
      </c>
      <c r="D18" s="355">
        <v>110</v>
      </c>
      <c r="E18" s="275"/>
      <c r="F18" s="11">
        <f t="shared" si="2"/>
        <v>660</v>
      </c>
      <c r="G18" s="13"/>
    </row>
    <row r="19" spans="1:7" ht="13" x14ac:dyDescent="0.15">
      <c r="A19" s="8" t="s">
        <v>10</v>
      </c>
      <c r="B19" s="9">
        <f t="shared" si="1"/>
        <v>46036</v>
      </c>
      <c r="C19" s="10">
        <v>1</v>
      </c>
      <c r="D19" s="355">
        <v>110</v>
      </c>
      <c r="E19" s="275"/>
      <c r="F19" s="11">
        <f t="shared" si="2"/>
        <v>660</v>
      </c>
      <c r="G19" s="13"/>
    </row>
    <row r="20" spans="1:7" ht="13" x14ac:dyDescent="0.15">
      <c r="A20" s="8" t="s">
        <v>11</v>
      </c>
      <c r="B20" s="9">
        <f t="shared" si="1"/>
        <v>46037</v>
      </c>
      <c r="C20" s="10">
        <v>1</v>
      </c>
      <c r="D20" s="355">
        <v>110</v>
      </c>
      <c r="E20" s="275"/>
      <c r="F20" s="11">
        <f t="shared" si="2"/>
        <v>660</v>
      </c>
      <c r="G20" s="13"/>
    </row>
    <row r="21" spans="1:7" ht="13" x14ac:dyDescent="0.15">
      <c r="A21" s="8" t="s">
        <v>12</v>
      </c>
      <c r="B21" s="9">
        <f t="shared" si="1"/>
        <v>46038</v>
      </c>
      <c r="C21" s="10">
        <v>1</v>
      </c>
      <c r="D21" s="355">
        <v>0</v>
      </c>
      <c r="E21" s="275"/>
      <c r="F21" s="11">
        <f t="shared" si="2"/>
        <v>0</v>
      </c>
      <c r="G21" s="13"/>
    </row>
    <row r="22" spans="1:7" ht="13" x14ac:dyDescent="0.15">
      <c r="A22" s="8" t="s">
        <v>13</v>
      </c>
      <c r="B22" s="9">
        <f t="shared" si="1"/>
        <v>46039</v>
      </c>
      <c r="C22" s="10">
        <v>1</v>
      </c>
      <c r="D22" s="355">
        <v>0</v>
      </c>
      <c r="E22" s="275"/>
      <c r="F22" s="11">
        <f t="shared" si="2"/>
        <v>0</v>
      </c>
      <c r="G22" s="13"/>
    </row>
    <row r="23" spans="1:7" ht="13" x14ac:dyDescent="0.15">
      <c r="A23" s="8" t="s">
        <v>14</v>
      </c>
      <c r="B23" s="9">
        <f t="shared" si="1"/>
        <v>46040</v>
      </c>
      <c r="C23" s="10">
        <v>1</v>
      </c>
      <c r="D23" s="355">
        <v>0</v>
      </c>
      <c r="E23" s="275"/>
      <c r="F23" s="11">
        <f t="shared" si="2"/>
        <v>0</v>
      </c>
      <c r="G23" s="13"/>
    </row>
    <row r="24" spans="1:7" ht="13" x14ac:dyDescent="0.15">
      <c r="A24" s="8" t="s">
        <v>7</v>
      </c>
      <c r="B24" s="9">
        <f t="shared" si="1"/>
        <v>46041</v>
      </c>
      <c r="C24" s="10">
        <v>1</v>
      </c>
      <c r="D24" s="355">
        <v>0</v>
      </c>
      <c r="E24" s="275"/>
      <c r="F24" s="11">
        <f t="shared" si="2"/>
        <v>0</v>
      </c>
      <c r="G24" s="13"/>
    </row>
    <row r="25" spans="1:7" ht="13" x14ac:dyDescent="0.15">
      <c r="A25" s="8" t="s">
        <v>9</v>
      </c>
      <c r="B25" s="9">
        <f t="shared" si="1"/>
        <v>46042</v>
      </c>
      <c r="C25" s="10">
        <v>1</v>
      </c>
      <c r="D25" s="355">
        <v>110</v>
      </c>
      <c r="E25" s="275"/>
      <c r="F25" s="11">
        <f t="shared" si="2"/>
        <v>660</v>
      </c>
      <c r="G25" s="13"/>
    </row>
    <row r="26" spans="1:7" ht="13" x14ac:dyDescent="0.15">
      <c r="A26" s="8" t="s">
        <v>10</v>
      </c>
      <c r="B26" s="9">
        <f t="shared" si="1"/>
        <v>46043</v>
      </c>
      <c r="C26" s="10">
        <v>1</v>
      </c>
      <c r="D26" s="355">
        <v>110</v>
      </c>
      <c r="E26" s="275"/>
      <c r="F26" s="11">
        <f t="shared" si="2"/>
        <v>660</v>
      </c>
      <c r="G26" s="13"/>
    </row>
    <row r="27" spans="1:7" ht="13" x14ac:dyDescent="0.15">
      <c r="A27" s="8" t="s">
        <v>11</v>
      </c>
      <c r="B27" s="9">
        <f t="shared" si="1"/>
        <v>46044</v>
      </c>
      <c r="C27" s="10">
        <v>1</v>
      </c>
      <c r="D27" s="355">
        <v>110</v>
      </c>
      <c r="E27" s="275"/>
      <c r="F27" s="11">
        <f t="shared" si="2"/>
        <v>660</v>
      </c>
      <c r="G27" s="13"/>
    </row>
    <row r="28" spans="1:7" ht="13" x14ac:dyDescent="0.15">
      <c r="A28" s="8" t="s">
        <v>12</v>
      </c>
      <c r="B28" s="9">
        <f t="shared" si="1"/>
        <v>46045</v>
      </c>
      <c r="C28" s="10">
        <v>1</v>
      </c>
      <c r="D28" s="355">
        <v>0</v>
      </c>
      <c r="E28" s="275"/>
      <c r="F28" s="11">
        <f t="shared" si="2"/>
        <v>0</v>
      </c>
      <c r="G28" s="13"/>
    </row>
    <row r="29" spans="1:7" ht="13" x14ac:dyDescent="0.15">
      <c r="A29" s="8" t="s">
        <v>13</v>
      </c>
      <c r="B29" s="9">
        <f t="shared" si="1"/>
        <v>46046</v>
      </c>
      <c r="C29" s="10">
        <v>1</v>
      </c>
      <c r="D29" s="355">
        <v>0</v>
      </c>
      <c r="E29" s="275"/>
      <c r="F29" s="11">
        <f t="shared" si="2"/>
        <v>0</v>
      </c>
      <c r="G29" s="13"/>
    </row>
    <row r="30" spans="1:7" ht="13" x14ac:dyDescent="0.15">
      <c r="A30" s="8" t="s">
        <v>14</v>
      </c>
      <c r="B30" s="9">
        <f t="shared" si="1"/>
        <v>46047</v>
      </c>
      <c r="C30" s="10">
        <v>1</v>
      </c>
      <c r="D30" s="355">
        <v>0</v>
      </c>
      <c r="E30" s="275"/>
      <c r="F30" s="11">
        <f t="shared" si="2"/>
        <v>0</v>
      </c>
      <c r="G30" s="13"/>
    </row>
    <row r="31" spans="1:7" ht="13" x14ac:dyDescent="0.15">
      <c r="A31" s="8" t="s">
        <v>7</v>
      </c>
      <c r="B31" s="9">
        <f t="shared" si="1"/>
        <v>46048</v>
      </c>
      <c r="C31" s="10">
        <v>2</v>
      </c>
      <c r="D31" s="355">
        <v>0</v>
      </c>
      <c r="E31" s="275"/>
      <c r="F31" s="11">
        <f t="shared" si="2"/>
        <v>0</v>
      </c>
      <c r="G31" s="13"/>
    </row>
    <row r="32" spans="1:7" ht="13" x14ac:dyDescent="0.15">
      <c r="A32" s="8" t="s">
        <v>9</v>
      </c>
      <c r="B32" s="9">
        <f t="shared" si="1"/>
        <v>46049</v>
      </c>
      <c r="C32" s="10">
        <v>2</v>
      </c>
      <c r="D32" s="355">
        <v>110</v>
      </c>
      <c r="E32" s="275"/>
      <c r="F32" s="11">
        <f t="shared" si="2"/>
        <v>660</v>
      </c>
      <c r="G32" s="13"/>
    </row>
    <row r="33" spans="1:7" ht="13" x14ac:dyDescent="0.15">
      <c r="A33" s="8" t="s">
        <v>10</v>
      </c>
      <c r="B33" s="9">
        <f t="shared" si="1"/>
        <v>46050</v>
      </c>
      <c r="C33" s="10">
        <v>2</v>
      </c>
      <c r="D33" s="355">
        <v>110</v>
      </c>
      <c r="E33" s="275"/>
      <c r="F33" s="11">
        <f t="shared" si="2"/>
        <v>660</v>
      </c>
      <c r="G33" s="13"/>
    </row>
    <row r="34" spans="1:7" ht="13" x14ac:dyDescent="0.15">
      <c r="A34" s="8" t="s">
        <v>11</v>
      </c>
      <c r="B34" s="9">
        <f t="shared" si="1"/>
        <v>46051</v>
      </c>
      <c r="C34" s="10">
        <v>2</v>
      </c>
      <c r="D34" s="355">
        <v>110</v>
      </c>
      <c r="E34" s="275"/>
      <c r="F34" s="11">
        <f t="shared" si="2"/>
        <v>660</v>
      </c>
      <c r="G34" s="13"/>
    </row>
    <row r="35" spans="1:7" ht="13" x14ac:dyDescent="0.15">
      <c r="A35" s="8" t="s">
        <v>12</v>
      </c>
      <c r="B35" s="9">
        <f t="shared" si="1"/>
        <v>46052</v>
      </c>
      <c r="C35" s="10">
        <v>2</v>
      </c>
      <c r="D35" s="355">
        <v>0</v>
      </c>
      <c r="E35" s="275"/>
      <c r="F35" s="11">
        <f t="shared" si="2"/>
        <v>0</v>
      </c>
      <c r="G35" s="13"/>
    </row>
    <row r="36" spans="1:7" ht="13" x14ac:dyDescent="0.15">
      <c r="A36" s="8" t="s">
        <v>13</v>
      </c>
      <c r="B36" s="9">
        <f t="shared" si="1"/>
        <v>46053</v>
      </c>
      <c r="C36" s="10">
        <v>2</v>
      </c>
      <c r="D36" s="355">
        <v>0</v>
      </c>
      <c r="E36" s="275"/>
      <c r="F36" s="11">
        <f t="shared" si="2"/>
        <v>0</v>
      </c>
      <c r="G36" s="13"/>
    </row>
    <row r="37" spans="1:7" ht="13" x14ac:dyDescent="0.15">
      <c r="A37" s="8" t="s">
        <v>14</v>
      </c>
      <c r="B37" s="9">
        <f t="shared" si="1"/>
        <v>46054</v>
      </c>
      <c r="C37" s="10">
        <v>2</v>
      </c>
      <c r="D37" s="355">
        <v>0</v>
      </c>
      <c r="E37" s="275"/>
      <c r="F37" s="11">
        <f t="shared" si="2"/>
        <v>0</v>
      </c>
      <c r="G37" s="13"/>
    </row>
    <row r="38" spans="1:7" ht="13" x14ac:dyDescent="0.15">
      <c r="A38" s="8" t="s">
        <v>7</v>
      </c>
      <c r="B38" s="9">
        <f t="shared" si="1"/>
        <v>46055</v>
      </c>
      <c r="C38" s="10">
        <v>2</v>
      </c>
      <c r="D38" s="355">
        <v>0</v>
      </c>
      <c r="E38" s="275"/>
      <c r="F38" s="11">
        <f t="shared" si="2"/>
        <v>0</v>
      </c>
      <c r="G38" s="13"/>
    </row>
    <row r="39" spans="1:7" ht="13" x14ac:dyDescent="0.15">
      <c r="A39" s="8" t="s">
        <v>9</v>
      </c>
      <c r="B39" s="9">
        <f t="shared" si="1"/>
        <v>46056</v>
      </c>
      <c r="C39" s="10">
        <v>2</v>
      </c>
      <c r="D39" s="355">
        <v>110</v>
      </c>
      <c r="E39" s="275"/>
      <c r="F39" s="11">
        <f t="shared" si="2"/>
        <v>660</v>
      </c>
      <c r="G39" s="13"/>
    </row>
    <row r="40" spans="1:7" ht="13" x14ac:dyDescent="0.15">
      <c r="A40" s="8" t="s">
        <v>10</v>
      </c>
      <c r="B40" s="9">
        <f t="shared" si="1"/>
        <v>46057</v>
      </c>
      <c r="C40" s="10">
        <v>2</v>
      </c>
      <c r="D40" s="355">
        <v>110</v>
      </c>
      <c r="E40" s="275"/>
      <c r="F40" s="11">
        <f t="shared" si="2"/>
        <v>660</v>
      </c>
      <c r="G40" s="13"/>
    </row>
    <row r="41" spans="1:7" ht="13" x14ac:dyDescent="0.15">
      <c r="A41" s="8" t="s">
        <v>11</v>
      </c>
      <c r="B41" s="9">
        <f t="shared" si="1"/>
        <v>46058</v>
      </c>
      <c r="C41" s="10">
        <v>2</v>
      </c>
      <c r="D41" s="355">
        <v>110</v>
      </c>
      <c r="E41" s="275"/>
      <c r="F41" s="11">
        <f t="shared" si="2"/>
        <v>660</v>
      </c>
      <c r="G41" s="13"/>
    </row>
    <row r="42" spans="1:7" ht="13" x14ac:dyDescent="0.15">
      <c r="A42" s="8" t="s">
        <v>12</v>
      </c>
      <c r="B42" s="9">
        <f t="shared" si="1"/>
        <v>46059</v>
      </c>
      <c r="C42" s="10">
        <v>2</v>
      </c>
      <c r="D42" s="355">
        <v>0</v>
      </c>
      <c r="E42" s="275"/>
      <c r="F42" s="11">
        <f t="shared" si="2"/>
        <v>0</v>
      </c>
      <c r="G42" s="13"/>
    </row>
    <row r="43" spans="1:7" ht="13" x14ac:dyDescent="0.15">
      <c r="A43" s="8" t="s">
        <v>13</v>
      </c>
      <c r="B43" s="9">
        <f t="shared" si="1"/>
        <v>46060</v>
      </c>
      <c r="C43" s="10">
        <v>2</v>
      </c>
      <c r="D43" s="355">
        <v>0</v>
      </c>
      <c r="E43" s="275"/>
      <c r="F43" s="11">
        <f t="shared" si="2"/>
        <v>0</v>
      </c>
      <c r="G43" s="13"/>
    </row>
    <row r="44" spans="1:7" ht="13" x14ac:dyDescent="0.15">
      <c r="A44" s="8" t="s">
        <v>14</v>
      </c>
      <c r="B44" s="9">
        <f t="shared" si="1"/>
        <v>46061</v>
      </c>
      <c r="C44" s="10">
        <v>2</v>
      </c>
      <c r="D44" s="355">
        <v>0</v>
      </c>
      <c r="E44" s="275"/>
      <c r="F44" s="11">
        <f t="shared" si="2"/>
        <v>0</v>
      </c>
      <c r="G44" s="13"/>
    </row>
    <row r="45" spans="1:7" ht="13" x14ac:dyDescent="0.15">
      <c r="A45" s="8" t="s">
        <v>7</v>
      </c>
      <c r="B45" s="9">
        <f t="shared" si="1"/>
        <v>46062</v>
      </c>
      <c r="C45" s="10">
        <v>2</v>
      </c>
      <c r="D45" s="355">
        <v>0</v>
      </c>
      <c r="E45" s="275"/>
      <c r="F45" s="11">
        <f t="shared" si="2"/>
        <v>0</v>
      </c>
      <c r="G45" s="13"/>
    </row>
    <row r="46" spans="1:7" ht="13" x14ac:dyDescent="0.15">
      <c r="A46" s="8" t="s">
        <v>9</v>
      </c>
      <c r="B46" s="9">
        <f t="shared" si="1"/>
        <v>46063</v>
      </c>
      <c r="C46" s="10">
        <v>2</v>
      </c>
      <c r="D46" s="355">
        <v>110</v>
      </c>
      <c r="E46" s="275"/>
      <c r="F46" s="11">
        <f t="shared" si="2"/>
        <v>660</v>
      </c>
      <c r="G46" s="13"/>
    </row>
    <row r="47" spans="1:7" ht="13" x14ac:dyDescent="0.15">
      <c r="A47" s="8" t="s">
        <v>10</v>
      </c>
      <c r="B47" s="9">
        <f t="shared" si="1"/>
        <v>46064</v>
      </c>
      <c r="C47" s="10">
        <v>2</v>
      </c>
      <c r="D47" s="355">
        <v>110</v>
      </c>
      <c r="E47" s="275"/>
      <c r="F47" s="11">
        <f t="shared" si="2"/>
        <v>660</v>
      </c>
      <c r="G47" s="13"/>
    </row>
    <row r="48" spans="1:7" ht="13" x14ac:dyDescent="0.15">
      <c r="A48" s="8" t="s">
        <v>11</v>
      </c>
      <c r="B48" s="9">
        <f t="shared" si="1"/>
        <v>46065</v>
      </c>
      <c r="C48" s="10">
        <v>2</v>
      </c>
      <c r="D48" s="355">
        <v>110</v>
      </c>
      <c r="E48" s="275"/>
      <c r="F48" s="11">
        <f t="shared" si="2"/>
        <v>660</v>
      </c>
      <c r="G48" s="13"/>
    </row>
    <row r="49" spans="1:7" ht="13" x14ac:dyDescent="0.15">
      <c r="A49" s="8" t="s">
        <v>12</v>
      </c>
      <c r="B49" s="9">
        <f t="shared" si="1"/>
        <v>46066</v>
      </c>
      <c r="C49" s="10">
        <v>2</v>
      </c>
      <c r="D49" s="355">
        <v>0</v>
      </c>
      <c r="E49" s="275"/>
      <c r="F49" s="11">
        <f t="shared" si="2"/>
        <v>0</v>
      </c>
      <c r="G49" s="19" t="s">
        <v>15</v>
      </c>
    </row>
    <row r="50" spans="1:7" ht="13" x14ac:dyDescent="0.15">
      <c r="A50" s="8" t="s">
        <v>13</v>
      </c>
      <c r="B50" s="9">
        <f t="shared" si="1"/>
        <v>46067</v>
      </c>
      <c r="C50" s="10">
        <v>2</v>
      </c>
      <c r="D50" s="355">
        <v>0</v>
      </c>
      <c r="E50" s="275"/>
      <c r="F50" s="11">
        <f t="shared" si="2"/>
        <v>0</v>
      </c>
      <c r="G50" s="13"/>
    </row>
    <row r="51" spans="1:7" ht="13" x14ac:dyDescent="0.15">
      <c r="A51" s="8" t="s">
        <v>14</v>
      </c>
      <c r="B51" s="9">
        <f t="shared" si="1"/>
        <v>46068</v>
      </c>
      <c r="C51" s="10">
        <v>2</v>
      </c>
      <c r="D51" s="355">
        <v>0</v>
      </c>
      <c r="E51" s="275"/>
      <c r="F51" s="11">
        <f t="shared" si="2"/>
        <v>0</v>
      </c>
      <c r="G51" s="13"/>
    </row>
    <row r="52" spans="1:7" ht="13" x14ac:dyDescent="0.15">
      <c r="A52" s="8" t="s">
        <v>7</v>
      </c>
      <c r="B52" s="9">
        <f t="shared" si="1"/>
        <v>46069</v>
      </c>
      <c r="C52" s="10">
        <v>2</v>
      </c>
      <c r="D52" s="355">
        <v>0</v>
      </c>
      <c r="E52" s="275"/>
      <c r="F52" s="11">
        <f t="shared" si="2"/>
        <v>0</v>
      </c>
      <c r="G52" s="19" t="s">
        <v>16</v>
      </c>
    </row>
    <row r="53" spans="1:7" ht="13" x14ac:dyDescent="0.15">
      <c r="A53" s="8" t="s">
        <v>9</v>
      </c>
      <c r="B53" s="9">
        <f t="shared" si="1"/>
        <v>46070</v>
      </c>
      <c r="C53" s="10">
        <v>2</v>
      </c>
      <c r="D53" s="355">
        <v>110</v>
      </c>
      <c r="E53" s="275"/>
      <c r="F53" s="11">
        <f t="shared" si="2"/>
        <v>660</v>
      </c>
      <c r="G53" s="13"/>
    </row>
    <row r="54" spans="1:7" ht="13" x14ac:dyDescent="0.15">
      <c r="A54" s="8" t="s">
        <v>10</v>
      </c>
      <c r="B54" s="9">
        <f t="shared" si="1"/>
        <v>46071</v>
      </c>
      <c r="C54" s="10">
        <v>2</v>
      </c>
      <c r="D54" s="355">
        <v>110</v>
      </c>
      <c r="E54" s="275"/>
      <c r="F54" s="11">
        <f t="shared" si="2"/>
        <v>660</v>
      </c>
      <c r="G54" s="13"/>
    </row>
    <row r="55" spans="1:7" ht="13" x14ac:dyDescent="0.15">
      <c r="A55" s="8" t="s">
        <v>11</v>
      </c>
      <c r="B55" s="9">
        <f t="shared" si="1"/>
        <v>46072</v>
      </c>
      <c r="C55" s="10">
        <v>2</v>
      </c>
      <c r="D55" s="355">
        <v>110</v>
      </c>
      <c r="E55" s="275"/>
      <c r="F55" s="11">
        <f t="shared" si="2"/>
        <v>660</v>
      </c>
      <c r="G55" s="13"/>
    </row>
    <row r="56" spans="1:7" ht="13" x14ac:dyDescent="0.15">
      <c r="A56" s="8" t="s">
        <v>12</v>
      </c>
      <c r="B56" s="9">
        <f t="shared" si="1"/>
        <v>46073</v>
      </c>
      <c r="C56" s="10">
        <v>2</v>
      </c>
      <c r="D56" s="355">
        <v>0</v>
      </c>
      <c r="E56" s="275"/>
      <c r="F56" s="11">
        <f t="shared" si="2"/>
        <v>0</v>
      </c>
      <c r="G56" s="13"/>
    </row>
    <row r="57" spans="1:7" ht="13" x14ac:dyDescent="0.15">
      <c r="A57" s="8" t="s">
        <v>13</v>
      </c>
      <c r="B57" s="9">
        <f t="shared" si="1"/>
        <v>46074</v>
      </c>
      <c r="C57" s="10">
        <v>2</v>
      </c>
      <c r="D57" s="355">
        <v>0</v>
      </c>
      <c r="E57" s="275"/>
      <c r="F57" s="11">
        <f t="shared" si="2"/>
        <v>0</v>
      </c>
      <c r="G57" s="13"/>
    </row>
    <row r="58" spans="1:7" ht="13" x14ac:dyDescent="0.15">
      <c r="A58" s="8" t="s">
        <v>14</v>
      </c>
      <c r="B58" s="9">
        <f t="shared" si="1"/>
        <v>46075</v>
      </c>
      <c r="C58" s="10">
        <v>2</v>
      </c>
      <c r="D58" s="355">
        <v>0</v>
      </c>
      <c r="E58" s="275"/>
      <c r="F58" s="11">
        <f t="shared" si="2"/>
        <v>0</v>
      </c>
      <c r="G58" s="13"/>
    </row>
    <row r="59" spans="1:7" ht="13" x14ac:dyDescent="0.15">
      <c r="A59" s="8" t="s">
        <v>7</v>
      </c>
      <c r="B59" s="9">
        <f t="shared" si="1"/>
        <v>46076</v>
      </c>
      <c r="C59" s="10">
        <v>3</v>
      </c>
      <c r="D59" s="355">
        <v>0</v>
      </c>
      <c r="E59" s="275"/>
      <c r="F59" s="11">
        <f t="shared" si="2"/>
        <v>0</v>
      </c>
      <c r="G59" s="13"/>
    </row>
    <row r="60" spans="1:7" ht="13" x14ac:dyDescent="0.15">
      <c r="A60" s="8" t="s">
        <v>9</v>
      </c>
      <c r="B60" s="9">
        <f t="shared" si="1"/>
        <v>46077</v>
      </c>
      <c r="C60" s="10">
        <v>3</v>
      </c>
      <c r="D60" s="355">
        <v>110</v>
      </c>
      <c r="E60" s="275"/>
      <c r="F60" s="11">
        <f t="shared" si="2"/>
        <v>660</v>
      </c>
      <c r="G60" s="13"/>
    </row>
    <row r="61" spans="1:7" ht="13" x14ac:dyDescent="0.15">
      <c r="A61" s="8" t="s">
        <v>10</v>
      </c>
      <c r="B61" s="9">
        <f t="shared" si="1"/>
        <v>46078</v>
      </c>
      <c r="C61" s="10">
        <v>3</v>
      </c>
      <c r="D61" s="355">
        <v>110</v>
      </c>
      <c r="E61" s="275"/>
      <c r="F61" s="11">
        <f t="shared" si="2"/>
        <v>660</v>
      </c>
      <c r="G61" s="13"/>
    </row>
    <row r="62" spans="1:7" ht="13" x14ac:dyDescent="0.15">
      <c r="A62" s="8" t="s">
        <v>11</v>
      </c>
      <c r="B62" s="9">
        <f t="shared" si="1"/>
        <v>46079</v>
      </c>
      <c r="C62" s="10">
        <v>3</v>
      </c>
      <c r="D62" s="355">
        <v>110</v>
      </c>
      <c r="E62" s="275"/>
      <c r="F62" s="11">
        <f t="shared" si="2"/>
        <v>660</v>
      </c>
      <c r="G62" s="13"/>
    </row>
    <row r="63" spans="1:7" ht="13" x14ac:dyDescent="0.15">
      <c r="A63" s="8" t="s">
        <v>12</v>
      </c>
      <c r="B63" s="9">
        <f t="shared" si="1"/>
        <v>46080</v>
      </c>
      <c r="C63" s="10">
        <v>3</v>
      </c>
      <c r="D63" s="355">
        <v>0</v>
      </c>
      <c r="E63" s="275"/>
      <c r="F63" s="11">
        <f t="shared" si="2"/>
        <v>0</v>
      </c>
      <c r="G63" s="13"/>
    </row>
    <row r="64" spans="1:7" ht="13" x14ac:dyDescent="0.15">
      <c r="A64" s="8" t="s">
        <v>13</v>
      </c>
      <c r="B64" s="9">
        <f t="shared" si="1"/>
        <v>46081</v>
      </c>
      <c r="C64" s="10">
        <v>3</v>
      </c>
      <c r="D64" s="355">
        <v>0</v>
      </c>
      <c r="E64" s="275"/>
      <c r="F64" s="11">
        <f t="shared" si="2"/>
        <v>0</v>
      </c>
      <c r="G64" s="13"/>
    </row>
    <row r="65" spans="1:7" ht="13" x14ac:dyDescent="0.15">
      <c r="A65" s="8" t="s">
        <v>14</v>
      </c>
      <c r="B65" s="9">
        <f t="shared" si="1"/>
        <v>46082</v>
      </c>
      <c r="C65" s="10">
        <v>3</v>
      </c>
      <c r="D65" s="355">
        <v>0</v>
      </c>
      <c r="E65" s="275"/>
      <c r="F65" s="11">
        <f t="shared" si="2"/>
        <v>0</v>
      </c>
      <c r="G65" s="13"/>
    </row>
    <row r="66" spans="1:7" ht="13" x14ac:dyDescent="0.15">
      <c r="A66" s="8" t="s">
        <v>7</v>
      </c>
      <c r="B66" s="9">
        <f t="shared" si="1"/>
        <v>46083</v>
      </c>
      <c r="C66" s="10">
        <v>3</v>
      </c>
      <c r="D66" s="355">
        <v>0</v>
      </c>
      <c r="E66" s="275"/>
      <c r="F66" s="11">
        <f t="shared" si="2"/>
        <v>0</v>
      </c>
      <c r="G66" s="13"/>
    </row>
    <row r="67" spans="1:7" ht="13" x14ac:dyDescent="0.15">
      <c r="A67" s="8" t="s">
        <v>9</v>
      </c>
      <c r="B67" s="9">
        <f t="shared" si="1"/>
        <v>46084</v>
      </c>
      <c r="C67" s="10">
        <v>3</v>
      </c>
      <c r="D67" s="355">
        <v>110</v>
      </c>
      <c r="E67" s="275"/>
      <c r="F67" s="11">
        <f t="shared" si="2"/>
        <v>660</v>
      </c>
      <c r="G67" s="13"/>
    </row>
    <row r="68" spans="1:7" ht="13" x14ac:dyDescent="0.15">
      <c r="A68" s="8" t="s">
        <v>10</v>
      </c>
      <c r="B68" s="9">
        <f t="shared" si="1"/>
        <v>46085</v>
      </c>
      <c r="C68" s="10">
        <v>3</v>
      </c>
      <c r="D68" s="355">
        <v>110</v>
      </c>
      <c r="E68" s="275"/>
      <c r="F68" s="11">
        <f t="shared" si="2"/>
        <v>660</v>
      </c>
      <c r="G68" s="13"/>
    </row>
    <row r="69" spans="1:7" ht="13" x14ac:dyDescent="0.15">
      <c r="A69" s="8" t="s">
        <v>11</v>
      </c>
      <c r="B69" s="9">
        <f t="shared" si="1"/>
        <v>46086</v>
      </c>
      <c r="C69" s="10">
        <v>3</v>
      </c>
      <c r="D69" s="355">
        <v>110</v>
      </c>
      <c r="E69" s="275"/>
      <c r="F69" s="11">
        <f t="shared" si="2"/>
        <v>660</v>
      </c>
      <c r="G69" s="13"/>
    </row>
    <row r="70" spans="1:7" ht="13" x14ac:dyDescent="0.15">
      <c r="A70" s="8" t="s">
        <v>12</v>
      </c>
      <c r="B70" s="9">
        <f t="shared" si="1"/>
        <v>46087</v>
      </c>
      <c r="C70" s="10">
        <v>3</v>
      </c>
      <c r="D70" s="355">
        <v>0</v>
      </c>
      <c r="E70" s="275"/>
      <c r="F70" s="11">
        <f t="shared" si="2"/>
        <v>0</v>
      </c>
      <c r="G70" s="13"/>
    </row>
    <row r="71" spans="1:7" ht="13" x14ac:dyDescent="0.15">
      <c r="A71" s="8" t="s">
        <v>13</v>
      </c>
      <c r="B71" s="9">
        <f t="shared" si="1"/>
        <v>46088</v>
      </c>
      <c r="C71" s="10">
        <v>3</v>
      </c>
      <c r="D71" s="355">
        <v>0</v>
      </c>
      <c r="E71" s="275"/>
      <c r="F71" s="11">
        <f t="shared" si="2"/>
        <v>0</v>
      </c>
      <c r="G71" s="13"/>
    </row>
    <row r="72" spans="1:7" ht="13" x14ac:dyDescent="0.15">
      <c r="A72" s="8" t="s">
        <v>14</v>
      </c>
      <c r="B72" s="9">
        <f t="shared" si="1"/>
        <v>46089</v>
      </c>
      <c r="C72" s="10">
        <v>3</v>
      </c>
      <c r="D72" s="355">
        <v>0</v>
      </c>
      <c r="E72" s="275"/>
      <c r="F72" s="11">
        <f t="shared" si="2"/>
        <v>0</v>
      </c>
      <c r="G72" s="13"/>
    </row>
    <row r="73" spans="1:7" ht="13" x14ac:dyDescent="0.15">
      <c r="A73" s="8" t="s">
        <v>7</v>
      </c>
      <c r="B73" s="9">
        <f t="shared" si="1"/>
        <v>46090</v>
      </c>
      <c r="C73" s="10">
        <v>3</v>
      </c>
      <c r="D73" s="355">
        <v>0</v>
      </c>
      <c r="E73" s="275"/>
      <c r="F73" s="11">
        <f t="shared" si="2"/>
        <v>0</v>
      </c>
      <c r="G73" s="13"/>
    </row>
    <row r="74" spans="1:7" ht="13" x14ac:dyDescent="0.15">
      <c r="A74" s="8" t="s">
        <v>9</v>
      </c>
      <c r="B74" s="9">
        <f t="shared" si="1"/>
        <v>46091</v>
      </c>
      <c r="C74" s="10">
        <v>3</v>
      </c>
      <c r="D74" s="355">
        <v>110</v>
      </c>
      <c r="E74" s="275"/>
      <c r="F74" s="11">
        <f t="shared" si="2"/>
        <v>660</v>
      </c>
      <c r="G74" s="13"/>
    </row>
    <row r="75" spans="1:7" ht="13" x14ac:dyDescent="0.15">
      <c r="A75" s="8" t="s">
        <v>10</v>
      </c>
      <c r="B75" s="9">
        <f t="shared" si="1"/>
        <v>46092</v>
      </c>
      <c r="C75" s="10">
        <v>3</v>
      </c>
      <c r="D75" s="355">
        <v>110</v>
      </c>
      <c r="E75" s="275"/>
      <c r="F75" s="11">
        <f t="shared" si="2"/>
        <v>660</v>
      </c>
      <c r="G75" s="13"/>
    </row>
    <row r="76" spans="1:7" ht="13" x14ac:dyDescent="0.15">
      <c r="A76" s="8" t="s">
        <v>11</v>
      </c>
      <c r="B76" s="9">
        <f t="shared" si="1"/>
        <v>46093</v>
      </c>
      <c r="C76" s="10">
        <v>3</v>
      </c>
      <c r="D76" s="355">
        <v>110</v>
      </c>
      <c r="E76" s="275"/>
      <c r="F76" s="11">
        <f t="shared" si="2"/>
        <v>660</v>
      </c>
      <c r="G76" s="13"/>
    </row>
    <row r="77" spans="1:7" ht="13" x14ac:dyDescent="0.15">
      <c r="A77" s="8" t="s">
        <v>12</v>
      </c>
      <c r="B77" s="9">
        <f t="shared" si="1"/>
        <v>46094</v>
      </c>
      <c r="C77" s="10">
        <v>3</v>
      </c>
      <c r="D77" s="355">
        <v>0</v>
      </c>
      <c r="E77" s="275"/>
      <c r="F77" s="11">
        <f t="shared" si="2"/>
        <v>0</v>
      </c>
      <c r="G77" s="19" t="s">
        <v>17</v>
      </c>
    </row>
    <row r="78" spans="1:7" ht="13" x14ac:dyDescent="0.15">
      <c r="A78" s="8" t="s">
        <v>13</v>
      </c>
      <c r="B78" s="9">
        <f t="shared" si="1"/>
        <v>46095</v>
      </c>
      <c r="C78" s="10">
        <v>3</v>
      </c>
      <c r="D78" s="355">
        <v>0</v>
      </c>
      <c r="E78" s="275"/>
      <c r="F78" s="11">
        <f t="shared" si="2"/>
        <v>0</v>
      </c>
      <c r="G78" s="13"/>
    </row>
    <row r="79" spans="1:7" ht="13" x14ac:dyDescent="0.15">
      <c r="A79" s="8" t="s">
        <v>14</v>
      </c>
      <c r="B79" s="9">
        <f t="shared" si="1"/>
        <v>46096</v>
      </c>
      <c r="C79" s="10">
        <v>3</v>
      </c>
      <c r="D79" s="355">
        <v>0</v>
      </c>
      <c r="E79" s="275"/>
      <c r="F79" s="11">
        <f t="shared" si="2"/>
        <v>0</v>
      </c>
      <c r="G79" s="13"/>
    </row>
    <row r="80" spans="1:7" ht="13" x14ac:dyDescent="0.15">
      <c r="A80" s="8" t="s">
        <v>7</v>
      </c>
      <c r="B80" s="9">
        <f t="shared" si="1"/>
        <v>46097</v>
      </c>
      <c r="C80" s="10">
        <v>3</v>
      </c>
      <c r="D80" s="361">
        <v>0</v>
      </c>
      <c r="E80" s="275"/>
      <c r="F80" s="11">
        <f t="shared" si="2"/>
        <v>0</v>
      </c>
      <c r="G80" s="19" t="s">
        <v>17</v>
      </c>
    </row>
    <row r="81" spans="1:7" ht="13" x14ac:dyDescent="0.15">
      <c r="A81" s="8" t="s">
        <v>9</v>
      </c>
      <c r="B81" s="9">
        <f t="shared" si="1"/>
        <v>46098</v>
      </c>
      <c r="C81" s="10">
        <v>3</v>
      </c>
      <c r="D81" s="361">
        <v>0</v>
      </c>
      <c r="E81" s="275"/>
      <c r="F81" s="11">
        <f t="shared" si="2"/>
        <v>0</v>
      </c>
      <c r="G81" s="19" t="s">
        <v>17</v>
      </c>
    </row>
    <row r="82" spans="1:7" ht="13" x14ac:dyDescent="0.15">
      <c r="A82" s="8" t="s">
        <v>10</v>
      </c>
      <c r="B82" s="9">
        <f t="shared" si="1"/>
        <v>46099</v>
      </c>
      <c r="C82" s="10">
        <v>3</v>
      </c>
      <c r="D82" s="361">
        <v>0</v>
      </c>
      <c r="E82" s="275"/>
      <c r="F82" s="11">
        <f t="shared" si="2"/>
        <v>0</v>
      </c>
      <c r="G82" s="19" t="s">
        <v>17</v>
      </c>
    </row>
    <row r="83" spans="1:7" ht="13" x14ac:dyDescent="0.15">
      <c r="A83" s="8" t="s">
        <v>11</v>
      </c>
      <c r="B83" s="9">
        <f t="shared" si="1"/>
        <v>46100</v>
      </c>
      <c r="C83" s="10">
        <v>3</v>
      </c>
      <c r="D83" s="361">
        <v>0</v>
      </c>
      <c r="E83" s="275"/>
      <c r="F83" s="11">
        <f t="shared" si="2"/>
        <v>0</v>
      </c>
      <c r="G83" s="19" t="s">
        <v>17</v>
      </c>
    </row>
    <row r="84" spans="1:7" ht="13" x14ac:dyDescent="0.15">
      <c r="A84" s="8" t="s">
        <v>12</v>
      </c>
      <c r="B84" s="9">
        <f t="shared" si="1"/>
        <v>46101</v>
      </c>
      <c r="C84" s="10">
        <v>3</v>
      </c>
      <c r="D84" s="361">
        <v>0</v>
      </c>
      <c r="E84" s="275"/>
      <c r="F84" s="11">
        <f t="shared" si="2"/>
        <v>0</v>
      </c>
      <c r="G84" s="19" t="s">
        <v>17</v>
      </c>
    </row>
    <row r="85" spans="1:7" ht="13" x14ac:dyDescent="0.15">
      <c r="A85" s="8" t="s">
        <v>13</v>
      </c>
      <c r="B85" s="9">
        <f t="shared" si="1"/>
        <v>46102</v>
      </c>
      <c r="C85" s="10">
        <v>3</v>
      </c>
      <c r="D85" s="361">
        <v>0</v>
      </c>
      <c r="E85" s="275"/>
      <c r="F85" s="11">
        <f t="shared" si="2"/>
        <v>0</v>
      </c>
      <c r="G85" s="13"/>
    </row>
    <row r="86" spans="1:7" ht="13" x14ac:dyDescent="0.15">
      <c r="A86" s="8" t="s">
        <v>14</v>
      </c>
      <c r="B86" s="9">
        <f t="shared" si="1"/>
        <v>46103</v>
      </c>
      <c r="C86" s="10">
        <v>3</v>
      </c>
      <c r="D86" s="361">
        <v>0</v>
      </c>
      <c r="E86" s="275"/>
      <c r="F86" s="11">
        <f t="shared" si="2"/>
        <v>0</v>
      </c>
      <c r="G86" s="13"/>
    </row>
    <row r="87" spans="1:7" ht="13" x14ac:dyDescent="0.15">
      <c r="A87" s="8" t="s">
        <v>7</v>
      </c>
      <c r="B87" s="9">
        <f t="shared" si="1"/>
        <v>46104</v>
      </c>
      <c r="C87" s="10">
        <v>4</v>
      </c>
      <c r="D87" s="355">
        <v>0</v>
      </c>
      <c r="E87" s="275"/>
      <c r="F87" s="11">
        <f t="shared" si="2"/>
        <v>0</v>
      </c>
      <c r="G87" s="13"/>
    </row>
    <row r="88" spans="1:7" ht="13" x14ac:dyDescent="0.15">
      <c r="A88" s="8" t="s">
        <v>9</v>
      </c>
      <c r="B88" s="9">
        <f t="shared" si="1"/>
        <v>46105</v>
      </c>
      <c r="C88" s="10">
        <v>4</v>
      </c>
      <c r="D88" s="355">
        <v>110</v>
      </c>
      <c r="E88" s="275"/>
      <c r="F88" s="11">
        <f t="shared" si="2"/>
        <v>660</v>
      </c>
      <c r="G88" s="13"/>
    </row>
    <row r="89" spans="1:7" ht="13" x14ac:dyDescent="0.15">
      <c r="A89" s="8" t="s">
        <v>10</v>
      </c>
      <c r="B89" s="9">
        <f t="shared" si="1"/>
        <v>46106</v>
      </c>
      <c r="C89" s="10">
        <v>4</v>
      </c>
      <c r="D89" s="355">
        <v>110</v>
      </c>
      <c r="E89" s="275"/>
      <c r="F89" s="11">
        <f t="shared" si="2"/>
        <v>660</v>
      </c>
      <c r="G89" s="13"/>
    </row>
    <row r="90" spans="1:7" ht="13" x14ac:dyDescent="0.15">
      <c r="A90" s="8" t="s">
        <v>11</v>
      </c>
      <c r="B90" s="9">
        <f t="shared" si="1"/>
        <v>46107</v>
      </c>
      <c r="C90" s="10">
        <v>4</v>
      </c>
      <c r="D90" s="355">
        <v>110</v>
      </c>
      <c r="E90" s="275"/>
      <c r="F90" s="11">
        <f t="shared" si="2"/>
        <v>660</v>
      </c>
      <c r="G90" s="13"/>
    </row>
    <row r="91" spans="1:7" ht="13" x14ac:dyDescent="0.15">
      <c r="A91" s="8" t="s">
        <v>12</v>
      </c>
      <c r="B91" s="9">
        <f t="shared" si="1"/>
        <v>46108</v>
      </c>
      <c r="C91" s="10">
        <v>4</v>
      </c>
      <c r="D91" s="355">
        <v>0</v>
      </c>
      <c r="E91" s="275"/>
      <c r="F91" s="11">
        <f t="shared" si="2"/>
        <v>0</v>
      </c>
      <c r="G91" s="19" t="s">
        <v>33</v>
      </c>
    </row>
    <row r="92" spans="1:7" ht="13" x14ac:dyDescent="0.15">
      <c r="A92" s="8" t="s">
        <v>13</v>
      </c>
      <c r="B92" s="9">
        <f t="shared" si="1"/>
        <v>46109</v>
      </c>
      <c r="C92" s="10">
        <v>4</v>
      </c>
      <c r="D92" s="355">
        <v>0</v>
      </c>
      <c r="E92" s="275"/>
      <c r="F92" s="11">
        <f t="shared" si="2"/>
        <v>0</v>
      </c>
      <c r="G92" s="13"/>
    </row>
    <row r="93" spans="1:7" ht="13" x14ac:dyDescent="0.15">
      <c r="A93" s="8" t="s">
        <v>14</v>
      </c>
      <c r="B93" s="9">
        <f t="shared" si="1"/>
        <v>46110</v>
      </c>
      <c r="C93" s="10">
        <v>4</v>
      </c>
      <c r="D93" s="355">
        <v>0</v>
      </c>
      <c r="E93" s="275"/>
      <c r="F93" s="11">
        <f t="shared" si="2"/>
        <v>0</v>
      </c>
      <c r="G93" s="13"/>
    </row>
    <row r="94" spans="1:7" ht="13" x14ac:dyDescent="0.15">
      <c r="A94" s="8" t="s">
        <v>7</v>
      </c>
      <c r="B94" s="9">
        <f t="shared" si="1"/>
        <v>46111</v>
      </c>
      <c r="C94" s="10">
        <v>4</v>
      </c>
      <c r="D94" s="355">
        <v>0</v>
      </c>
      <c r="E94" s="275"/>
      <c r="F94" s="11">
        <f t="shared" si="2"/>
        <v>0</v>
      </c>
      <c r="G94" s="13"/>
    </row>
    <row r="95" spans="1:7" ht="13" x14ac:dyDescent="0.15">
      <c r="A95" s="8" t="s">
        <v>9</v>
      </c>
      <c r="B95" s="9">
        <f t="shared" si="1"/>
        <v>46112</v>
      </c>
      <c r="C95" s="10">
        <v>4</v>
      </c>
      <c r="D95" s="355">
        <v>110</v>
      </c>
      <c r="E95" s="275"/>
      <c r="F95" s="11">
        <f t="shared" si="2"/>
        <v>660</v>
      </c>
      <c r="G95" s="13"/>
    </row>
    <row r="96" spans="1:7" ht="13" x14ac:dyDescent="0.15">
      <c r="A96" s="8" t="s">
        <v>10</v>
      </c>
      <c r="B96" s="9">
        <f t="shared" si="1"/>
        <v>46113</v>
      </c>
      <c r="C96" s="10">
        <v>4</v>
      </c>
      <c r="D96" s="355">
        <v>110</v>
      </c>
      <c r="E96" s="275"/>
      <c r="F96" s="11">
        <f t="shared" si="2"/>
        <v>660</v>
      </c>
      <c r="G96" s="13"/>
    </row>
    <row r="97" spans="1:7" ht="13" x14ac:dyDescent="0.15">
      <c r="A97" s="8" t="s">
        <v>11</v>
      </c>
      <c r="B97" s="9">
        <f t="shared" si="1"/>
        <v>46114</v>
      </c>
      <c r="C97" s="10">
        <v>4</v>
      </c>
      <c r="D97" s="355">
        <v>110</v>
      </c>
      <c r="E97" s="275"/>
      <c r="F97" s="11">
        <f t="shared" si="2"/>
        <v>660</v>
      </c>
      <c r="G97" s="13"/>
    </row>
    <row r="98" spans="1:7" ht="13" x14ac:dyDescent="0.15">
      <c r="A98" s="8" t="s">
        <v>12</v>
      </c>
      <c r="B98" s="9">
        <f t="shared" si="1"/>
        <v>46115</v>
      </c>
      <c r="C98" s="10">
        <v>4</v>
      </c>
      <c r="D98" s="355">
        <v>0</v>
      </c>
      <c r="E98" s="275"/>
      <c r="F98" s="11">
        <f t="shared" si="2"/>
        <v>0</v>
      </c>
      <c r="G98" s="13"/>
    </row>
    <row r="99" spans="1:7" ht="13" x14ac:dyDescent="0.15">
      <c r="A99" s="8" t="s">
        <v>13</v>
      </c>
      <c r="B99" s="9">
        <f t="shared" si="1"/>
        <v>46116</v>
      </c>
      <c r="C99" s="10">
        <v>4</v>
      </c>
      <c r="D99" s="355">
        <v>0</v>
      </c>
      <c r="E99" s="275"/>
      <c r="F99" s="11">
        <f t="shared" si="2"/>
        <v>0</v>
      </c>
      <c r="G99" s="13"/>
    </row>
    <row r="100" spans="1:7" ht="13" x14ac:dyDescent="0.15">
      <c r="A100" s="8" t="s">
        <v>14</v>
      </c>
      <c r="B100" s="9">
        <f t="shared" si="1"/>
        <v>46117</v>
      </c>
      <c r="C100" s="10">
        <v>4</v>
      </c>
      <c r="D100" s="355">
        <v>0</v>
      </c>
      <c r="E100" s="275"/>
      <c r="F100" s="11">
        <f t="shared" si="2"/>
        <v>0</v>
      </c>
      <c r="G100" s="13"/>
    </row>
    <row r="101" spans="1:7" ht="13" x14ac:dyDescent="0.15">
      <c r="A101" s="8" t="s">
        <v>7</v>
      </c>
      <c r="B101" s="9">
        <f t="shared" si="1"/>
        <v>46118</v>
      </c>
      <c r="C101" s="10">
        <v>4</v>
      </c>
      <c r="D101" s="355">
        <v>0</v>
      </c>
      <c r="E101" s="275"/>
      <c r="F101" s="11">
        <f t="shared" si="2"/>
        <v>0</v>
      </c>
      <c r="G101" s="13"/>
    </row>
    <row r="102" spans="1:7" ht="13" x14ac:dyDescent="0.15">
      <c r="A102" s="8" t="s">
        <v>9</v>
      </c>
      <c r="B102" s="9">
        <f t="shared" si="1"/>
        <v>46119</v>
      </c>
      <c r="C102" s="10">
        <v>4</v>
      </c>
      <c r="D102" s="355">
        <v>110</v>
      </c>
      <c r="E102" s="275"/>
      <c r="F102" s="11">
        <f t="shared" si="2"/>
        <v>660</v>
      </c>
      <c r="G102" s="13"/>
    </row>
    <row r="103" spans="1:7" ht="13" x14ac:dyDescent="0.15">
      <c r="A103" s="8" t="s">
        <v>10</v>
      </c>
      <c r="B103" s="9">
        <f t="shared" si="1"/>
        <v>46120</v>
      </c>
      <c r="C103" s="10">
        <v>4</v>
      </c>
      <c r="D103" s="355">
        <v>110</v>
      </c>
      <c r="E103" s="275"/>
      <c r="F103" s="11">
        <f t="shared" si="2"/>
        <v>660</v>
      </c>
      <c r="G103" s="13"/>
    </row>
    <row r="104" spans="1:7" ht="13" x14ac:dyDescent="0.15">
      <c r="A104" s="8" t="s">
        <v>11</v>
      </c>
      <c r="B104" s="9">
        <f t="shared" si="1"/>
        <v>46121</v>
      </c>
      <c r="C104" s="10">
        <v>4</v>
      </c>
      <c r="D104" s="355">
        <v>110</v>
      </c>
      <c r="E104" s="275"/>
      <c r="F104" s="11">
        <f t="shared" si="2"/>
        <v>660</v>
      </c>
      <c r="G104" s="13"/>
    </row>
    <row r="105" spans="1:7" ht="13" x14ac:dyDescent="0.15">
      <c r="A105" s="8" t="s">
        <v>12</v>
      </c>
      <c r="B105" s="9">
        <f t="shared" si="1"/>
        <v>46122</v>
      </c>
      <c r="C105" s="10">
        <v>4</v>
      </c>
      <c r="D105" s="355">
        <v>0</v>
      </c>
      <c r="E105" s="275"/>
      <c r="F105" s="11">
        <f t="shared" si="2"/>
        <v>0</v>
      </c>
      <c r="G105" s="13"/>
    </row>
    <row r="106" spans="1:7" ht="13" x14ac:dyDescent="0.15">
      <c r="A106" s="8" t="s">
        <v>13</v>
      </c>
      <c r="B106" s="9">
        <f t="shared" si="1"/>
        <v>46123</v>
      </c>
      <c r="C106" s="10">
        <v>4</v>
      </c>
      <c r="D106" s="355">
        <v>0</v>
      </c>
      <c r="E106" s="275"/>
      <c r="F106" s="11">
        <f t="shared" si="2"/>
        <v>0</v>
      </c>
      <c r="G106" s="13"/>
    </row>
    <row r="107" spans="1:7" ht="13" x14ac:dyDescent="0.15">
      <c r="A107" s="8" t="s">
        <v>14</v>
      </c>
      <c r="B107" s="9">
        <f t="shared" si="1"/>
        <v>46124</v>
      </c>
      <c r="C107" s="10">
        <v>4</v>
      </c>
      <c r="D107" s="355">
        <v>0</v>
      </c>
      <c r="E107" s="275"/>
      <c r="F107" s="11">
        <f t="shared" si="2"/>
        <v>0</v>
      </c>
      <c r="G107" s="13"/>
    </row>
    <row r="108" spans="1:7" ht="13" x14ac:dyDescent="0.15">
      <c r="A108" s="8" t="s">
        <v>7</v>
      </c>
      <c r="B108" s="9">
        <f t="shared" si="1"/>
        <v>46125</v>
      </c>
      <c r="C108" s="10">
        <v>4</v>
      </c>
      <c r="D108" s="355">
        <v>0</v>
      </c>
      <c r="E108" s="275"/>
      <c r="F108" s="11">
        <f t="shared" si="2"/>
        <v>0</v>
      </c>
      <c r="G108" s="13"/>
    </row>
    <row r="109" spans="1:7" ht="13" x14ac:dyDescent="0.15">
      <c r="A109" s="8" t="s">
        <v>9</v>
      </c>
      <c r="B109" s="9">
        <f t="shared" si="1"/>
        <v>46126</v>
      </c>
      <c r="C109" s="10">
        <v>4</v>
      </c>
      <c r="D109" s="355">
        <v>110</v>
      </c>
      <c r="E109" s="275"/>
      <c r="F109" s="11">
        <f t="shared" si="2"/>
        <v>660</v>
      </c>
      <c r="G109" s="13"/>
    </row>
    <row r="110" spans="1:7" ht="13" x14ac:dyDescent="0.15">
      <c r="A110" s="8" t="s">
        <v>10</v>
      </c>
      <c r="B110" s="9">
        <f t="shared" si="1"/>
        <v>46127</v>
      </c>
      <c r="C110" s="10">
        <v>4</v>
      </c>
      <c r="D110" s="355">
        <v>110</v>
      </c>
      <c r="E110" s="275"/>
      <c r="F110" s="11">
        <f t="shared" si="2"/>
        <v>660</v>
      </c>
      <c r="G110" s="13"/>
    </row>
    <row r="111" spans="1:7" ht="13" x14ac:dyDescent="0.15">
      <c r="A111" s="8" t="s">
        <v>11</v>
      </c>
      <c r="B111" s="9">
        <f t="shared" si="1"/>
        <v>46128</v>
      </c>
      <c r="C111" s="10">
        <v>4</v>
      </c>
      <c r="D111" s="355">
        <v>110</v>
      </c>
      <c r="E111" s="275"/>
      <c r="F111" s="11">
        <f t="shared" si="2"/>
        <v>660</v>
      </c>
      <c r="G111" s="13"/>
    </row>
    <row r="112" spans="1:7" ht="13" x14ac:dyDescent="0.15">
      <c r="A112" s="8" t="s">
        <v>12</v>
      </c>
      <c r="B112" s="9">
        <f t="shared" si="1"/>
        <v>46129</v>
      </c>
      <c r="C112" s="10">
        <v>4</v>
      </c>
      <c r="D112" s="355">
        <v>0</v>
      </c>
      <c r="E112" s="275"/>
      <c r="F112" s="11">
        <f t="shared" si="2"/>
        <v>0</v>
      </c>
      <c r="G112" s="13"/>
    </row>
    <row r="113" spans="1:7" ht="13" x14ac:dyDescent="0.15">
      <c r="A113" s="8" t="s">
        <v>13</v>
      </c>
      <c r="B113" s="9">
        <f t="shared" si="1"/>
        <v>46130</v>
      </c>
      <c r="C113" s="10">
        <v>4</v>
      </c>
      <c r="D113" s="355">
        <v>0</v>
      </c>
      <c r="E113" s="275"/>
      <c r="F113" s="11">
        <f t="shared" si="2"/>
        <v>0</v>
      </c>
      <c r="G113" s="13"/>
    </row>
    <row r="114" spans="1:7" ht="13" x14ac:dyDescent="0.15">
      <c r="A114" s="8" t="s">
        <v>14</v>
      </c>
      <c r="B114" s="9">
        <f t="shared" si="1"/>
        <v>46131</v>
      </c>
      <c r="C114" s="10">
        <v>4</v>
      </c>
      <c r="D114" s="355">
        <v>0</v>
      </c>
      <c r="E114" s="275"/>
      <c r="F114" s="11">
        <f t="shared" si="2"/>
        <v>0</v>
      </c>
      <c r="G114" s="13"/>
    </row>
    <row r="115" spans="1:7" ht="13" x14ac:dyDescent="0.15">
      <c r="A115" s="8" t="s">
        <v>7</v>
      </c>
      <c r="B115" s="9">
        <f t="shared" si="1"/>
        <v>46132</v>
      </c>
      <c r="C115" s="10">
        <v>5</v>
      </c>
      <c r="D115" s="355">
        <v>0</v>
      </c>
      <c r="E115" s="275"/>
      <c r="F115" s="11">
        <f t="shared" si="2"/>
        <v>0</v>
      </c>
      <c r="G115" s="13"/>
    </row>
    <row r="116" spans="1:7" ht="13" x14ac:dyDescent="0.15">
      <c r="A116" s="8" t="s">
        <v>9</v>
      </c>
      <c r="B116" s="9">
        <f t="shared" si="1"/>
        <v>46133</v>
      </c>
      <c r="C116" s="10">
        <v>5</v>
      </c>
      <c r="D116" s="355">
        <v>110</v>
      </c>
      <c r="E116" s="275"/>
      <c r="F116" s="11">
        <f t="shared" si="2"/>
        <v>660</v>
      </c>
      <c r="G116" s="13"/>
    </row>
    <row r="117" spans="1:7" ht="13" x14ac:dyDescent="0.15">
      <c r="A117" s="8" t="s">
        <v>10</v>
      </c>
      <c r="B117" s="9">
        <f t="shared" si="1"/>
        <v>46134</v>
      </c>
      <c r="C117" s="10">
        <v>5</v>
      </c>
      <c r="D117" s="355">
        <v>110</v>
      </c>
      <c r="E117" s="275"/>
      <c r="F117" s="11">
        <f t="shared" si="2"/>
        <v>660</v>
      </c>
      <c r="G117" s="13"/>
    </row>
    <row r="118" spans="1:7" ht="13" x14ac:dyDescent="0.15">
      <c r="A118" s="8" t="s">
        <v>11</v>
      </c>
      <c r="B118" s="9">
        <f t="shared" si="1"/>
        <v>46135</v>
      </c>
      <c r="C118" s="10">
        <v>5</v>
      </c>
      <c r="D118" s="355">
        <v>110</v>
      </c>
      <c r="E118" s="275"/>
      <c r="F118" s="11">
        <f t="shared" si="2"/>
        <v>660</v>
      </c>
      <c r="G118" s="13"/>
    </row>
    <row r="119" spans="1:7" ht="13" x14ac:dyDescent="0.15">
      <c r="A119" s="8" t="s">
        <v>12</v>
      </c>
      <c r="B119" s="9">
        <f t="shared" si="1"/>
        <v>46136</v>
      </c>
      <c r="C119" s="10">
        <v>5</v>
      </c>
      <c r="D119" s="355">
        <v>0</v>
      </c>
      <c r="E119" s="275"/>
      <c r="F119" s="11">
        <f t="shared" si="2"/>
        <v>0</v>
      </c>
      <c r="G119" s="13"/>
    </row>
    <row r="120" spans="1:7" ht="13" x14ac:dyDescent="0.15">
      <c r="A120" s="8" t="s">
        <v>13</v>
      </c>
      <c r="B120" s="9">
        <f t="shared" si="1"/>
        <v>46137</v>
      </c>
      <c r="C120" s="10">
        <v>5</v>
      </c>
      <c r="D120" s="355">
        <v>0</v>
      </c>
      <c r="E120" s="275"/>
      <c r="F120" s="11">
        <f t="shared" si="2"/>
        <v>0</v>
      </c>
      <c r="G120" s="13"/>
    </row>
    <row r="121" spans="1:7" ht="13" x14ac:dyDescent="0.15">
      <c r="A121" s="8" t="s">
        <v>14</v>
      </c>
      <c r="B121" s="9">
        <f t="shared" si="1"/>
        <v>46138</v>
      </c>
      <c r="C121" s="10">
        <v>5</v>
      </c>
      <c r="D121" s="355">
        <v>0</v>
      </c>
      <c r="E121" s="275"/>
      <c r="F121" s="11">
        <f t="shared" si="2"/>
        <v>0</v>
      </c>
      <c r="G121" s="13"/>
    </row>
    <row r="122" spans="1:7" ht="13" x14ac:dyDescent="0.15">
      <c r="A122" s="8" t="s">
        <v>7</v>
      </c>
      <c r="B122" s="9">
        <f t="shared" si="1"/>
        <v>46139</v>
      </c>
      <c r="C122" s="10">
        <v>5</v>
      </c>
      <c r="D122" s="355">
        <v>0</v>
      </c>
      <c r="E122" s="275"/>
      <c r="F122" s="11">
        <f t="shared" si="2"/>
        <v>0</v>
      </c>
      <c r="G122" s="13"/>
    </row>
    <row r="123" spans="1:7" ht="13" x14ac:dyDescent="0.15">
      <c r="A123" s="8" t="s">
        <v>9</v>
      </c>
      <c r="B123" s="9">
        <f t="shared" si="1"/>
        <v>46140</v>
      </c>
      <c r="C123" s="10">
        <v>5</v>
      </c>
      <c r="D123" s="355">
        <v>110</v>
      </c>
      <c r="E123" s="275"/>
      <c r="F123" s="11">
        <f t="shared" si="2"/>
        <v>660</v>
      </c>
      <c r="G123" s="13"/>
    </row>
    <row r="124" spans="1:7" ht="13" x14ac:dyDescent="0.15">
      <c r="A124" s="8" t="s">
        <v>10</v>
      </c>
      <c r="B124" s="9">
        <f t="shared" si="1"/>
        <v>46141</v>
      </c>
      <c r="C124" s="10">
        <v>5</v>
      </c>
      <c r="D124" s="355">
        <v>110</v>
      </c>
      <c r="E124" s="275"/>
      <c r="F124" s="11">
        <f t="shared" si="2"/>
        <v>660</v>
      </c>
      <c r="G124" s="13"/>
    </row>
    <row r="125" spans="1:7" ht="13" x14ac:dyDescent="0.15">
      <c r="A125" s="8" t="s">
        <v>11</v>
      </c>
      <c r="B125" s="9">
        <f t="shared" si="1"/>
        <v>46142</v>
      </c>
      <c r="C125" s="10">
        <v>5</v>
      </c>
      <c r="D125" s="355">
        <v>110</v>
      </c>
      <c r="E125" s="275"/>
      <c r="F125" s="11">
        <f t="shared" si="2"/>
        <v>660</v>
      </c>
      <c r="G125" s="13"/>
    </row>
    <row r="126" spans="1:7" ht="13" x14ac:dyDescent="0.15">
      <c r="A126" s="8" t="s">
        <v>12</v>
      </c>
      <c r="B126" s="9">
        <f t="shared" si="1"/>
        <v>46143</v>
      </c>
      <c r="C126" s="10">
        <v>5</v>
      </c>
      <c r="D126" s="355">
        <v>0</v>
      </c>
      <c r="E126" s="275"/>
      <c r="F126" s="11">
        <f t="shared" si="2"/>
        <v>0</v>
      </c>
      <c r="G126" s="13"/>
    </row>
    <row r="127" spans="1:7" ht="13" x14ac:dyDescent="0.15">
      <c r="A127" s="8" t="s">
        <v>13</v>
      </c>
      <c r="B127" s="9">
        <f t="shared" si="1"/>
        <v>46144</v>
      </c>
      <c r="C127" s="10">
        <v>5</v>
      </c>
      <c r="D127" s="355">
        <v>0</v>
      </c>
      <c r="E127" s="275"/>
      <c r="F127" s="11">
        <f t="shared" si="2"/>
        <v>0</v>
      </c>
      <c r="G127" s="13"/>
    </row>
    <row r="128" spans="1:7" ht="13" x14ac:dyDescent="0.15">
      <c r="A128" s="8" t="s">
        <v>14</v>
      </c>
      <c r="B128" s="9">
        <f t="shared" si="1"/>
        <v>46145</v>
      </c>
      <c r="C128" s="10">
        <v>5</v>
      </c>
      <c r="D128" s="355">
        <v>0</v>
      </c>
      <c r="E128" s="275"/>
      <c r="F128" s="11">
        <f t="shared" si="2"/>
        <v>0</v>
      </c>
      <c r="G128" s="13"/>
    </row>
    <row r="129" spans="1:7" ht="13" x14ac:dyDescent="0.15">
      <c r="A129" s="8" t="s">
        <v>7</v>
      </c>
      <c r="B129" s="9">
        <f t="shared" si="1"/>
        <v>46146</v>
      </c>
      <c r="C129" s="10">
        <v>5</v>
      </c>
      <c r="D129" s="355">
        <v>0</v>
      </c>
      <c r="E129" s="275"/>
      <c r="F129" s="11">
        <f t="shared" si="2"/>
        <v>0</v>
      </c>
      <c r="G129" s="13"/>
    </row>
    <row r="130" spans="1:7" ht="13" x14ac:dyDescent="0.15">
      <c r="A130" s="8" t="s">
        <v>9</v>
      </c>
      <c r="B130" s="9">
        <f t="shared" si="1"/>
        <v>46147</v>
      </c>
      <c r="C130" s="10">
        <v>5</v>
      </c>
      <c r="D130" s="355">
        <v>110</v>
      </c>
      <c r="E130" s="275"/>
      <c r="F130" s="11">
        <f t="shared" si="2"/>
        <v>660</v>
      </c>
      <c r="G130" s="13"/>
    </row>
    <row r="131" spans="1:7" ht="13" x14ac:dyDescent="0.15">
      <c r="A131" s="8" t="s">
        <v>10</v>
      </c>
      <c r="B131" s="9">
        <f t="shared" si="1"/>
        <v>46148</v>
      </c>
      <c r="C131" s="10">
        <v>5</v>
      </c>
      <c r="D131" s="355">
        <v>110</v>
      </c>
      <c r="E131" s="275"/>
      <c r="F131" s="11">
        <f t="shared" si="2"/>
        <v>660</v>
      </c>
      <c r="G131" s="13"/>
    </row>
    <row r="132" spans="1:7" ht="13" x14ac:dyDescent="0.15">
      <c r="A132" s="8" t="s">
        <v>11</v>
      </c>
      <c r="B132" s="9">
        <f t="shared" si="1"/>
        <v>46149</v>
      </c>
      <c r="C132" s="10">
        <v>5</v>
      </c>
      <c r="D132" s="355">
        <v>110</v>
      </c>
      <c r="E132" s="275"/>
      <c r="F132" s="11">
        <f t="shared" si="2"/>
        <v>660</v>
      </c>
      <c r="G132" s="13"/>
    </row>
    <row r="133" spans="1:7" ht="13" x14ac:dyDescent="0.15">
      <c r="A133" s="8" t="s">
        <v>12</v>
      </c>
      <c r="B133" s="9">
        <f t="shared" si="1"/>
        <v>46150</v>
      </c>
      <c r="C133" s="10">
        <v>5</v>
      </c>
      <c r="D133" s="355">
        <v>0</v>
      </c>
      <c r="E133" s="275"/>
      <c r="F133" s="11">
        <f t="shared" si="2"/>
        <v>0</v>
      </c>
      <c r="G133" s="13"/>
    </row>
    <row r="134" spans="1:7" ht="13" x14ac:dyDescent="0.15">
      <c r="A134" s="8" t="s">
        <v>13</v>
      </c>
      <c r="B134" s="9">
        <f t="shared" si="1"/>
        <v>46151</v>
      </c>
      <c r="C134" s="10">
        <v>5</v>
      </c>
      <c r="D134" s="355">
        <v>0</v>
      </c>
      <c r="E134" s="275"/>
      <c r="F134" s="11">
        <f t="shared" si="2"/>
        <v>0</v>
      </c>
      <c r="G134" s="13"/>
    </row>
    <row r="135" spans="1:7" ht="13" x14ac:dyDescent="0.15">
      <c r="A135" s="8" t="s">
        <v>14</v>
      </c>
      <c r="B135" s="9">
        <f t="shared" si="1"/>
        <v>46152</v>
      </c>
      <c r="C135" s="10">
        <v>5</v>
      </c>
      <c r="D135" s="355">
        <v>0</v>
      </c>
      <c r="E135" s="275"/>
      <c r="F135" s="11">
        <f t="shared" si="2"/>
        <v>0</v>
      </c>
      <c r="G135" s="13"/>
    </row>
    <row r="136" spans="1:7" ht="13" x14ac:dyDescent="0.15">
      <c r="A136" s="8" t="s">
        <v>7</v>
      </c>
      <c r="B136" s="9">
        <f t="shared" si="1"/>
        <v>46153</v>
      </c>
      <c r="C136" s="10">
        <v>5</v>
      </c>
      <c r="D136" s="355">
        <v>0</v>
      </c>
      <c r="E136" s="275"/>
      <c r="F136" s="11">
        <f t="shared" si="2"/>
        <v>0</v>
      </c>
      <c r="G136" s="13"/>
    </row>
    <row r="137" spans="1:7" ht="13" x14ac:dyDescent="0.15">
      <c r="A137" s="8" t="s">
        <v>9</v>
      </c>
      <c r="B137" s="9">
        <f t="shared" si="1"/>
        <v>46154</v>
      </c>
      <c r="C137" s="10">
        <v>5</v>
      </c>
      <c r="D137" s="355">
        <v>110</v>
      </c>
      <c r="E137" s="275"/>
      <c r="F137" s="11">
        <f t="shared" si="2"/>
        <v>660</v>
      </c>
      <c r="G137" s="13"/>
    </row>
    <row r="138" spans="1:7" ht="13" x14ac:dyDescent="0.15">
      <c r="A138" s="8" t="s">
        <v>10</v>
      </c>
      <c r="B138" s="9">
        <f t="shared" si="1"/>
        <v>46155</v>
      </c>
      <c r="C138" s="10">
        <v>5</v>
      </c>
      <c r="D138" s="355">
        <v>110</v>
      </c>
      <c r="E138" s="275"/>
      <c r="F138" s="11">
        <f t="shared" si="2"/>
        <v>660</v>
      </c>
      <c r="G138" s="13"/>
    </row>
    <row r="139" spans="1:7" ht="13" x14ac:dyDescent="0.15">
      <c r="A139" s="8" t="s">
        <v>11</v>
      </c>
      <c r="B139" s="9">
        <f t="shared" si="1"/>
        <v>46156</v>
      </c>
      <c r="C139" s="10">
        <v>5</v>
      </c>
      <c r="D139" s="355">
        <v>110</v>
      </c>
      <c r="E139" s="275"/>
      <c r="F139" s="11">
        <f t="shared" si="2"/>
        <v>660</v>
      </c>
      <c r="G139" s="13"/>
    </row>
    <row r="140" spans="1:7" ht="13" x14ac:dyDescent="0.15">
      <c r="A140" s="8" t="s">
        <v>12</v>
      </c>
      <c r="B140" s="9">
        <f t="shared" si="1"/>
        <v>46157</v>
      </c>
      <c r="C140" s="10">
        <v>5</v>
      </c>
      <c r="D140" s="355">
        <v>0</v>
      </c>
      <c r="E140" s="275"/>
      <c r="F140" s="11">
        <f t="shared" si="2"/>
        <v>0</v>
      </c>
      <c r="G140" s="13"/>
    </row>
    <row r="141" spans="1:7" ht="13" x14ac:dyDescent="0.15">
      <c r="A141" s="8" t="s">
        <v>13</v>
      </c>
      <c r="B141" s="9">
        <f t="shared" si="1"/>
        <v>46158</v>
      </c>
      <c r="C141" s="10">
        <v>5</v>
      </c>
      <c r="D141" s="355">
        <v>0</v>
      </c>
      <c r="E141" s="275"/>
      <c r="F141" s="11">
        <f t="shared" si="2"/>
        <v>0</v>
      </c>
      <c r="G141" s="13"/>
    </row>
    <row r="142" spans="1:7" ht="13" x14ac:dyDescent="0.15">
      <c r="A142" s="8" t="s">
        <v>14</v>
      </c>
      <c r="B142" s="9">
        <f t="shared" si="1"/>
        <v>46159</v>
      </c>
      <c r="C142" s="10">
        <v>5</v>
      </c>
      <c r="D142" s="355">
        <v>0</v>
      </c>
      <c r="E142" s="275"/>
      <c r="F142" s="11">
        <f t="shared" si="2"/>
        <v>0</v>
      </c>
      <c r="G142" s="13"/>
    </row>
    <row r="143" spans="1:7" ht="13" x14ac:dyDescent="0.15">
      <c r="A143" s="8" t="s">
        <v>7</v>
      </c>
      <c r="B143" s="9">
        <f t="shared" si="1"/>
        <v>46160</v>
      </c>
      <c r="C143" s="10">
        <v>6</v>
      </c>
      <c r="D143" s="355">
        <v>0</v>
      </c>
      <c r="E143" s="275"/>
      <c r="F143" s="11">
        <f t="shared" si="2"/>
        <v>0</v>
      </c>
      <c r="G143" s="13"/>
    </row>
    <row r="144" spans="1:7" ht="13" x14ac:dyDescent="0.15">
      <c r="A144" s="8" t="s">
        <v>9</v>
      </c>
      <c r="B144" s="9">
        <f t="shared" si="1"/>
        <v>46161</v>
      </c>
      <c r="C144" s="10">
        <v>6</v>
      </c>
      <c r="D144" s="355">
        <v>110</v>
      </c>
      <c r="E144" s="275"/>
      <c r="F144" s="11">
        <f t="shared" si="2"/>
        <v>660</v>
      </c>
      <c r="G144" s="13"/>
    </row>
    <row r="145" spans="1:7" ht="13" x14ac:dyDescent="0.15">
      <c r="A145" s="8" t="s">
        <v>10</v>
      </c>
      <c r="B145" s="9">
        <f t="shared" si="1"/>
        <v>46162</v>
      </c>
      <c r="C145" s="10">
        <v>6</v>
      </c>
      <c r="D145" s="355">
        <v>110</v>
      </c>
      <c r="E145" s="275"/>
      <c r="F145" s="11">
        <f t="shared" si="2"/>
        <v>660</v>
      </c>
      <c r="G145" s="13"/>
    </row>
    <row r="146" spans="1:7" ht="13" x14ac:dyDescent="0.15">
      <c r="A146" s="8" t="s">
        <v>11</v>
      </c>
      <c r="B146" s="9">
        <f t="shared" si="1"/>
        <v>46163</v>
      </c>
      <c r="C146" s="10">
        <v>6</v>
      </c>
      <c r="D146" s="355">
        <v>110</v>
      </c>
      <c r="E146" s="275"/>
      <c r="F146" s="11">
        <f t="shared" si="2"/>
        <v>660</v>
      </c>
      <c r="G146" s="13"/>
    </row>
    <row r="147" spans="1:7" ht="13" x14ac:dyDescent="0.15">
      <c r="A147" s="8" t="s">
        <v>12</v>
      </c>
      <c r="B147" s="9">
        <f t="shared" si="1"/>
        <v>46164</v>
      </c>
      <c r="C147" s="10">
        <v>6</v>
      </c>
      <c r="D147" s="355">
        <v>0</v>
      </c>
      <c r="E147" s="275"/>
      <c r="F147" s="11">
        <f t="shared" si="2"/>
        <v>0</v>
      </c>
      <c r="G147" s="13"/>
    </row>
    <row r="148" spans="1:7" ht="13" x14ac:dyDescent="0.15">
      <c r="A148" s="8" t="s">
        <v>13</v>
      </c>
      <c r="B148" s="9">
        <f t="shared" si="1"/>
        <v>46165</v>
      </c>
      <c r="C148" s="10">
        <v>6</v>
      </c>
      <c r="D148" s="355">
        <v>0</v>
      </c>
      <c r="E148" s="275"/>
      <c r="F148" s="11">
        <f t="shared" si="2"/>
        <v>0</v>
      </c>
      <c r="G148" s="13"/>
    </row>
    <row r="149" spans="1:7" ht="13" x14ac:dyDescent="0.15">
      <c r="A149" s="8" t="s">
        <v>14</v>
      </c>
      <c r="B149" s="9">
        <f t="shared" si="1"/>
        <v>46166</v>
      </c>
      <c r="C149" s="10">
        <v>6</v>
      </c>
      <c r="D149" s="355">
        <v>0</v>
      </c>
      <c r="E149" s="275"/>
      <c r="F149" s="11">
        <f t="shared" si="2"/>
        <v>0</v>
      </c>
      <c r="G149" s="13"/>
    </row>
    <row r="150" spans="1:7" ht="13" x14ac:dyDescent="0.15">
      <c r="A150" s="8" t="s">
        <v>7</v>
      </c>
      <c r="B150" s="9">
        <f t="shared" si="1"/>
        <v>46167</v>
      </c>
      <c r="C150" s="10">
        <v>6</v>
      </c>
      <c r="D150" s="361">
        <v>0</v>
      </c>
      <c r="E150" s="275"/>
      <c r="F150" s="11">
        <f t="shared" si="2"/>
        <v>0</v>
      </c>
      <c r="G150" s="13"/>
    </row>
    <row r="151" spans="1:7" ht="13" x14ac:dyDescent="0.15">
      <c r="A151" s="8" t="s">
        <v>9</v>
      </c>
      <c r="B151" s="9">
        <f t="shared" si="1"/>
        <v>46168</v>
      </c>
      <c r="C151" s="10">
        <v>6</v>
      </c>
      <c r="D151" s="361">
        <v>0</v>
      </c>
      <c r="E151" s="275"/>
      <c r="F151" s="11">
        <f t="shared" si="2"/>
        <v>0</v>
      </c>
      <c r="G151" s="13"/>
    </row>
    <row r="152" spans="1:7" ht="13" x14ac:dyDescent="0.15">
      <c r="A152" s="8" t="s">
        <v>10</v>
      </c>
      <c r="B152" s="9">
        <f t="shared" si="1"/>
        <v>46169</v>
      </c>
      <c r="C152" s="10">
        <v>6</v>
      </c>
      <c r="D152" s="361">
        <v>0</v>
      </c>
      <c r="E152" s="275"/>
      <c r="F152" s="11">
        <f t="shared" si="2"/>
        <v>0</v>
      </c>
      <c r="G152" s="13"/>
    </row>
    <row r="153" spans="1:7" ht="13" x14ac:dyDescent="0.15">
      <c r="A153" s="8" t="s">
        <v>11</v>
      </c>
      <c r="B153" s="9">
        <f t="shared" si="1"/>
        <v>46170</v>
      </c>
      <c r="C153" s="10">
        <v>6</v>
      </c>
      <c r="D153" s="361">
        <v>0</v>
      </c>
      <c r="E153" s="275"/>
      <c r="F153" s="11">
        <f t="shared" si="2"/>
        <v>0</v>
      </c>
      <c r="G153" s="13"/>
    </row>
    <row r="154" spans="1:7" ht="13" x14ac:dyDescent="0.15">
      <c r="A154" s="8" t="s">
        <v>12</v>
      </c>
      <c r="B154" s="9">
        <f t="shared" si="1"/>
        <v>46171</v>
      </c>
      <c r="C154" s="10">
        <v>6</v>
      </c>
      <c r="D154" s="361">
        <v>0</v>
      </c>
      <c r="E154" s="275"/>
      <c r="F154" s="11">
        <f t="shared" si="2"/>
        <v>0</v>
      </c>
      <c r="G154" s="13"/>
    </row>
    <row r="155" spans="1:7" ht="13" x14ac:dyDescent="0.15">
      <c r="A155" s="8" t="s">
        <v>13</v>
      </c>
      <c r="B155" s="9">
        <f t="shared" si="1"/>
        <v>46172</v>
      </c>
      <c r="C155" s="10">
        <v>6</v>
      </c>
      <c r="D155" s="361">
        <v>0</v>
      </c>
      <c r="E155" s="275"/>
      <c r="F155" s="11">
        <f t="shared" si="2"/>
        <v>0</v>
      </c>
      <c r="G155" s="13"/>
    </row>
    <row r="156" spans="1:7" ht="13" x14ac:dyDescent="0.15">
      <c r="A156" s="8" t="s">
        <v>14</v>
      </c>
      <c r="B156" s="9">
        <f t="shared" si="1"/>
        <v>46173</v>
      </c>
      <c r="C156" s="10">
        <v>6</v>
      </c>
      <c r="D156" s="361">
        <v>0</v>
      </c>
      <c r="E156" s="275"/>
      <c r="F156" s="11">
        <f t="shared" si="2"/>
        <v>0</v>
      </c>
      <c r="G156" s="13"/>
    </row>
    <row r="157" spans="1:7" ht="13" x14ac:dyDescent="0.15">
      <c r="A157" s="8" t="s">
        <v>7</v>
      </c>
      <c r="B157" s="9">
        <f t="shared" si="1"/>
        <v>46174</v>
      </c>
      <c r="C157" s="10">
        <v>6</v>
      </c>
      <c r="D157" s="361">
        <v>0</v>
      </c>
      <c r="E157" s="275"/>
      <c r="F157" s="11">
        <f t="shared" si="2"/>
        <v>0</v>
      </c>
      <c r="G157" s="13"/>
    </row>
    <row r="158" spans="1:7" ht="13" x14ac:dyDescent="0.15">
      <c r="A158" s="8" t="s">
        <v>9</v>
      </c>
      <c r="B158" s="9">
        <f t="shared" si="1"/>
        <v>46175</v>
      </c>
      <c r="C158" s="10">
        <v>6</v>
      </c>
      <c r="D158" s="361">
        <v>0</v>
      </c>
      <c r="E158" s="275"/>
      <c r="F158" s="11">
        <f t="shared" si="2"/>
        <v>0</v>
      </c>
      <c r="G158" s="13"/>
    </row>
    <row r="159" spans="1:7" ht="13" x14ac:dyDescent="0.15">
      <c r="A159" s="8" t="s">
        <v>10</v>
      </c>
      <c r="B159" s="9">
        <f t="shared" si="1"/>
        <v>46176</v>
      </c>
      <c r="C159" s="10">
        <v>6</v>
      </c>
      <c r="D159" s="361">
        <v>0</v>
      </c>
      <c r="E159" s="275"/>
      <c r="F159" s="11">
        <f t="shared" si="2"/>
        <v>0</v>
      </c>
      <c r="G159" s="13"/>
    </row>
    <row r="160" spans="1:7" ht="13" x14ac:dyDescent="0.15">
      <c r="A160" s="8" t="s">
        <v>11</v>
      </c>
      <c r="B160" s="9">
        <f t="shared" si="1"/>
        <v>46177</v>
      </c>
      <c r="C160" s="10">
        <v>6</v>
      </c>
      <c r="D160" s="361">
        <v>0</v>
      </c>
      <c r="E160" s="275"/>
      <c r="F160" s="11">
        <f t="shared" si="2"/>
        <v>0</v>
      </c>
      <c r="G160" s="13"/>
    </row>
    <row r="161" spans="1:7" ht="13" x14ac:dyDescent="0.15">
      <c r="A161" s="8" t="s">
        <v>12</v>
      </c>
      <c r="B161" s="9">
        <f t="shared" si="1"/>
        <v>46178</v>
      </c>
      <c r="C161" s="10">
        <v>6</v>
      </c>
      <c r="D161" s="361">
        <v>0</v>
      </c>
      <c r="E161" s="275"/>
      <c r="F161" s="11">
        <f t="shared" si="2"/>
        <v>0</v>
      </c>
      <c r="G161" s="13"/>
    </row>
    <row r="162" spans="1:7" ht="13" x14ac:dyDescent="0.15">
      <c r="A162" s="8" t="s">
        <v>13</v>
      </c>
      <c r="B162" s="9">
        <f t="shared" si="1"/>
        <v>46179</v>
      </c>
      <c r="C162" s="10">
        <v>6</v>
      </c>
      <c r="D162" s="361">
        <v>0</v>
      </c>
      <c r="E162" s="275"/>
      <c r="F162" s="11">
        <f t="shared" si="2"/>
        <v>0</v>
      </c>
      <c r="G162" s="13"/>
    </row>
    <row r="163" spans="1:7" ht="13" x14ac:dyDescent="0.15">
      <c r="A163" s="8" t="s">
        <v>14</v>
      </c>
      <c r="B163" s="9">
        <f t="shared" si="1"/>
        <v>46180</v>
      </c>
      <c r="C163" s="10">
        <v>6</v>
      </c>
      <c r="D163" s="361">
        <v>0</v>
      </c>
      <c r="E163" s="275"/>
      <c r="F163" s="11">
        <f t="shared" si="2"/>
        <v>0</v>
      </c>
      <c r="G163" s="13"/>
    </row>
    <row r="164" spans="1:7" ht="13" x14ac:dyDescent="0.15">
      <c r="A164" s="8" t="s">
        <v>7</v>
      </c>
      <c r="B164" s="9">
        <f t="shared" si="1"/>
        <v>46181</v>
      </c>
      <c r="C164" s="10">
        <v>6</v>
      </c>
      <c r="D164" s="361">
        <v>0</v>
      </c>
      <c r="E164" s="275"/>
      <c r="F164" s="11">
        <f t="shared" si="2"/>
        <v>0</v>
      </c>
      <c r="G164" s="13"/>
    </row>
    <row r="165" spans="1:7" ht="13" x14ac:dyDescent="0.15">
      <c r="A165" s="8" t="s">
        <v>9</v>
      </c>
      <c r="B165" s="9">
        <f t="shared" si="1"/>
        <v>46182</v>
      </c>
      <c r="C165" s="10">
        <v>6</v>
      </c>
      <c r="D165" s="361">
        <v>0</v>
      </c>
      <c r="E165" s="275"/>
      <c r="F165" s="11">
        <f t="shared" si="2"/>
        <v>0</v>
      </c>
      <c r="G165" s="13"/>
    </row>
    <row r="166" spans="1:7" ht="13" x14ac:dyDescent="0.15">
      <c r="A166" s="8" t="s">
        <v>10</v>
      </c>
      <c r="B166" s="9">
        <f t="shared" si="1"/>
        <v>46183</v>
      </c>
      <c r="C166" s="10">
        <v>6</v>
      </c>
      <c r="D166" s="361">
        <v>0</v>
      </c>
      <c r="E166" s="275"/>
      <c r="F166" s="11">
        <f t="shared" si="2"/>
        <v>0</v>
      </c>
      <c r="G166" s="13"/>
    </row>
    <row r="167" spans="1:7" ht="13" x14ac:dyDescent="0.15">
      <c r="A167" s="8" t="s">
        <v>11</v>
      </c>
      <c r="B167" s="9">
        <f t="shared" si="1"/>
        <v>46184</v>
      </c>
      <c r="C167" s="10">
        <v>6</v>
      </c>
      <c r="D167" s="361">
        <v>0</v>
      </c>
      <c r="E167" s="275"/>
      <c r="F167" s="11">
        <f t="shared" si="2"/>
        <v>0</v>
      </c>
      <c r="G167" s="13"/>
    </row>
    <row r="168" spans="1:7" ht="13" x14ac:dyDescent="0.15">
      <c r="A168" s="8" t="s">
        <v>12</v>
      </c>
      <c r="B168" s="9">
        <f t="shared" si="1"/>
        <v>46185</v>
      </c>
      <c r="C168" s="10">
        <v>6</v>
      </c>
      <c r="D168" s="361">
        <v>0</v>
      </c>
      <c r="E168" s="275"/>
      <c r="F168" s="11">
        <f t="shared" si="2"/>
        <v>0</v>
      </c>
      <c r="G168" s="13"/>
    </row>
    <row r="169" spans="1:7" ht="13" x14ac:dyDescent="0.15">
      <c r="A169" s="8" t="s">
        <v>13</v>
      </c>
      <c r="B169" s="9">
        <f t="shared" si="1"/>
        <v>46186</v>
      </c>
      <c r="C169" s="10">
        <v>6</v>
      </c>
      <c r="D169" s="361">
        <v>0</v>
      </c>
      <c r="E169" s="275"/>
      <c r="F169" s="11">
        <f t="shared" si="2"/>
        <v>0</v>
      </c>
      <c r="G169" s="13"/>
    </row>
    <row r="170" spans="1:7" ht="13" x14ac:dyDescent="0.15">
      <c r="A170" s="8" t="s">
        <v>14</v>
      </c>
      <c r="B170" s="9">
        <f t="shared" si="1"/>
        <v>46187</v>
      </c>
      <c r="C170" s="10">
        <v>6</v>
      </c>
      <c r="D170" s="361">
        <v>0</v>
      </c>
      <c r="E170" s="275"/>
      <c r="F170" s="11">
        <f t="shared" si="2"/>
        <v>0</v>
      </c>
      <c r="G170" s="13"/>
    </row>
    <row r="171" spans="1:7" ht="13" x14ac:dyDescent="0.15">
      <c r="A171" s="8" t="s">
        <v>7</v>
      </c>
      <c r="B171" s="9">
        <f t="shared" si="1"/>
        <v>46188</v>
      </c>
      <c r="C171" s="10">
        <v>7</v>
      </c>
      <c r="D171" s="361">
        <v>0</v>
      </c>
      <c r="E171" s="275"/>
      <c r="F171" s="11">
        <f t="shared" si="2"/>
        <v>0</v>
      </c>
      <c r="G171" s="13"/>
    </row>
    <row r="172" spans="1:7" ht="13" x14ac:dyDescent="0.15">
      <c r="A172" s="8" t="s">
        <v>9</v>
      </c>
      <c r="B172" s="9">
        <f t="shared" si="1"/>
        <v>46189</v>
      </c>
      <c r="C172" s="10">
        <v>7</v>
      </c>
      <c r="D172" s="361">
        <v>0</v>
      </c>
      <c r="E172" s="275"/>
      <c r="F172" s="11">
        <f t="shared" si="2"/>
        <v>0</v>
      </c>
      <c r="G172" s="13"/>
    </row>
    <row r="173" spans="1:7" ht="13" x14ac:dyDescent="0.15">
      <c r="A173" s="8" t="s">
        <v>10</v>
      </c>
      <c r="B173" s="9">
        <f t="shared" si="1"/>
        <v>46190</v>
      </c>
      <c r="C173" s="10">
        <v>7</v>
      </c>
      <c r="D173" s="361">
        <v>0</v>
      </c>
      <c r="E173" s="275"/>
      <c r="F173" s="11">
        <f t="shared" si="2"/>
        <v>0</v>
      </c>
      <c r="G173" s="13"/>
    </row>
    <row r="174" spans="1:7" ht="13" x14ac:dyDescent="0.15">
      <c r="A174" s="8" t="s">
        <v>11</v>
      </c>
      <c r="B174" s="9">
        <f t="shared" si="1"/>
        <v>46191</v>
      </c>
      <c r="C174" s="10">
        <v>7</v>
      </c>
      <c r="D174" s="361">
        <v>0</v>
      </c>
      <c r="E174" s="275"/>
      <c r="F174" s="11">
        <f t="shared" si="2"/>
        <v>0</v>
      </c>
      <c r="G174" s="13"/>
    </row>
    <row r="175" spans="1:7" ht="13" x14ac:dyDescent="0.15">
      <c r="A175" s="8" t="s">
        <v>12</v>
      </c>
      <c r="B175" s="9">
        <f t="shared" si="1"/>
        <v>46192</v>
      </c>
      <c r="C175" s="10">
        <v>7</v>
      </c>
      <c r="D175" s="361">
        <v>0</v>
      </c>
      <c r="E175" s="275"/>
      <c r="F175" s="11">
        <f t="shared" si="2"/>
        <v>0</v>
      </c>
      <c r="G175" s="13"/>
    </row>
    <row r="176" spans="1:7" ht="13" x14ac:dyDescent="0.15">
      <c r="A176" s="8" t="s">
        <v>13</v>
      </c>
      <c r="B176" s="9">
        <f t="shared" si="1"/>
        <v>46193</v>
      </c>
      <c r="C176" s="10">
        <v>7</v>
      </c>
      <c r="D176" s="361">
        <v>0</v>
      </c>
      <c r="E176" s="275"/>
      <c r="F176" s="11">
        <f t="shared" si="2"/>
        <v>0</v>
      </c>
      <c r="G176" s="13"/>
    </row>
    <row r="177" spans="1:7" ht="13" x14ac:dyDescent="0.15">
      <c r="A177" s="8" t="s">
        <v>14</v>
      </c>
      <c r="B177" s="9">
        <f t="shared" si="1"/>
        <v>46194</v>
      </c>
      <c r="C177" s="10">
        <v>7</v>
      </c>
      <c r="D177" s="361">
        <v>0</v>
      </c>
      <c r="E177" s="275"/>
      <c r="F177" s="11">
        <f t="shared" si="2"/>
        <v>0</v>
      </c>
      <c r="G177" s="13"/>
    </row>
    <row r="178" spans="1:7" ht="13" x14ac:dyDescent="0.15">
      <c r="A178" s="8" t="s">
        <v>7</v>
      </c>
      <c r="B178" s="9">
        <f t="shared" si="1"/>
        <v>46195</v>
      </c>
      <c r="C178" s="10">
        <v>7</v>
      </c>
      <c r="D178" s="361">
        <v>0</v>
      </c>
      <c r="E178" s="275"/>
      <c r="F178" s="11">
        <f t="shared" si="2"/>
        <v>0</v>
      </c>
      <c r="G178" s="13"/>
    </row>
    <row r="179" spans="1:7" ht="13" x14ac:dyDescent="0.15">
      <c r="A179" s="8" t="s">
        <v>9</v>
      </c>
      <c r="B179" s="9">
        <f t="shared" si="1"/>
        <v>46196</v>
      </c>
      <c r="C179" s="10">
        <v>7</v>
      </c>
      <c r="D179" s="361">
        <v>0</v>
      </c>
      <c r="E179" s="275"/>
      <c r="F179" s="11">
        <f t="shared" si="2"/>
        <v>0</v>
      </c>
      <c r="G179" s="13"/>
    </row>
    <row r="180" spans="1:7" ht="13" x14ac:dyDescent="0.15">
      <c r="A180" s="8" t="s">
        <v>10</v>
      </c>
      <c r="B180" s="9">
        <f t="shared" si="1"/>
        <v>46197</v>
      </c>
      <c r="C180" s="10">
        <v>7</v>
      </c>
      <c r="D180" s="361">
        <v>0</v>
      </c>
      <c r="E180" s="275"/>
      <c r="F180" s="11">
        <f t="shared" si="2"/>
        <v>0</v>
      </c>
      <c r="G180" s="13"/>
    </row>
    <row r="181" spans="1:7" ht="13" x14ac:dyDescent="0.15">
      <c r="A181" s="8" t="s">
        <v>11</v>
      </c>
      <c r="B181" s="9">
        <f t="shared" si="1"/>
        <v>46198</v>
      </c>
      <c r="C181" s="10">
        <v>7</v>
      </c>
      <c r="D181" s="361">
        <v>0</v>
      </c>
      <c r="E181" s="275"/>
      <c r="F181" s="11">
        <f t="shared" si="2"/>
        <v>0</v>
      </c>
      <c r="G181" s="13"/>
    </row>
    <row r="182" spans="1:7" ht="13" x14ac:dyDescent="0.15">
      <c r="A182" s="8" t="s">
        <v>12</v>
      </c>
      <c r="B182" s="9">
        <f t="shared" si="1"/>
        <v>46199</v>
      </c>
      <c r="C182" s="10">
        <v>7</v>
      </c>
      <c r="D182" s="361">
        <v>0</v>
      </c>
      <c r="E182" s="275"/>
      <c r="F182" s="11">
        <f t="shared" si="2"/>
        <v>0</v>
      </c>
      <c r="G182" s="13"/>
    </row>
    <row r="183" spans="1:7" ht="13" x14ac:dyDescent="0.15">
      <c r="A183" s="8" t="s">
        <v>13</v>
      </c>
      <c r="B183" s="9">
        <f t="shared" si="1"/>
        <v>46200</v>
      </c>
      <c r="C183" s="10">
        <v>7</v>
      </c>
      <c r="D183" s="361">
        <v>0</v>
      </c>
      <c r="E183" s="275"/>
      <c r="F183" s="11">
        <f t="shared" si="2"/>
        <v>0</v>
      </c>
      <c r="G183" s="13"/>
    </row>
    <row r="184" spans="1:7" ht="13" x14ac:dyDescent="0.15">
      <c r="A184" s="8" t="s">
        <v>14</v>
      </c>
      <c r="B184" s="9">
        <f t="shared" si="1"/>
        <v>46201</v>
      </c>
      <c r="C184" s="10">
        <v>7</v>
      </c>
      <c r="D184" s="361">
        <v>0</v>
      </c>
      <c r="E184" s="275"/>
      <c r="F184" s="11">
        <f t="shared" si="2"/>
        <v>0</v>
      </c>
      <c r="G184" s="13"/>
    </row>
    <row r="185" spans="1:7" ht="13" x14ac:dyDescent="0.15">
      <c r="A185" s="8" t="s">
        <v>7</v>
      </c>
      <c r="B185" s="9">
        <f t="shared" si="1"/>
        <v>46202</v>
      </c>
      <c r="C185" s="10">
        <v>7</v>
      </c>
      <c r="D185" s="361">
        <v>0</v>
      </c>
      <c r="E185" s="275"/>
      <c r="F185" s="11">
        <f t="shared" si="2"/>
        <v>0</v>
      </c>
      <c r="G185" s="13"/>
    </row>
    <row r="186" spans="1:7" ht="13" x14ac:dyDescent="0.15">
      <c r="A186" s="8" t="s">
        <v>9</v>
      </c>
      <c r="B186" s="9">
        <f t="shared" si="1"/>
        <v>46203</v>
      </c>
      <c r="C186" s="10">
        <v>7</v>
      </c>
      <c r="D186" s="361">
        <v>0</v>
      </c>
      <c r="E186" s="275"/>
      <c r="F186" s="11">
        <f t="shared" si="2"/>
        <v>0</v>
      </c>
      <c r="G186" s="13"/>
    </row>
    <row r="187" spans="1:7" ht="13" x14ac:dyDescent="0.15">
      <c r="A187" s="8" t="s">
        <v>10</v>
      </c>
      <c r="B187" s="9">
        <f t="shared" si="1"/>
        <v>46204</v>
      </c>
      <c r="C187" s="10">
        <v>7</v>
      </c>
      <c r="D187" s="361">
        <v>0</v>
      </c>
      <c r="E187" s="275"/>
      <c r="F187" s="11">
        <f t="shared" si="2"/>
        <v>0</v>
      </c>
      <c r="G187" s="13"/>
    </row>
    <row r="188" spans="1:7" ht="13" x14ac:dyDescent="0.15">
      <c r="A188" s="8" t="s">
        <v>11</v>
      </c>
      <c r="B188" s="9">
        <f t="shared" si="1"/>
        <v>46205</v>
      </c>
      <c r="C188" s="10">
        <v>7</v>
      </c>
      <c r="D188" s="361">
        <v>0</v>
      </c>
      <c r="E188" s="275"/>
      <c r="F188" s="11">
        <f t="shared" si="2"/>
        <v>0</v>
      </c>
      <c r="G188" s="13"/>
    </row>
    <row r="189" spans="1:7" ht="13" x14ac:dyDescent="0.15">
      <c r="A189" s="8" t="s">
        <v>12</v>
      </c>
      <c r="B189" s="9">
        <f t="shared" si="1"/>
        <v>46206</v>
      </c>
      <c r="C189" s="10">
        <v>7</v>
      </c>
      <c r="D189" s="361">
        <v>0</v>
      </c>
      <c r="E189" s="275"/>
      <c r="F189" s="11">
        <f t="shared" si="2"/>
        <v>0</v>
      </c>
      <c r="G189" s="13"/>
    </row>
    <row r="190" spans="1:7" ht="13" x14ac:dyDescent="0.15">
      <c r="A190" s="8" t="s">
        <v>13</v>
      </c>
      <c r="B190" s="9">
        <f t="shared" si="1"/>
        <v>46207</v>
      </c>
      <c r="C190" s="10">
        <v>7</v>
      </c>
      <c r="D190" s="361">
        <v>0</v>
      </c>
      <c r="E190" s="275"/>
      <c r="F190" s="11">
        <f t="shared" si="2"/>
        <v>0</v>
      </c>
      <c r="G190" s="13"/>
    </row>
    <row r="191" spans="1:7" ht="13" x14ac:dyDescent="0.15">
      <c r="A191" s="8" t="s">
        <v>14</v>
      </c>
      <c r="B191" s="9">
        <f t="shared" si="1"/>
        <v>46208</v>
      </c>
      <c r="C191" s="10">
        <v>7</v>
      </c>
      <c r="D191" s="361">
        <v>0</v>
      </c>
      <c r="E191" s="275"/>
      <c r="F191" s="11">
        <f t="shared" si="2"/>
        <v>0</v>
      </c>
      <c r="G191" s="13"/>
    </row>
    <row r="192" spans="1:7" ht="13" x14ac:dyDescent="0.15">
      <c r="A192" s="8" t="s">
        <v>7</v>
      </c>
      <c r="B192" s="9">
        <f t="shared" si="1"/>
        <v>46209</v>
      </c>
      <c r="C192" s="10">
        <v>7</v>
      </c>
      <c r="D192" s="361">
        <v>0</v>
      </c>
      <c r="E192" s="275"/>
      <c r="F192" s="11">
        <f t="shared" si="2"/>
        <v>0</v>
      </c>
      <c r="G192" s="13"/>
    </row>
    <row r="193" spans="1:7" ht="13" x14ac:dyDescent="0.15">
      <c r="A193" s="8" t="s">
        <v>9</v>
      </c>
      <c r="B193" s="9">
        <f t="shared" si="1"/>
        <v>46210</v>
      </c>
      <c r="C193" s="10">
        <v>7</v>
      </c>
      <c r="D193" s="361">
        <v>0</v>
      </c>
      <c r="E193" s="275"/>
      <c r="F193" s="11">
        <f t="shared" si="2"/>
        <v>0</v>
      </c>
      <c r="G193" s="13"/>
    </row>
    <row r="194" spans="1:7" ht="13" x14ac:dyDescent="0.15">
      <c r="A194" s="8" t="s">
        <v>10</v>
      </c>
      <c r="B194" s="9">
        <f t="shared" si="1"/>
        <v>46211</v>
      </c>
      <c r="C194" s="10">
        <v>7</v>
      </c>
      <c r="D194" s="361">
        <v>0</v>
      </c>
      <c r="E194" s="275"/>
      <c r="F194" s="11">
        <f t="shared" si="2"/>
        <v>0</v>
      </c>
      <c r="G194" s="13"/>
    </row>
    <row r="195" spans="1:7" ht="13" x14ac:dyDescent="0.15">
      <c r="A195" s="8" t="s">
        <v>11</v>
      </c>
      <c r="B195" s="9">
        <f t="shared" si="1"/>
        <v>46212</v>
      </c>
      <c r="C195" s="10">
        <v>7</v>
      </c>
      <c r="D195" s="361">
        <v>0</v>
      </c>
      <c r="E195" s="275"/>
      <c r="F195" s="11">
        <f t="shared" si="2"/>
        <v>0</v>
      </c>
      <c r="G195" s="13"/>
    </row>
    <row r="196" spans="1:7" ht="13" x14ac:dyDescent="0.15">
      <c r="A196" s="8" t="s">
        <v>12</v>
      </c>
      <c r="B196" s="9">
        <f t="shared" si="1"/>
        <v>46213</v>
      </c>
      <c r="C196" s="10">
        <v>7</v>
      </c>
      <c r="D196" s="361">
        <v>0</v>
      </c>
      <c r="E196" s="275"/>
      <c r="F196" s="11">
        <f t="shared" si="2"/>
        <v>0</v>
      </c>
      <c r="G196" s="13"/>
    </row>
    <row r="197" spans="1:7" ht="13" x14ac:dyDescent="0.15">
      <c r="A197" s="8" t="s">
        <v>13</v>
      </c>
      <c r="B197" s="9">
        <f t="shared" si="1"/>
        <v>46214</v>
      </c>
      <c r="C197" s="10">
        <v>7</v>
      </c>
      <c r="D197" s="361">
        <v>0</v>
      </c>
      <c r="E197" s="275"/>
      <c r="F197" s="11">
        <f t="shared" si="2"/>
        <v>0</v>
      </c>
      <c r="G197" s="13"/>
    </row>
    <row r="198" spans="1:7" ht="13" x14ac:dyDescent="0.15">
      <c r="A198" s="8" t="s">
        <v>14</v>
      </c>
      <c r="B198" s="9">
        <f t="shared" si="1"/>
        <v>46215</v>
      </c>
      <c r="C198" s="10">
        <v>7</v>
      </c>
      <c r="D198" s="361">
        <v>0</v>
      </c>
      <c r="E198" s="275"/>
      <c r="F198" s="11">
        <f t="shared" si="2"/>
        <v>0</v>
      </c>
      <c r="G198" s="13"/>
    </row>
    <row r="199" spans="1:7" ht="13" x14ac:dyDescent="0.15">
      <c r="A199" s="8" t="s">
        <v>7</v>
      </c>
      <c r="B199" s="9">
        <f t="shared" si="1"/>
        <v>46216</v>
      </c>
      <c r="C199" s="10">
        <v>8</v>
      </c>
      <c r="D199" s="361">
        <v>0</v>
      </c>
      <c r="E199" s="275"/>
      <c r="F199" s="11">
        <f t="shared" si="2"/>
        <v>0</v>
      </c>
      <c r="G199" s="13"/>
    </row>
    <row r="200" spans="1:7" ht="13" x14ac:dyDescent="0.15">
      <c r="A200" s="8" t="s">
        <v>9</v>
      </c>
      <c r="B200" s="9">
        <f t="shared" si="1"/>
        <v>46217</v>
      </c>
      <c r="C200" s="10">
        <v>8</v>
      </c>
      <c r="D200" s="361">
        <v>0</v>
      </c>
      <c r="E200" s="275"/>
      <c r="F200" s="11">
        <f t="shared" si="2"/>
        <v>0</v>
      </c>
      <c r="G200" s="13"/>
    </row>
    <row r="201" spans="1:7" ht="13" x14ac:dyDescent="0.15">
      <c r="A201" s="8" t="s">
        <v>10</v>
      </c>
      <c r="B201" s="9">
        <f t="shared" si="1"/>
        <v>46218</v>
      </c>
      <c r="C201" s="10">
        <v>8</v>
      </c>
      <c r="D201" s="361">
        <v>0</v>
      </c>
      <c r="E201" s="275"/>
      <c r="F201" s="11">
        <f t="shared" si="2"/>
        <v>0</v>
      </c>
      <c r="G201" s="13"/>
    </row>
    <row r="202" spans="1:7" ht="13" x14ac:dyDescent="0.15">
      <c r="A202" s="8" t="s">
        <v>11</v>
      </c>
      <c r="B202" s="9">
        <f t="shared" si="1"/>
        <v>46219</v>
      </c>
      <c r="C202" s="10">
        <v>8</v>
      </c>
      <c r="D202" s="361">
        <v>0</v>
      </c>
      <c r="E202" s="275"/>
      <c r="F202" s="11">
        <f t="shared" si="2"/>
        <v>0</v>
      </c>
      <c r="G202" s="13"/>
    </row>
    <row r="203" spans="1:7" ht="13" x14ac:dyDescent="0.15">
      <c r="A203" s="8" t="s">
        <v>12</v>
      </c>
      <c r="B203" s="9">
        <f t="shared" si="1"/>
        <v>46220</v>
      </c>
      <c r="C203" s="10">
        <v>8</v>
      </c>
      <c r="D203" s="361">
        <v>0</v>
      </c>
      <c r="E203" s="275"/>
      <c r="F203" s="11">
        <f t="shared" si="2"/>
        <v>0</v>
      </c>
      <c r="G203" s="13"/>
    </row>
    <row r="204" spans="1:7" ht="13" x14ac:dyDescent="0.15">
      <c r="A204" s="8" t="s">
        <v>13</v>
      </c>
      <c r="B204" s="9">
        <f t="shared" si="1"/>
        <v>46221</v>
      </c>
      <c r="C204" s="10">
        <v>8</v>
      </c>
      <c r="D204" s="361">
        <v>0</v>
      </c>
      <c r="E204" s="275"/>
      <c r="F204" s="11">
        <f t="shared" si="2"/>
        <v>0</v>
      </c>
      <c r="G204" s="13"/>
    </row>
    <row r="205" spans="1:7" ht="13" x14ac:dyDescent="0.15">
      <c r="A205" s="8" t="s">
        <v>14</v>
      </c>
      <c r="B205" s="9">
        <f t="shared" si="1"/>
        <v>46222</v>
      </c>
      <c r="C205" s="10">
        <v>8</v>
      </c>
      <c r="D205" s="361">
        <v>0</v>
      </c>
      <c r="E205" s="275"/>
      <c r="F205" s="11">
        <f t="shared" si="2"/>
        <v>0</v>
      </c>
      <c r="G205" s="13"/>
    </row>
    <row r="206" spans="1:7" ht="13" x14ac:dyDescent="0.15">
      <c r="A206" s="8" t="s">
        <v>7</v>
      </c>
      <c r="B206" s="9">
        <f t="shared" si="1"/>
        <v>46223</v>
      </c>
      <c r="C206" s="10">
        <v>8</v>
      </c>
      <c r="D206" s="361">
        <v>0</v>
      </c>
      <c r="E206" s="275"/>
      <c r="F206" s="11">
        <f t="shared" si="2"/>
        <v>0</v>
      </c>
      <c r="G206" s="13"/>
    </row>
    <row r="207" spans="1:7" ht="13" x14ac:dyDescent="0.15">
      <c r="A207" s="8" t="s">
        <v>9</v>
      </c>
      <c r="B207" s="9">
        <f t="shared" si="1"/>
        <v>46224</v>
      </c>
      <c r="C207" s="10">
        <v>8</v>
      </c>
      <c r="D207" s="361">
        <v>0</v>
      </c>
      <c r="E207" s="275"/>
      <c r="F207" s="11">
        <f t="shared" si="2"/>
        <v>0</v>
      </c>
      <c r="G207" s="13"/>
    </row>
    <row r="208" spans="1:7" ht="13" x14ac:dyDescent="0.15">
      <c r="A208" s="8" t="s">
        <v>10</v>
      </c>
      <c r="B208" s="9">
        <f t="shared" si="1"/>
        <v>46225</v>
      </c>
      <c r="C208" s="10">
        <v>8</v>
      </c>
      <c r="D208" s="361">
        <v>0</v>
      </c>
      <c r="E208" s="275"/>
      <c r="F208" s="11">
        <f t="shared" si="2"/>
        <v>0</v>
      </c>
      <c r="G208" s="13"/>
    </row>
    <row r="209" spans="1:7" ht="13" x14ac:dyDescent="0.15">
      <c r="A209" s="8" t="s">
        <v>11</v>
      </c>
      <c r="B209" s="9">
        <f t="shared" si="1"/>
        <v>46226</v>
      </c>
      <c r="C209" s="10">
        <v>8</v>
      </c>
      <c r="D209" s="361">
        <v>0</v>
      </c>
      <c r="E209" s="275"/>
      <c r="F209" s="11">
        <f t="shared" si="2"/>
        <v>0</v>
      </c>
      <c r="G209" s="13"/>
    </row>
    <row r="210" spans="1:7" ht="13" x14ac:dyDescent="0.15">
      <c r="A210" s="8" t="s">
        <v>12</v>
      </c>
      <c r="B210" s="9">
        <f t="shared" si="1"/>
        <v>46227</v>
      </c>
      <c r="C210" s="10">
        <v>8</v>
      </c>
      <c r="D210" s="361">
        <v>0</v>
      </c>
      <c r="E210" s="275"/>
      <c r="F210" s="11">
        <f t="shared" si="2"/>
        <v>0</v>
      </c>
      <c r="G210" s="13"/>
    </row>
    <row r="211" spans="1:7" ht="13" x14ac:dyDescent="0.15">
      <c r="A211" s="8" t="s">
        <v>13</v>
      </c>
      <c r="B211" s="9">
        <f t="shared" si="1"/>
        <v>46228</v>
      </c>
      <c r="C211" s="10">
        <v>8</v>
      </c>
      <c r="D211" s="361">
        <v>0</v>
      </c>
      <c r="E211" s="275"/>
      <c r="F211" s="11">
        <f t="shared" si="2"/>
        <v>0</v>
      </c>
      <c r="G211" s="13"/>
    </row>
    <row r="212" spans="1:7" ht="13" x14ac:dyDescent="0.15">
      <c r="A212" s="8" t="s">
        <v>14</v>
      </c>
      <c r="B212" s="9">
        <f t="shared" si="1"/>
        <v>46229</v>
      </c>
      <c r="C212" s="10">
        <v>8</v>
      </c>
      <c r="D212" s="361">
        <v>0</v>
      </c>
      <c r="E212" s="275"/>
      <c r="F212" s="11">
        <f t="shared" si="2"/>
        <v>0</v>
      </c>
      <c r="G212" s="13"/>
    </row>
    <row r="213" spans="1:7" ht="13" x14ac:dyDescent="0.15">
      <c r="A213" s="8" t="s">
        <v>7</v>
      </c>
      <c r="B213" s="9">
        <f t="shared" si="1"/>
        <v>46230</v>
      </c>
      <c r="C213" s="10">
        <v>8</v>
      </c>
      <c r="D213" s="361">
        <v>0</v>
      </c>
      <c r="E213" s="275"/>
      <c r="F213" s="11">
        <f t="shared" si="2"/>
        <v>0</v>
      </c>
      <c r="G213" s="13"/>
    </row>
    <row r="214" spans="1:7" ht="13" x14ac:dyDescent="0.15">
      <c r="A214" s="8" t="s">
        <v>9</v>
      </c>
      <c r="B214" s="9">
        <f t="shared" si="1"/>
        <v>46231</v>
      </c>
      <c r="C214" s="10">
        <v>8</v>
      </c>
      <c r="D214" s="361">
        <v>0</v>
      </c>
      <c r="E214" s="275"/>
      <c r="F214" s="11">
        <f t="shared" si="2"/>
        <v>0</v>
      </c>
      <c r="G214" s="13"/>
    </row>
    <row r="215" spans="1:7" ht="13" x14ac:dyDescent="0.15">
      <c r="A215" s="8" t="s">
        <v>10</v>
      </c>
      <c r="B215" s="9">
        <f t="shared" si="1"/>
        <v>46232</v>
      </c>
      <c r="C215" s="10">
        <v>8</v>
      </c>
      <c r="D215" s="361">
        <v>0</v>
      </c>
      <c r="E215" s="275"/>
      <c r="F215" s="11">
        <f t="shared" si="2"/>
        <v>0</v>
      </c>
      <c r="G215" s="13"/>
    </row>
    <row r="216" spans="1:7" ht="13" x14ac:dyDescent="0.15">
      <c r="A216" s="8" t="s">
        <v>11</v>
      </c>
      <c r="B216" s="9">
        <f t="shared" si="1"/>
        <v>46233</v>
      </c>
      <c r="C216" s="10">
        <v>8</v>
      </c>
      <c r="D216" s="361">
        <v>0</v>
      </c>
      <c r="E216" s="275"/>
      <c r="F216" s="11">
        <f t="shared" si="2"/>
        <v>0</v>
      </c>
      <c r="G216" s="13"/>
    </row>
    <row r="217" spans="1:7" ht="13" x14ac:dyDescent="0.15">
      <c r="A217" s="8" t="s">
        <v>12</v>
      </c>
      <c r="B217" s="9">
        <f t="shared" si="1"/>
        <v>46234</v>
      </c>
      <c r="C217" s="10">
        <v>8</v>
      </c>
      <c r="D217" s="361">
        <v>0</v>
      </c>
      <c r="E217" s="275"/>
      <c r="F217" s="11">
        <f t="shared" si="2"/>
        <v>0</v>
      </c>
      <c r="G217" s="13"/>
    </row>
    <row r="218" spans="1:7" ht="13" x14ac:dyDescent="0.15">
      <c r="A218" s="8" t="s">
        <v>13</v>
      </c>
      <c r="B218" s="9">
        <f t="shared" si="1"/>
        <v>46235</v>
      </c>
      <c r="C218" s="10">
        <v>8</v>
      </c>
      <c r="D218" s="361">
        <v>0</v>
      </c>
      <c r="E218" s="275"/>
      <c r="F218" s="11">
        <f t="shared" si="2"/>
        <v>0</v>
      </c>
      <c r="G218" s="13"/>
    </row>
    <row r="219" spans="1:7" ht="13" x14ac:dyDescent="0.15">
      <c r="A219" s="8" t="s">
        <v>14</v>
      </c>
      <c r="B219" s="9">
        <f t="shared" si="1"/>
        <v>46236</v>
      </c>
      <c r="C219" s="10">
        <v>8</v>
      </c>
      <c r="D219" s="361">
        <v>0</v>
      </c>
      <c r="E219" s="275"/>
      <c r="F219" s="11">
        <f t="shared" si="2"/>
        <v>0</v>
      </c>
      <c r="G219" s="13"/>
    </row>
    <row r="220" spans="1:7" ht="13" x14ac:dyDescent="0.15">
      <c r="A220" s="8" t="s">
        <v>7</v>
      </c>
      <c r="B220" s="9">
        <f t="shared" si="1"/>
        <v>46237</v>
      </c>
      <c r="C220" s="10">
        <v>8</v>
      </c>
      <c r="D220" s="361">
        <v>0</v>
      </c>
      <c r="E220" s="275"/>
      <c r="F220" s="11">
        <f t="shared" si="2"/>
        <v>0</v>
      </c>
      <c r="G220" s="13"/>
    </row>
    <row r="221" spans="1:7" ht="13" x14ac:dyDescent="0.15">
      <c r="A221" s="8" t="s">
        <v>9</v>
      </c>
      <c r="B221" s="9">
        <f t="shared" si="1"/>
        <v>46238</v>
      </c>
      <c r="C221" s="10">
        <v>8</v>
      </c>
      <c r="D221" s="361">
        <v>0</v>
      </c>
      <c r="E221" s="275"/>
      <c r="F221" s="11">
        <f t="shared" si="2"/>
        <v>0</v>
      </c>
      <c r="G221" s="13"/>
    </row>
    <row r="222" spans="1:7" ht="13" x14ac:dyDescent="0.15">
      <c r="A222" s="8" t="s">
        <v>10</v>
      </c>
      <c r="B222" s="9">
        <f t="shared" si="1"/>
        <v>46239</v>
      </c>
      <c r="C222" s="10">
        <v>8</v>
      </c>
      <c r="D222" s="361">
        <v>0</v>
      </c>
      <c r="E222" s="275"/>
      <c r="F222" s="11">
        <f t="shared" si="2"/>
        <v>0</v>
      </c>
      <c r="G222" s="13"/>
    </row>
    <row r="223" spans="1:7" ht="13" x14ac:dyDescent="0.15">
      <c r="A223" s="8" t="s">
        <v>11</v>
      </c>
      <c r="B223" s="9">
        <f t="shared" si="1"/>
        <v>46240</v>
      </c>
      <c r="C223" s="10">
        <v>8</v>
      </c>
      <c r="D223" s="361">
        <v>0</v>
      </c>
      <c r="E223" s="275"/>
      <c r="F223" s="11">
        <f t="shared" si="2"/>
        <v>0</v>
      </c>
      <c r="G223" s="13"/>
    </row>
    <row r="224" spans="1:7" ht="13" x14ac:dyDescent="0.15">
      <c r="A224" s="8" t="s">
        <v>12</v>
      </c>
      <c r="B224" s="9">
        <f t="shared" si="1"/>
        <v>46241</v>
      </c>
      <c r="C224" s="10">
        <v>8</v>
      </c>
      <c r="D224" s="361">
        <v>0</v>
      </c>
      <c r="E224" s="275"/>
      <c r="F224" s="11">
        <f t="shared" si="2"/>
        <v>0</v>
      </c>
      <c r="G224" s="13"/>
    </row>
    <row r="225" spans="1:7" ht="13" x14ac:dyDescent="0.15">
      <c r="A225" s="8" t="s">
        <v>13</v>
      </c>
      <c r="B225" s="9">
        <f t="shared" si="1"/>
        <v>46242</v>
      </c>
      <c r="C225" s="10">
        <v>8</v>
      </c>
      <c r="D225" s="361">
        <v>0</v>
      </c>
      <c r="E225" s="275"/>
      <c r="F225" s="11">
        <f t="shared" si="2"/>
        <v>0</v>
      </c>
      <c r="G225" s="13"/>
    </row>
    <row r="226" spans="1:7" ht="13" x14ac:dyDescent="0.15">
      <c r="A226" s="8" t="s">
        <v>14</v>
      </c>
      <c r="B226" s="9">
        <f t="shared" si="1"/>
        <v>46243</v>
      </c>
      <c r="C226" s="10">
        <v>8</v>
      </c>
      <c r="D226" s="361">
        <v>0</v>
      </c>
      <c r="E226" s="275"/>
      <c r="F226" s="11">
        <f t="shared" si="2"/>
        <v>0</v>
      </c>
      <c r="G226" s="13"/>
    </row>
    <row r="227" spans="1:7" ht="13" x14ac:dyDescent="0.15">
      <c r="A227" s="8" t="s">
        <v>7</v>
      </c>
      <c r="B227" s="9">
        <f t="shared" si="1"/>
        <v>46244</v>
      </c>
      <c r="C227" s="10">
        <v>9</v>
      </c>
      <c r="D227" s="361">
        <v>0</v>
      </c>
      <c r="E227" s="275"/>
      <c r="F227" s="11">
        <f t="shared" si="2"/>
        <v>0</v>
      </c>
      <c r="G227" s="13"/>
    </row>
    <row r="228" spans="1:7" ht="13" x14ac:dyDescent="0.15">
      <c r="A228" s="8" t="s">
        <v>9</v>
      </c>
      <c r="B228" s="9">
        <f t="shared" si="1"/>
        <v>46245</v>
      </c>
      <c r="C228" s="10">
        <v>9</v>
      </c>
      <c r="D228" s="361">
        <v>0</v>
      </c>
      <c r="E228" s="275"/>
      <c r="F228" s="11">
        <f t="shared" si="2"/>
        <v>0</v>
      </c>
      <c r="G228" s="13"/>
    </row>
    <row r="229" spans="1:7" ht="13" x14ac:dyDescent="0.15">
      <c r="A229" s="8" t="s">
        <v>10</v>
      </c>
      <c r="B229" s="9">
        <f t="shared" si="1"/>
        <v>46246</v>
      </c>
      <c r="C229" s="10">
        <v>9</v>
      </c>
      <c r="D229" s="361">
        <v>0</v>
      </c>
      <c r="E229" s="275"/>
      <c r="F229" s="11">
        <f t="shared" si="2"/>
        <v>0</v>
      </c>
      <c r="G229" s="13"/>
    </row>
    <row r="230" spans="1:7" ht="13" x14ac:dyDescent="0.15">
      <c r="A230" s="8" t="s">
        <v>11</v>
      </c>
      <c r="B230" s="9">
        <f t="shared" si="1"/>
        <v>46247</v>
      </c>
      <c r="C230" s="10">
        <v>9</v>
      </c>
      <c r="D230" s="361">
        <v>0</v>
      </c>
      <c r="E230" s="275"/>
      <c r="F230" s="11">
        <f t="shared" si="2"/>
        <v>0</v>
      </c>
      <c r="G230" s="13"/>
    </row>
    <row r="231" spans="1:7" ht="13" x14ac:dyDescent="0.15">
      <c r="A231" s="8" t="s">
        <v>12</v>
      </c>
      <c r="B231" s="9">
        <f t="shared" si="1"/>
        <v>46248</v>
      </c>
      <c r="C231" s="10">
        <v>9</v>
      </c>
      <c r="D231" s="361">
        <v>0</v>
      </c>
      <c r="E231" s="275"/>
      <c r="F231" s="11">
        <f t="shared" si="2"/>
        <v>0</v>
      </c>
      <c r="G231" s="13"/>
    </row>
    <row r="232" spans="1:7" ht="13" x14ac:dyDescent="0.15">
      <c r="A232" s="8" t="s">
        <v>13</v>
      </c>
      <c r="B232" s="9">
        <f t="shared" si="1"/>
        <v>46249</v>
      </c>
      <c r="C232" s="10">
        <v>9</v>
      </c>
      <c r="D232" s="361">
        <v>0</v>
      </c>
      <c r="E232" s="275"/>
      <c r="F232" s="11">
        <f t="shared" si="2"/>
        <v>0</v>
      </c>
      <c r="G232" s="13"/>
    </row>
    <row r="233" spans="1:7" ht="13" x14ac:dyDescent="0.15">
      <c r="A233" s="8" t="s">
        <v>14</v>
      </c>
      <c r="B233" s="9">
        <f t="shared" si="1"/>
        <v>46250</v>
      </c>
      <c r="C233" s="10">
        <v>9</v>
      </c>
      <c r="D233" s="361">
        <v>0</v>
      </c>
      <c r="E233" s="275"/>
      <c r="F233" s="11">
        <f t="shared" si="2"/>
        <v>0</v>
      </c>
      <c r="G233" s="13"/>
    </row>
    <row r="234" spans="1:7" ht="13" x14ac:dyDescent="0.15">
      <c r="A234" s="8" t="s">
        <v>7</v>
      </c>
      <c r="B234" s="9">
        <f t="shared" si="1"/>
        <v>46251</v>
      </c>
      <c r="C234" s="10">
        <v>9</v>
      </c>
      <c r="D234" s="361">
        <v>0</v>
      </c>
      <c r="E234" s="275"/>
      <c r="F234" s="11">
        <f t="shared" si="2"/>
        <v>0</v>
      </c>
      <c r="G234" s="13"/>
    </row>
    <row r="235" spans="1:7" ht="13" x14ac:dyDescent="0.15">
      <c r="A235" s="8" t="s">
        <v>9</v>
      </c>
      <c r="B235" s="9">
        <f t="shared" si="1"/>
        <v>46252</v>
      </c>
      <c r="C235" s="10">
        <v>9</v>
      </c>
      <c r="D235" s="361">
        <v>0</v>
      </c>
      <c r="E235" s="275"/>
      <c r="F235" s="11">
        <f t="shared" si="2"/>
        <v>0</v>
      </c>
      <c r="G235" s="13"/>
    </row>
    <row r="236" spans="1:7" ht="13" x14ac:dyDescent="0.15">
      <c r="A236" s="8" t="s">
        <v>10</v>
      </c>
      <c r="B236" s="9">
        <f t="shared" si="1"/>
        <v>46253</v>
      </c>
      <c r="C236" s="10">
        <v>9</v>
      </c>
      <c r="D236" s="361">
        <v>0</v>
      </c>
      <c r="E236" s="275"/>
      <c r="F236" s="11">
        <f t="shared" si="2"/>
        <v>0</v>
      </c>
      <c r="G236" s="13"/>
    </row>
    <row r="237" spans="1:7" ht="13" x14ac:dyDescent="0.15">
      <c r="A237" s="8" t="s">
        <v>11</v>
      </c>
      <c r="B237" s="9">
        <f t="shared" si="1"/>
        <v>46254</v>
      </c>
      <c r="C237" s="10">
        <v>9</v>
      </c>
      <c r="D237" s="361">
        <v>0</v>
      </c>
      <c r="E237" s="275"/>
      <c r="F237" s="11">
        <f t="shared" si="2"/>
        <v>0</v>
      </c>
      <c r="G237" s="13"/>
    </row>
    <row r="238" spans="1:7" ht="13" x14ac:dyDescent="0.15">
      <c r="A238" s="8" t="s">
        <v>12</v>
      </c>
      <c r="B238" s="9">
        <f t="shared" si="1"/>
        <v>46255</v>
      </c>
      <c r="C238" s="10">
        <v>9</v>
      </c>
      <c r="D238" s="361">
        <v>0</v>
      </c>
      <c r="E238" s="275"/>
      <c r="F238" s="11">
        <f t="shared" si="2"/>
        <v>0</v>
      </c>
      <c r="G238" s="13"/>
    </row>
    <row r="239" spans="1:7" ht="13" x14ac:dyDescent="0.15">
      <c r="A239" s="8" t="s">
        <v>13</v>
      </c>
      <c r="B239" s="9">
        <f t="shared" si="1"/>
        <v>46256</v>
      </c>
      <c r="C239" s="10">
        <v>9</v>
      </c>
      <c r="D239" s="361">
        <v>0</v>
      </c>
      <c r="E239" s="275"/>
      <c r="F239" s="11">
        <f t="shared" si="2"/>
        <v>0</v>
      </c>
      <c r="G239" s="13"/>
    </row>
    <row r="240" spans="1:7" ht="13" x14ac:dyDescent="0.15">
      <c r="A240" s="8" t="s">
        <v>14</v>
      </c>
      <c r="B240" s="9">
        <f t="shared" si="1"/>
        <v>46257</v>
      </c>
      <c r="C240" s="10">
        <v>9</v>
      </c>
      <c r="D240" s="361">
        <v>0</v>
      </c>
      <c r="E240" s="275"/>
      <c r="F240" s="11">
        <f t="shared" si="2"/>
        <v>0</v>
      </c>
      <c r="G240" s="13"/>
    </row>
    <row r="241" spans="1:7" ht="13" x14ac:dyDescent="0.15">
      <c r="A241" s="8" t="s">
        <v>7</v>
      </c>
      <c r="B241" s="9">
        <f t="shared" si="1"/>
        <v>46258</v>
      </c>
      <c r="C241" s="10">
        <v>9</v>
      </c>
      <c r="D241" s="355">
        <v>0</v>
      </c>
      <c r="E241" s="275"/>
      <c r="F241" s="11">
        <f t="shared" si="2"/>
        <v>0</v>
      </c>
      <c r="G241" s="13"/>
    </row>
    <row r="242" spans="1:7" ht="13" x14ac:dyDescent="0.15">
      <c r="A242" s="8" t="s">
        <v>9</v>
      </c>
      <c r="B242" s="9">
        <f t="shared" si="1"/>
        <v>46259</v>
      </c>
      <c r="C242" s="10">
        <v>9</v>
      </c>
      <c r="D242" s="355">
        <v>110</v>
      </c>
      <c r="E242" s="275"/>
      <c r="F242" s="11">
        <f t="shared" si="2"/>
        <v>660</v>
      </c>
      <c r="G242" s="13"/>
    </row>
    <row r="243" spans="1:7" ht="13" x14ac:dyDescent="0.15">
      <c r="A243" s="8" t="s">
        <v>10</v>
      </c>
      <c r="B243" s="9">
        <f t="shared" si="1"/>
        <v>46260</v>
      </c>
      <c r="C243" s="10">
        <v>9</v>
      </c>
      <c r="D243" s="355">
        <v>110</v>
      </c>
      <c r="E243" s="275"/>
      <c r="F243" s="11">
        <f t="shared" si="2"/>
        <v>660</v>
      </c>
      <c r="G243" s="13"/>
    </row>
    <row r="244" spans="1:7" ht="13" x14ac:dyDescent="0.15">
      <c r="A244" s="8" t="s">
        <v>11</v>
      </c>
      <c r="B244" s="9">
        <f t="shared" si="1"/>
        <v>46261</v>
      </c>
      <c r="C244" s="10">
        <v>9</v>
      </c>
      <c r="D244" s="355">
        <v>110</v>
      </c>
      <c r="E244" s="275"/>
      <c r="F244" s="11">
        <f t="shared" si="2"/>
        <v>660</v>
      </c>
      <c r="G244" s="13"/>
    </row>
    <row r="245" spans="1:7" ht="13" x14ac:dyDescent="0.15">
      <c r="A245" s="8" t="s">
        <v>12</v>
      </c>
      <c r="B245" s="9">
        <f t="shared" si="1"/>
        <v>46262</v>
      </c>
      <c r="C245" s="10">
        <v>9</v>
      </c>
      <c r="D245" s="355">
        <v>0</v>
      </c>
      <c r="E245" s="275"/>
      <c r="F245" s="11">
        <f t="shared" si="2"/>
        <v>0</v>
      </c>
      <c r="G245" s="13"/>
    </row>
    <row r="246" spans="1:7" ht="13" x14ac:dyDescent="0.15">
      <c r="A246" s="8" t="s">
        <v>13</v>
      </c>
      <c r="B246" s="9">
        <f t="shared" si="1"/>
        <v>46263</v>
      </c>
      <c r="C246" s="10">
        <v>9</v>
      </c>
      <c r="D246" s="355">
        <v>0</v>
      </c>
      <c r="E246" s="275"/>
      <c r="F246" s="11">
        <f t="shared" si="2"/>
        <v>0</v>
      </c>
      <c r="G246" s="13"/>
    </row>
    <row r="247" spans="1:7" ht="13" x14ac:dyDescent="0.15">
      <c r="A247" s="8" t="s">
        <v>14</v>
      </c>
      <c r="B247" s="9">
        <f t="shared" si="1"/>
        <v>46264</v>
      </c>
      <c r="C247" s="10">
        <v>9</v>
      </c>
      <c r="D247" s="355">
        <v>0</v>
      </c>
      <c r="E247" s="275"/>
      <c r="F247" s="11">
        <f t="shared" si="2"/>
        <v>0</v>
      </c>
      <c r="G247" s="13"/>
    </row>
    <row r="248" spans="1:7" ht="13" x14ac:dyDescent="0.15">
      <c r="A248" s="8" t="s">
        <v>7</v>
      </c>
      <c r="B248" s="9">
        <f t="shared" si="1"/>
        <v>46265</v>
      </c>
      <c r="C248" s="10">
        <v>9</v>
      </c>
      <c r="D248" s="355">
        <v>0</v>
      </c>
      <c r="E248" s="275"/>
      <c r="F248" s="11">
        <f t="shared" si="2"/>
        <v>0</v>
      </c>
      <c r="G248" s="19" t="s">
        <v>39</v>
      </c>
    </row>
    <row r="249" spans="1:7" ht="13" x14ac:dyDescent="0.15">
      <c r="A249" s="8" t="s">
        <v>9</v>
      </c>
      <c r="B249" s="9">
        <f t="shared" si="1"/>
        <v>46266</v>
      </c>
      <c r="C249" s="10">
        <v>9</v>
      </c>
      <c r="D249" s="355">
        <v>110</v>
      </c>
      <c r="E249" s="275"/>
      <c r="F249" s="11">
        <f t="shared" si="2"/>
        <v>660</v>
      </c>
      <c r="G249" s="13"/>
    </row>
    <row r="250" spans="1:7" ht="13" x14ac:dyDescent="0.15">
      <c r="A250" s="8" t="s">
        <v>10</v>
      </c>
      <c r="B250" s="9">
        <f t="shared" si="1"/>
        <v>46267</v>
      </c>
      <c r="C250" s="10">
        <v>9</v>
      </c>
      <c r="D250" s="355">
        <v>110</v>
      </c>
      <c r="E250" s="275"/>
      <c r="F250" s="11">
        <f t="shared" si="2"/>
        <v>660</v>
      </c>
      <c r="G250" s="13"/>
    </row>
    <row r="251" spans="1:7" ht="13" x14ac:dyDescent="0.15">
      <c r="A251" s="8" t="s">
        <v>11</v>
      </c>
      <c r="B251" s="9">
        <f t="shared" si="1"/>
        <v>46268</v>
      </c>
      <c r="C251" s="10">
        <v>9</v>
      </c>
      <c r="D251" s="355">
        <v>110</v>
      </c>
      <c r="E251" s="275"/>
      <c r="F251" s="11">
        <f t="shared" si="2"/>
        <v>660</v>
      </c>
      <c r="G251" s="13"/>
    </row>
    <row r="252" spans="1:7" ht="13" x14ac:dyDescent="0.15">
      <c r="A252" s="8" t="s">
        <v>12</v>
      </c>
      <c r="B252" s="9">
        <f t="shared" si="1"/>
        <v>46269</v>
      </c>
      <c r="C252" s="10">
        <v>9</v>
      </c>
      <c r="D252" s="355">
        <v>0</v>
      </c>
      <c r="E252" s="275"/>
      <c r="F252" s="11">
        <f t="shared" si="2"/>
        <v>0</v>
      </c>
      <c r="G252" s="13"/>
    </row>
    <row r="253" spans="1:7" ht="13" x14ac:dyDescent="0.15">
      <c r="A253" s="8" t="s">
        <v>13</v>
      </c>
      <c r="B253" s="9">
        <f t="shared" si="1"/>
        <v>46270</v>
      </c>
      <c r="C253" s="10">
        <v>9</v>
      </c>
      <c r="D253" s="355">
        <v>0</v>
      </c>
      <c r="E253" s="275"/>
      <c r="F253" s="11">
        <f t="shared" si="2"/>
        <v>0</v>
      </c>
      <c r="G253" s="13"/>
    </row>
    <row r="254" spans="1:7" ht="13" x14ac:dyDescent="0.15">
      <c r="A254" s="8" t="s">
        <v>14</v>
      </c>
      <c r="B254" s="9">
        <f t="shared" si="1"/>
        <v>46271</v>
      </c>
      <c r="C254" s="10">
        <v>9</v>
      </c>
      <c r="D254" s="355">
        <v>0</v>
      </c>
      <c r="E254" s="275"/>
      <c r="F254" s="11">
        <f t="shared" si="2"/>
        <v>0</v>
      </c>
      <c r="G254" s="13"/>
    </row>
    <row r="255" spans="1:7" ht="13" x14ac:dyDescent="0.15">
      <c r="A255" s="8" t="s">
        <v>7</v>
      </c>
      <c r="B255" s="9">
        <f t="shared" si="1"/>
        <v>46272</v>
      </c>
      <c r="C255" s="10">
        <v>10</v>
      </c>
      <c r="D255" s="355">
        <v>0</v>
      </c>
      <c r="E255" s="275"/>
      <c r="F255" s="11">
        <f t="shared" si="2"/>
        <v>0</v>
      </c>
      <c r="G255" s="13"/>
    </row>
    <row r="256" spans="1:7" ht="13" x14ac:dyDescent="0.15">
      <c r="A256" s="8" t="s">
        <v>9</v>
      </c>
      <c r="B256" s="9">
        <f t="shared" si="1"/>
        <v>46273</v>
      </c>
      <c r="C256" s="10">
        <v>10</v>
      </c>
      <c r="D256" s="355">
        <v>110</v>
      </c>
      <c r="E256" s="275"/>
      <c r="F256" s="11">
        <f t="shared" si="2"/>
        <v>660</v>
      </c>
      <c r="G256" s="13"/>
    </row>
    <row r="257" spans="1:7" ht="13" x14ac:dyDescent="0.15">
      <c r="A257" s="8" t="s">
        <v>10</v>
      </c>
      <c r="B257" s="9">
        <f t="shared" si="1"/>
        <v>46274</v>
      </c>
      <c r="C257" s="10">
        <v>10</v>
      </c>
      <c r="D257" s="355">
        <v>110</v>
      </c>
      <c r="E257" s="275"/>
      <c r="F257" s="11">
        <f t="shared" si="2"/>
        <v>660</v>
      </c>
      <c r="G257" s="13"/>
    </row>
    <row r="258" spans="1:7" ht="13" x14ac:dyDescent="0.15">
      <c r="A258" s="8" t="s">
        <v>11</v>
      </c>
      <c r="B258" s="9">
        <f t="shared" si="1"/>
        <v>46275</v>
      </c>
      <c r="C258" s="10">
        <v>10</v>
      </c>
      <c r="D258" s="355">
        <v>110</v>
      </c>
      <c r="E258" s="275"/>
      <c r="F258" s="11">
        <f t="shared" si="2"/>
        <v>660</v>
      </c>
      <c r="G258" s="13"/>
    </row>
    <row r="259" spans="1:7" ht="13" x14ac:dyDescent="0.15">
      <c r="A259" s="8" t="s">
        <v>12</v>
      </c>
      <c r="B259" s="9">
        <f t="shared" ref="B259:B368" si="3">B258+1</f>
        <v>46276</v>
      </c>
      <c r="C259" s="10">
        <v>10</v>
      </c>
      <c r="D259" s="355">
        <v>0</v>
      </c>
      <c r="E259" s="275"/>
      <c r="F259" s="11">
        <f t="shared" si="2"/>
        <v>0</v>
      </c>
      <c r="G259" s="13"/>
    </row>
    <row r="260" spans="1:7" ht="13" x14ac:dyDescent="0.15">
      <c r="A260" s="8" t="s">
        <v>13</v>
      </c>
      <c r="B260" s="9">
        <f t="shared" si="3"/>
        <v>46277</v>
      </c>
      <c r="C260" s="10">
        <v>10</v>
      </c>
      <c r="D260" s="355">
        <v>0</v>
      </c>
      <c r="E260" s="275"/>
      <c r="F260" s="11">
        <f t="shared" si="2"/>
        <v>0</v>
      </c>
      <c r="G260" s="13"/>
    </row>
    <row r="261" spans="1:7" ht="13" x14ac:dyDescent="0.15">
      <c r="A261" s="8" t="s">
        <v>14</v>
      </c>
      <c r="B261" s="9">
        <f t="shared" si="3"/>
        <v>46278</v>
      </c>
      <c r="C261" s="10">
        <v>10</v>
      </c>
      <c r="D261" s="355">
        <v>0</v>
      </c>
      <c r="E261" s="275"/>
      <c r="F261" s="11">
        <f t="shared" si="2"/>
        <v>0</v>
      </c>
      <c r="G261" s="13"/>
    </row>
    <row r="262" spans="1:7" ht="13" x14ac:dyDescent="0.15">
      <c r="A262" s="8" t="s">
        <v>7</v>
      </c>
      <c r="B262" s="9">
        <f t="shared" si="3"/>
        <v>46279</v>
      </c>
      <c r="C262" s="10">
        <v>10</v>
      </c>
      <c r="D262" s="355">
        <v>0</v>
      </c>
      <c r="E262" s="275"/>
      <c r="F262" s="11">
        <f t="shared" si="2"/>
        <v>0</v>
      </c>
      <c r="G262" s="13"/>
    </row>
    <row r="263" spans="1:7" ht="13" x14ac:dyDescent="0.15">
      <c r="A263" s="8" t="s">
        <v>9</v>
      </c>
      <c r="B263" s="9">
        <f t="shared" si="3"/>
        <v>46280</v>
      </c>
      <c r="C263" s="10">
        <v>10</v>
      </c>
      <c r="D263" s="355">
        <v>110</v>
      </c>
      <c r="E263" s="275"/>
      <c r="F263" s="11">
        <f t="shared" si="2"/>
        <v>660</v>
      </c>
      <c r="G263" s="13"/>
    </row>
    <row r="264" spans="1:7" ht="13" x14ac:dyDescent="0.15">
      <c r="A264" s="8" t="s">
        <v>10</v>
      </c>
      <c r="B264" s="9">
        <f t="shared" si="3"/>
        <v>46281</v>
      </c>
      <c r="C264" s="10">
        <v>10</v>
      </c>
      <c r="D264" s="355">
        <v>110</v>
      </c>
      <c r="E264" s="275"/>
      <c r="F264" s="11">
        <f t="shared" si="2"/>
        <v>660</v>
      </c>
      <c r="G264" s="13"/>
    </row>
    <row r="265" spans="1:7" ht="13" x14ac:dyDescent="0.15">
      <c r="A265" s="8" t="s">
        <v>11</v>
      </c>
      <c r="B265" s="9">
        <f t="shared" si="3"/>
        <v>46282</v>
      </c>
      <c r="C265" s="10">
        <v>10</v>
      </c>
      <c r="D265" s="355">
        <v>110</v>
      </c>
      <c r="E265" s="275"/>
      <c r="F265" s="11">
        <f t="shared" ref="F265:F368" si="4">D265*6</f>
        <v>660</v>
      </c>
      <c r="G265" s="13"/>
    </row>
    <row r="266" spans="1:7" ht="13" x14ac:dyDescent="0.15">
      <c r="A266" s="8" t="s">
        <v>12</v>
      </c>
      <c r="B266" s="9">
        <f t="shared" si="3"/>
        <v>46283</v>
      </c>
      <c r="C266" s="10">
        <v>10</v>
      </c>
      <c r="D266" s="355">
        <v>0</v>
      </c>
      <c r="E266" s="275"/>
      <c r="F266" s="11">
        <f t="shared" si="4"/>
        <v>0</v>
      </c>
      <c r="G266" s="13"/>
    </row>
    <row r="267" spans="1:7" ht="13" x14ac:dyDescent="0.15">
      <c r="A267" s="8" t="s">
        <v>13</v>
      </c>
      <c r="B267" s="9">
        <f t="shared" si="3"/>
        <v>46284</v>
      </c>
      <c r="C267" s="10">
        <v>10</v>
      </c>
      <c r="D267" s="355">
        <v>0</v>
      </c>
      <c r="E267" s="275"/>
      <c r="F267" s="11">
        <f t="shared" si="4"/>
        <v>0</v>
      </c>
      <c r="G267" s="13"/>
    </row>
    <row r="268" spans="1:7" ht="13" x14ac:dyDescent="0.15">
      <c r="A268" s="8" t="s">
        <v>14</v>
      </c>
      <c r="B268" s="9">
        <f t="shared" si="3"/>
        <v>46285</v>
      </c>
      <c r="C268" s="10">
        <v>10</v>
      </c>
      <c r="D268" s="355">
        <v>0</v>
      </c>
      <c r="E268" s="275"/>
      <c r="F268" s="11">
        <f t="shared" si="4"/>
        <v>0</v>
      </c>
      <c r="G268" s="13"/>
    </row>
    <row r="269" spans="1:7" ht="13" x14ac:dyDescent="0.15">
      <c r="A269" s="8" t="s">
        <v>7</v>
      </c>
      <c r="B269" s="9">
        <f t="shared" si="3"/>
        <v>46286</v>
      </c>
      <c r="C269" s="10">
        <v>10</v>
      </c>
      <c r="D269" s="355">
        <v>0</v>
      </c>
      <c r="E269" s="275"/>
      <c r="F269" s="11">
        <f t="shared" si="4"/>
        <v>0</v>
      </c>
      <c r="G269" s="13"/>
    </row>
    <row r="270" spans="1:7" ht="13" x14ac:dyDescent="0.15">
      <c r="A270" s="8" t="s">
        <v>9</v>
      </c>
      <c r="B270" s="9">
        <f t="shared" si="3"/>
        <v>46287</v>
      </c>
      <c r="C270" s="10">
        <v>10</v>
      </c>
      <c r="D270" s="355">
        <v>110</v>
      </c>
      <c r="E270" s="275"/>
      <c r="F270" s="11">
        <f t="shared" si="4"/>
        <v>660</v>
      </c>
      <c r="G270" s="13"/>
    </row>
    <row r="271" spans="1:7" ht="13" x14ac:dyDescent="0.15">
      <c r="A271" s="8" t="s">
        <v>10</v>
      </c>
      <c r="B271" s="9">
        <f t="shared" si="3"/>
        <v>46288</v>
      </c>
      <c r="C271" s="10">
        <v>10</v>
      </c>
      <c r="D271" s="355">
        <v>110</v>
      </c>
      <c r="E271" s="275"/>
      <c r="F271" s="11">
        <f t="shared" si="4"/>
        <v>660</v>
      </c>
      <c r="G271" s="13"/>
    </row>
    <row r="272" spans="1:7" ht="13" x14ac:dyDescent="0.15">
      <c r="A272" s="8" t="s">
        <v>11</v>
      </c>
      <c r="B272" s="9">
        <f t="shared" si="3"/>
        <v>46289</v>
      </c>
      <c r="C272" s="10">
        <v>10</v>
      </c>
      <c r="D272" s="355">
        <v>110</v>
      </c>
      <c r="E272" s="275"/>
      <c r="F272" s="11">
        <f t="shared" si="4"/>
        <v>660</v>
      </c>
      <c r="G272" s="13"/>
    </row>
    <row r="273" spans="1:7" ht="13" x14ac:dyDescent="0.15">
      <c r="A273" s="8" t="s">
        <v>12</v>
      </c>
      <c r="B273" s="9">
        <f t="shared" si="3"/>
        <v>46290</v>
      </c>
      <c r="C273" s="10">
        <v>10</v>
      </c>
      <c r="D273" s="355">
        <v>0</v>
      </c>
      <c r="E273" s="275"/>
      <c r="F273" s="11">
        <f t="shared" si="4"/>
        <v>0</v>
      </c>
      <c r="G273" s="13"/>
    </row>
    <row r="274" spans="1:7" ht="13" x14ac:dyDescent="0.15">
      <c r="A274" s="8" t="s">
        <v>13</v>
      </c>
      <c r="B274" s="9">
        <f t="shared" si="3"/>
        <v>46291</v>
      </c>
      <c r="C274" s="10">
        <v>10</v>
      </c>
      <c r="D274" s="355">
        <v>0</v>
      </c>
      <c r="E274" s="275"/>
      <c r="F274" s="11">
        <f t="shared" si="4"/>
        <v>0</v>
      </c>
      <c r="G274" s="13"/>
    </row>
    <row r="275" spans="1:7" ht="13" x14ac:dyDescent="0.15">
      <c r="A275" s="8" t="s">
        <v>14</v>
      </c>
      <c r="B275" s="9">
        <f t="shared" si="3"/>
        <v>46292</v>
      </c>
      <c r="C275" s="10">
        <v>10</v>
      </c>
      <c r="D275" s="355">
        <v>0</v>
      </c>
      <c r="E275" s="275"/>
      <c r="F275" s="11">
        <f t="shared" si="4"/>
        <v>0</v>
      </c>
      <c r="G275" s="13"/>
    </row>
    <row r="276" spans="1:7" ht="13" x14ac:dyDescent="0.15">
      <c r="A276" s="8" t="s">
        <v>7</v>
      </c>
      <c r="B276" s="9">
        <f t="shared" si="3"/>
        <v>46293</v>
      </c>
      <c r="C276" s="10">
        <v>10</v>
      </c>
      <c r="D276" s="355">
        <v>0</v>
      </c>
      <c r="E276" s="275"/>
      <c r="F276" s="11">
        <f t="shared" si="4"/>
        <v>0</v>
      </c>
      <c r="G276" s="13"/>
    </row>
    <row r="277" spans="1:7" ht="13" x14ac:dyDescent="0.15">
      <c r="A277" s="8" t="s">
        <v>9</v>
      </c>
      <c r="B277" s="9">
        <f t="shared" si="3"/>
        <v>46294</v>
      </c>
      <c r="C277" s="10">
        <v>10</v>
      </c>
      <c r="D277" s="355">
        <v>110</v>
      </c>
      <c r="E277" s="275"/>
      <c r="F277" s="11">
        <f t="shared" si="4"/>
        <v>660</v>
      </c>
      <c r="G277" s="13"/>
    </row>
    <row r="278" spans="1:7" ht="13" x14ac:dyDescent="0.15">
      <c r="A278" s="8" t="s">
        <v>10</v>
      </c>
      <c r="B278" s="9">
        <f t="shared" si="3"/>
        <v>46295</v>
      </c>
      <c r="C278" s="10">
        <v>10</v>
      </c>
      <c r="D278" s="355">
        <v>110</v>
      </c>
      <c r="E278" s="275"/>
      <c r="F278" s="11">
        <f t="shared" si="4"/>
        <v>660</v>
      </c>
      <c r="G278" s="13"/>
    </row>
    <row r="279" spans="1:7" ht="13" x14ac:dyDescent="0.15">
      <c r="A279" s="8" t="s">
        <v>11</v>
      </c>
      <c r="B279" s="9">
        <f t="shared" si="3"/>
        <v>46296</v>
      </c>
      <c r="C279" s="10">
        <v>10</v>
      </c>
      <c r="D279" s="355">
        <v>110</v>
      </c>
      <c r="E279" s="275"/>
      <c r="F279" s="11">
        <f t="shared" si="4"/>
        <v>660</v>
      </c>
      <c r="G279" s="13"/>
    </row>
    <row r="280" spans="1:7" ht="13" x14ac:dyDescent="0.15">
      <c r="A280" s="8" t="s">
        <v>12</v>
      </c>
      <c r="B280" s="9">
        <f t="shared" si="3"/>
        <v>46297</v>
      </c>
      <c r="C280" s="10">
        <v>10</v>
      </c>
      <c r="D280" s="355">
        <v>0</v>
      </c>
      <c r="E280" s="275"/>
      <c r="F280" s="11">
        <f t="shared" si="4"/>
        <v>0</v>
      </c>
      <c r="G280" s="13"/>
    </row>
    <row r="281" spans="1:7" ht="13" x14ac:dyDescent="0.15">
      <c r="A281" s="8" t="s">
        <v>13</v>
      </c>
      <c r="B281" s="9">
        <f t="shared" si="3"/>
        <v>46298</v>
      </c>
      <c r="C281" s="10">
        <v>10</v>
      </c>
      <c r="D281" s="355">
        <v>0</v>
      </c>
      <c r="E281" s="275"/>
      <c r="F281" s="11">
        <f t="shared" si="4"/>
        <v>0</v>
      </c>
      <c r="G281" s="13"/>
    </row>
    <row r="282" spans="1:7" ht="13" x14ac:dyDescent="0.15">
      <c r="A282" s="8" t="s">
        <v>14</v>
      </c>
      <c r="B282" s="9">
        <f t="shared" si="3"/>
        <v>46299</v>
      </c>
      <c r="C282" s="10">
        <v>10</v>
      </c>
      <c r="D282" s="355">
        <v>0</v>
      </c>
      <c r="E282" s="275"/>
      <c r="F282" s="11">
        <f t="shared" si="4"/>
        <v>0</v>
      </c>
      <c r="G282" s="13"/>
    </row>
    <row r="283" spans="1:7" ht="13" x14ac:dyDescent="0.15">
      <c r="A283" s="8" t="s">
        <v>7</v>
      </c>
      <c r="B283" s="9">
        <f t="shared" si="3"/>
        <v>46300</v>
      </c>
      <c r="C283" s="10">
        <v>11</v>
      </c>
      <c r="D283" s="355">
        <v>110</v>
      </c>
      <c r="E283" s="275"/>
      <c r="F283" s="11">
        <f t="shared" si="4"/>
        <v>660</v>
      </c>
      <c r="G283" s="13"/>
    </row>
    <row r="284" spans="1:7" ht="13" x14ac:dyDescent="0.15">
      <c r="A284" s="8" t="s">
        <v>9</v>
      </c>
      <c r="B284" s="9">
        <f t="shared" si="3"/>
        <v>46301</v>
      </c>
      <c r="C284" s="10">
        <v>11</v>
      </c>
      <c r="D284" s="355">
        <v>110</v>
      </c>
      <c r="E284" s="275"/>
      <c r="F284" s="11">
        <f t="shared" si="4"/>
        <v>660</v>
      </c>
      <c r="G284" s="13"/>
    </row>
    <row r="285" spans="1:7" ht="13" x14ac:dyDescent="0.15">
      <c r="A285" s="8" t="s">
        <v>10</v>
      </c>
      <c r="B285" s="9">
        <f t="shared" si="3"/>
        <v>46302</v>
      </c>
      <c r="C285" s="10">
        <v>11</v>
      </c>
      <c r="D285" s="355">
        <v>110</v>
      </c>
      <c r="E285" s="275"/>
      <c r="F285" s="11">
        <f t="shared" si="4"/>
        <v>660</v>
      </c>
      <c r="G285" s="13"/>
    </row>
    <row r="286" spans="1:7" ht="13" x14ac:dyDescent="0.15">
      <c r="A286" s="8" t="s">
        <v>11</v>
      </c>
      <c r="B286" s="9">
        <f t="shared" si="3"/>
        <v>46303</v>
      </c>
      <c r="C286" s="10">
        <v>11</v>
      </c>
      <c r="D286" s="355"/>
      <c r="E286" s="275"/>
      <c r="F286" s="11">
        <f t="shared" si="4"/>
        <v>0</v>
      </c>
      <c r="G286" s="13"/>
    </row>
    <row r="287" spans="1:7" ht="13" x14ac:dyDescent="0.15">
      <c r="A287" s="8" t="s">
        <v>12</v>
      </c>
      <c r="B287" s="9">
        <f t="shared" si="3"/>
        <v>46304</v>
      </c>
      <c r="C287" s="10">
        <v>11</v>
      </c>
      <c r="D287" s="355">
        <v>0</v>
      </c>
      <c r="E287" s="275"/>
      <c r="F287" s="11">
        <f t="shared" si="4"/>
        <v>0</v>
      </c>
      <c r="G287" s="13"/>
    </row>
    <row r="288" spans="1:7" ht="13" x14ac:dyDescent="0.15">
      <c r="A288" s="8" t="s">
        <v>13</v>
      </c>
      <c r="B288" s="9">
        <f t="shared" si="3"/>
        <v>46305</v>
      </c>
      <c r="C288" s="10">
        <v>11</v>
      </c>
      <c r="D288" s="355">
        <v>0</v>
      </c>
      <c r="E288" s="275"/>
      <c r="F288" s="11">
        <f t="shared" si="4"/>
        <v>0</v>
      </c>
      <c r="G288" s="13"/>
    </row>
    <row r="289" spans="1:7" ht="13" x14ac:dyDescent="0.15">
      <c r="A289" s="8" t="s">
        <v>14</v>
      </c>
      <c r="B289" s="9">
        <f t="shared" si="3"/>
        <v>46306</v>
      </c>
      <c r="C289" s="10">
        <v>11</v>
      </c>
      <c r="D289" s="355">
        <v>0</v>
      </c>
      <c r="E289" s="275"/>
      <c r="F289" s="11">
        <f t="shared" si="4"/>
        <v>0</v>
      </c>
      <c r="G289" s="13"/>
    </row>
    <row r="290" spans="1:7" ht="13" x14ac:dyDescent="0.15">
      <c r="A290" s="8" t="s">
        <v>7</v>
      </c>
      <c r="B290" s="9">
        <f t="shared" si="3"/>
        <v>46307</v>
      </c>
      <c r="C290" s="10">
        <v>11</v>
      </c>
      <c r="D290" s="355">
        <v>0</v>
      </c>
      <c r="E290" s="275"/>
      <c r="F290" s="11">
        <f t="shared" si="4"/>
        <v>0</v>
      </c>
      <c r="G290" s="19" t="s">
        <v>15</v>
      </c>
    </row>
    <row r="291" spans="1:7" ht="13" x14ac:dyDescent="0.15">
      <c r="A291" s="8" t="s">
        <v>9</v>
      </c>
      <c r="B291" s="9">
        <f t="shared" si="3"/>
        <v>46308</v>
      </c>
      <c r="C291" s="10">
        <v>11</v>
      </c>
      <c r="D291" s="355">
        <v>110</v>
      </c>
      <c r="E291" s="275"/>
      <c r="F291" s="11">
        <f t="shared" si="4"/>
        <v>660</v>
      </c>
      <c r="G291" s="13"/>
    </row>
    <row r="292" spans="1:7" ht="13" x14ac:dyDescent="0.15">
      <c r="A292" s="8" t="s">
        <v>10</v>
      </c>
      <c r="B292" s="9">
        <f t="shared" si="3"/>
        <v>46309</v>
      </c>
      <c r="C292" s="10">
        <v>11</v>
      </c>
      <c r="D292" s="355">
        <v>110</v>
      </c>
      <c r="E292" s="275"/>
      <c r="F292" s="11">
        <f t="shared" si="4"/>
        <v>660</v>
      </c>
      <c r="G292" s="13"/>
    </row>
    <row r="293" spans="1:7" ht="13" x14ac:dyDescent="0.15">
      <c r="A293" s="8" t="s">
        <v>11</v>
      </c>
      <c r="B293" s="9">
        <f t="shared" si="3"/>
        <v>46310</v>
      </c>
      <c r="C293" s="10">
        <v>11</v>
      </c>
      <c r="D293" s="355">
        <v>110</v>
      </c>
      <c r="E293" s="275"/>
      <c r="F293" s="11">
        <f t="shared" si="4"/>
        <v>660</v>
      </c>
      <c r="G293" s="13"/>
    </row>
    <row r="294" spans="1:7" ht="13" x14ac:dyDescent="0.15">
      <c r="A294" s="8" t="s">
        <v>12</v>
      </c>
      <c r="B294" s="9">
        <f t="shared" si="3"/>
        <v>46311</v>
      </c>
      <c r="C294" s="10">
        <v>11</v>
      </c>
      <c r="D294" s="355">
        <v>0</v>
      </c>
      <c r="E294" s="275"/>
      <c r="F294" s="11">
        <f t="shared" si="4"/>
        <v>0</v>
      </c>
      <c r="G294" s="13"/>
    </row>
    <row r="295" spans="1:7" ht="13" x14ac:dyDescent="0.15">
      <c r="A295" s="8" t="s">
        <v>13</v>
      </c>
      <c r="B295" s="9">
        <f t="shared" si="3"/>
        <v>46312</v>
      </c>
      <c r="C295" s="10">
        <v>11</v>
      </c>
      <c r="D295" s="355">
        <v>0</v>
      </c>
      <c r="E295" s="275"/>
      <c r="F295" s="11">
        <f t="shared" si="4"/>
        <v>0</v>
      </c>
      <c r="G295" s="13"/>
    </row>
    <row r="296" spans="1:7" ht="13" x14ac:dyDescent="0.15">
      <c r="A296" s="8" t="s">
        <v>14</v>
      </c>
      <c r="B296" s="9">
        <f t="shared" si="3"/>
        <v>46313</v>
      </c>
      <c r="C296" s="10">
        <v>11</v>
      </c>
      <c r="D296" s="355">
        <v>0</v>
      </c>
      <c r="E296" s="275"/>
      <c r="F296" s="11">
        <f t="shared" si="4"/>
        <v>0</v>
      </c>
      <c r="G296" s="13"/>
    </row>
    <row r="297" spans="1:7" ht="13" x14ac:dyDescent="0.15">
      <c r="A297" s="8" t="s">
        <v>7</v>
      </c>
      <c r="B297" s="9">
        <f t="shared" si="3"/>
        <v>46314</v>
      </c>
      <c r="C297" s="10">
        <v>11</v>
      </c>
      <c r="D297" s="355">
        <v>0</v>
      </c>
      <c r="E297" s="275"/>
      <c r="F297" s="11">
        <f t="shared" si="4"/>
        <v>0</v>
      </c>
      <c r="G297" s="13"/>
    </row>
    <row r="298" spans="1:7" ht="13" x14ac:dyDescent="0.15">
      <c r="A298" s="8" t="s">
        <v>9</v>
      </c>
      <c r="B298" s="9">
        <f t="shared" si="3"/>
        <v>46315</v>
      </c>
      <c r="C298" s="10">
        <v>11</v>
      </c>
      <c r="D298" s="355">
        <v>110</v>
      </c>
      <c r="E298" s="275"/>
      <c r="F298" s="11">
        <f t="shared" si="4"/>
        <v>660</v>
      </c>
      <c r="G298" s="13"/>
    </row>
    <row r="299" spans="1:7" ht="13" x14ac:dyDescent="0.15">
      <c r="A299" s="8" t="s">
        <v>10</v>
      </c>
      <c r="B299" s="9">
        <f t="shared" si="3"/>
        <v>46316</v>
      </c>
      <c r="C299" s="10">
        <v>11</v>
      </c>
      <c r="D299" s="355">
        <v>110</v>
      </c>
      <c r="E299" s="275"/>
      <c r="F299" s="11">
        <f t="shared" si="4"/>
        <v>660</v>
      </c>
      <c r="G299" s="13"/>
    </row>
    <row r="300" spans="1:7" ht="13" x14ac:dyDescent="0.15">
      <c r="A300" s="8" t="s">
        <v>11</v>
      </c>
      <c r="B300" s="9">
        <f t="shared" si="3"/>
        <v>46317</v>
      </c>
      <c r="C300" s="10">
        <v>11</v>
      </c>
      <c r="D300" s="355">
        <v>110</v>
      </c>
      <c r="E300" s="275"/>
      <c r="F300" s="11">
        <f t="shared" si="4"/>
        <v>660</v>
      </c>
      <c r="G300" s="13"/>
    </row>
    <row r="301" spans="1:7" ht="13" x14ac:dyDescent="0.15">
      <c r="A301" s="8" t="s">
        <v>12</v>
      </c>
      <c r="B301" s="9">
        <f t="shared" si="3"/>
        <v>46318</v>
      </c>
      <c r="C301" s="10">
        <v>11</v>
      </c>
      <c r="D301" s="355">
        <v>0</v>
      </c>
      <c r="E301" s="275"/>
      <c r="F301" s="11">
        <f t="shared" si="4"/>
        <v>0</v>
      </c>
      <c r="G301" s="13"/>
    </row>
    <row r="302" spans="1:7" ht="13" x14ac:dyDescent="0.15">
      <c r="A302" s="8" t="s">
        <v>13</v>
      </c>
      <c r="B302" s="9">
        <f t="shared" si="3"/>
        <v>46319</v>
      </c>
      <c r="C302" s="10">
        <v>11</v>
      </c>
      <c r="D302" s="355">
        <v>0</v>
      </c>
      <c r="E302" s="275"/>
      <c r="F302" s="11">
        <f t="shared" si="4"/>
        <v>0</v>
      </c>
      <c r="G302" s="13"/>
    </row>
    <row r="303" spans="1:7" ht="13" x14ac:dyDescent="0.15">
      <c r="A303" s="8" t="s">
        <v>14</v>
      </c>
      <c r="B303" s="9">
        <f t="shared" si="3"/>
        <v>46320</v>
      </c>
      <c r="C303" s="10">
        <v>11</v>
      </c>
      <c r="D303" s="355">
        <v>0</v>
      </c>
      <c r="E303" s="275"/>
      <c r="F303" s="11">
        <f t="shared" si="4"/>
        <v>0</v>
      </c>
      <c r="G303" s="13"/>
    </row>
    <row r="304" spans="1:7" ht="13" x14ac:dyDescent="0.15">
      <c r="A304" s="8" t="s">
        <v>7</v>
      </c>
      <c r="B304" s="9">
        <f t="shared" si="3"/>
        <v>46321</v>
      </c>
      <c r="C304" s="10">
        <v>11</v>
      </c>
      <c r="D304" s="355">
        <v>0</v>
      </c>
      <c r="E304" s="275"/>
      <c r="F304" s="11">
        <f t="shared" si="4"/>
        <v>0</v>
      </c>
      <c r="G304" s="13"/>
    </row>
    <row r="305" spans="1:7" ht="13" x14ac:dyDescent="0.15">
      <c r="A305" s="8" t="s">
        <v>9</v>
      </c>
      <c r="B305" s="9">
        <f t="shared" si="3"/>
        <v>46322</v>
      </c>
      <c r="C305" s="10">
        <v>11</v>
      </c>
      <c r="D305" s="355">
        <v>110</v>
      </c>
      <c r="E305" s="275"/>
      <c r="F305" s="11">
        <f t="shared" si="4"/>
        <v>660</v>
      </c>
      <c r="G305" s="13"/>
    </row>
    <row r="306" spans="1:7" ht="13" x14ac:dyDescent="0.15">
      <c r="A306" s="8" t="s">
        <v>10</v>
      </c>
      <c r="B306" s="9">
        <f t="shared" si="3"/>
        <v>46323</v>
      </c>
      <c r="C306" s="10">
        <v>11</v>
      </c>
      <c r="D306" s="355">
        <v>110</v>
      </c>
      <c r="E306" s="275"/>
      <c r="F306" s="11">
        <f t="shared" si="4"/>
        <v>660</v>
      </c>
      <c r="G306" s="13"/>
    </row>
    <row r="307" spans="1:7" ht="13" x14ac:dyDescent="0.15">
      <c r="A307" s="8" t="s">
        <v>11</v>
      </c>
      <c r="B307" s="9">
        <f t="shared" si="3"/>
        <v>46324</v>
      </c>
      <c r="C307" s="10">
        <v>11</v>
      </c>
      <c r="D307" s="355">
        <v>110</v>
      </c>
      <c r="E307" s="275"/>
      <c r="F307" s="11">
        <f t="shared" si="4"/>
        <v>660</v>
      </c>
      <c r="G307" s="13"/>
    </row>
    <row r="308" spans="1:7" ht="13" x14ac:dyDescent="0.15">
      <c r="A308" s="8" t="s">
        <v>12</v>
      </c>
      <c r="B308" s="9">
        <f t="shared" si="3"/>
        <v>46325</v>
      </c>
      <c r="C308" s="10">
        <v>11</v>
      </c>
      <c r="D308" s="355">
        <v>0</v>
      </c>
      <c r="E308" s="275"/>
      <c r="F308" s="11">
        <f t="shared" si="4"/>
        <v>0</v>
      </c>
      <c r="G308" s="13"/>
    </row>
    <row r="309" spans="1:7" ht="13" x14ac:dyDescent="0.15">
      <c r="A309" s="8" t="s">
        <v>13</v>
      </c>
      <c r="B309" s="9">
        <f t="shared" si="3"/>
        <v>46326</v>
      </c>
      <c r="C309" s="10">
        <v>11</v>
      </c>
      <c r="D309" s="355">
        <v>0</v>
      </c>
      <c r="E309" s="275"/>
      <c r="F309" s="11">
        <f t="shared" si="4"/>
        <v>0</v>
      </c>
      <c r="G309" s="13"/>
    </row>
    <row r="310" spans="1:7" ht="13" x14ac:dyDescent="0.15">
      <c r="A310" s="8" t="s">
        <v>14</v>
      </c>
      <c r="B310" s="9">
        <f t="shared" si="3"/>
        <v>46327</v>
      </c>
      <c r="C310" s="10">
        <v>12</v>
      </c>
      <c r="D310" s="355">
        <v>0</v>
      </c>
      <c r="E310" s="275"/>
      <c r="F310" s="11">
        <f t="shared" si="4"/>
        <v>0</v>
      </c>
      <c r="G310" s="13"/>
    </row>
    <row r="311" spans="1:7" ht="13" x14ac:dyDescent="0.15">
      <c r="A311" s="8" t="s">
        <v>7</v>
      </c>
      <c r="B311" s="9">
        <f t="shared" si="3"/>
        <v>46328</v>
      </c>
      <c r="C311" s="10">
        <v>12</v>
      </c>
      <c r="D311" s="355">
        <v>0</v>
      </c>
      <c r="E311" s="275"/>
      <c r="F311" s="11">
        <f t="shared" si="4"/>
        <v>0</v>
      </c>
      <c r="G311" s="13"/>
    </row>
    <row r="312" spans="1:7" ht="13" x14ac:dyDescent="0.15">
      <c r="A312" s="8" t="s">
        <v>9</v>
      </c>
      <c r="B312" s="9">
        <f t="shared" si="3"/>
        <v>46329</v>
      </c>
      <c r="C312" s="10">
        <v>12</v>
      </c>
      <c r="D312" s="355">
        <v>110</v>
      </c>
      <c r="E312" s="275"/>
      <c r="F312" s="11">
        <f t="shared" si="4"/>
        <v>660</v>
      </c>
      <c r="G312" s="13"/>
    </row>
    <row r="313" spans="1:7" ht="13" x14ac:dyDescent="0.15">
      <c r="A313" s="8" t="s">
        <v>10</v>
      </c>
      <c r="B313" s="9">
        <f t="shared" si="3"/>
        <v>46330</v>
      </c>
      <c r="C313" s="10">
        <v>12</v>
      </c>
      <c r="D313" s="355">
        <v>110</v>
      </c>
      <c r="E313" s="275"/>
      <c r="F313" s="11">
        <f t="shared" si="4"/>
        <v>660</v>
      </c>
      <c r="G313" s="13"/>
    </row>
    <row r="314" spans="1:7" ht="13" x14ac:dyDescent="0.15">
      <c r="A314" s="8" t="s">
        <v>11</v>
      </c>
      <c r="B314" s="9">
        <f t="shared" si="3"/>
        <v>46331</v>
      </c>
      <c r="C314" s="10">
        <v>12</v>
      </c>
      <c r="D314" s="355">
        <v>110</v>
      </c>
      <c r="E314" s="275"/>
      <c r="F314" s="11">
        <f t="shared" si="4"/>
        <v>660</v>
      </c>
      <c r="G314" s="13"/>
    </row>
    <row r="315" spans="1:7" ht="13" x14ac:dyDescent="0.15">
      <c r="A315" s="8" t="s">
        <v>12</v>
      </c>
      <c r="B315" s="9">
        <f t="shared" si="3"/>
        <v>46332</v>
      </c>
      <c r="C315" s="10">
        <v>12</v>
      </c>
      <c r="D315" s="355">
        <v>0</v>
      </c>
      <c r="E315" s="275"/>
      <c r="F315" s="11">
        <f t="shared" si="4"/>
        <v>0</v>
      </c>
      <c r="G315" s="13"/>
    </row>
    <row r="316" spans="1:7" ht="13" x14ac:dyDescent="0.15">
      <c r="A316" s="8" t="s">
        <v>13</v>
      </c>
      <c r="B316" s="9">
        <f t="shared" si="3"/>
        <v>46333</v>
      </c>
      <c r="C316" s="10">
        <v>12</v>
      </c>
      <c r="D316" s="355">
        <v>0</v>
      </c>
      <c r="E316" s="275"/>
      <c r="F316" s="11">
        <f t="shared" si="4"/>
        <v>0</v>
      </c>
      <c r="G316" s="13"/>
    </row>
    <row r="317" spans="1:7" ht="13" x14ac:dyDescent="0.15">
      <c r="A317" s="8" t="s">
        <v>14</v>
      </c>
      <c r="B317" s="9">
        <f t="shared" si="3"/>
        <v>46334</v>
      </c>
      <c r="C317" s="10">
        <v>12</v>
      </c>
      <c r="D317" s="355">
        <v>0</v>
      </c>
      <c r="E317" s="275"/>
      <c r="F317" s="11">
        <f t="shared" si="4"/>
        <v>0</v>
      </c>
      <c r="G317" s="13"/>
    </row>
    <row r="318" spans="1:7" ht="13" x14ac:dyDescent="0.15">
      <c r="A318" s="8" t="s">
        <v>7</v>
      </c>
      <c r="B318" s="9">
        <f t="shared" si="3"/>
        <v>46335</v>
      </c>
      <c r="C318" s="10">
        <v>12</v>
      </c>
      <c r="D318" s="355">
        <v>0</v>
      </c>
      <c r="E318" s="275"/>
      <c r="F318" s="11">
        <f t="shared" si="4"/>
        <v>0</v>
      </c>
      <c r="G318" s="19" t="s">
        <v>44</v>
      </c>
    </row>
    <row r="319" spans="1:7" ht="13" x14ac:dyDescent="0.15">
      <c r="A319" s="8" t="s">
        <v>9</v>
      </c>
      <c r="B319" s="9">
        <f t="shared" si="3"/>
        <v>46336</v>
      </c>
      <c r="C319" s="10">
        <v>12</v>
      </c>
      <c r="D319" s="355">
        <v>110</v>
      </c>
      <c r="E319" s="275"/>
      <c r="F319" s="11">
        <f t="shared" si="4"/>
        <v>660</v>
      </c>
      <c r="G319" s="13"/>
    </row>
    <row r="320" spans="1:7" ht="13" x14ac:dyDescent="0.15">
      <c r="A320" s="8" t="s">
        <v>10</v>
      </c>
      <c r="B320" s="9">
        <f t="shared" si="3"/>
        <v>46337</v>
      </c>
      <c r="C320" s="10">
        <v>12</v>
      </c>
      <c r="D320" s="355">
        <v>110</v>
      </c>
      <c r="E320" s="275"/>
      <c r="F320" s="11">
        <f t="shared" si="4"/>
        <v>660</v>
      </c>
      <c r="G320" s="13"/>
    </row>
    <row r="321" spans="1:7" ht="13" x14ac:dyDescent="0.15">
      <c r="A321" s="8" t="s">
        <v>11</v>
      </c>
      <c r="B321" s="9">
        <f t="shared" si="3"/>
        <v>46338</v>
      </c>
      <c r="C321" s="10">
        <v>12</v>
      </c>
      <c r="D321" s="355">
        <v>110</v>
      </c>
      <c r="E321" s="275"/>
      <c r="F321" s="11">
        <f t="shared" si="4"/>
        <v>660</v>
      </c>
      <c r="G321" s="13"/>
    </row>
    <row r="322" spans="1:7" ht="13" x14ac:dyDescent="0.15">
      <c r="A322" s="8" t="s">
        <v>12</v>
      </c>
      <c r="B322" s="9">
        <f t="shared" si="3"/>
        <v>46339</v>
      </c>
      <c r="C322" s="10">
        <v>12</v>
      </c>
      <c r="D322" s="355">
        <v>0</v>
      </c>
      <c r="E322" s="275"/>
      <c r="F322" s="11">
        <f t="shared" si="4"/>
        <v>0</v>
      </c>
      <c r="G322" s="13"/>
    </row>
    <row r="323" spans="1:7" ht="13" x14ac:dyDescent="0.15">
      <c r="A323" s="8" t="s">
        <v>13</v>
      </c>
      <c r="B323" s="9">
        <f t="shared" si="3"/>
        <v>46340</v>
      </c>
      <c r="C323" s="10">
        <v>12</v>
      </c>
      <c r="D323" s="355">
        <v>0</v>
      </c>
      <c r="E323" s="275"/>
      <c r="F323" s="11">
        <f t="shared" si="4"/>
        <v>0</v>
      </c>
      <c r="G323" s="13"/>
    </row>
    <row r="324" spans="1:7" ht="13" x14ac:dyDescent="0.15">
      <c r="A324" s="8" t="s">
        <v>14</v>
      </c>
      <c r="B324" s="9">
        <f t="shared" si="3"/>
        <v>46341</v>
      </c>
      <c r="C324" s="10">
        <v>12</v>
      </c>
      <c r="D324" s="355">
        <v>0</v>
      </c>
      <c r="E324" s="275"/>
      <c r="F324" s="11">
        <f t="shared" si="4"/>
        <v>0</v>
      </c>
      <c r="G324" s="13"/>
    </row>
    <row r="325" spans="1:7" ht="13" x14ac:dyDescent="0.15">
      <c r="A325" s="8" t="s">
        <v>7</v>
      </c>
      <c r="B325" s="9">
        <f t="shared" si="3"/>
        <v>46342</v>
      </c>
      <c r="C325" s="10">
        <v>12</v>
      </c>
      <c r="D325" s="355">
        <v>0</v>
      </c>
      <c r="E325" s="275"/>
      <c r="F325" s="11">
        <f t="shared" si="4"/>
        <v>0</v>
      </c>
      <c r="G325" s="13"/>
    </row>
    <row r="326" spans="1:7" ht="13" x14ac:dyDescent="0.15">
      <c r="A326" s="8" t="s">
        <v>9</v>
      </c>
      <c r="B326" s="9">
        <f t="shared" si="3"/>
        <v>46343</v>
      </c>
      <c r="C326" s="10">
        <v>12</v>
      </c>
      <c r="D326" s="355">
        <v>110</v>
      </c>
      <c r="E326" s="275"/>
      <c r="F326" s="11">
        <f t="shared" si="4"/>
        <v>660</v>
      </c>
      <c r="G326" s="13"/>
    </row>
    <row r="327" spans="1:7" ht="13" x14ac:dyDescent="0.15">
      <c r="A327" s="8" t="s">
        <v>10</v>
      </c>
      <c r="B327" s="9">
        <f t="shared" si="3"/>
        <v>46344</v>
      </c>
      <c r="C327" s="10">
        <v>12</v>
      </c>
      <c r="D327" s="355">
        <v>110</v>
      </c>
      <c r="E327" s="275"/>
      <c r="F327" s="11">
        <f t="shared" si="4"/>
        <v>660</v>
      </c>
      <c r="G327" s="13"/>
    </row>
    <row r="328" spans="1:7" ht="13" x14ac:dyDescent="0.15">
      <c r="A328" s="8" t="s">
        <v>11</v>
      </c>
      <c r="B328" s="9">
        <f t="shared" si="3"/>
        <v>46345</v>
      </c>
      <c r="C328" s="10">
        <v>12</v>
      </c>
      <c r="D328" s="355">
        <v>110</v>
      </c>
      <c r="E328" s="275"/>
      <c r="F328" s="11">
        <f t="shared" si="4"/>
        <v>660</v>
      </c>
      <c r="G328" s="13"/>
    </row>
    <row r="329" spans="1:7" ht="13" x14ac:dyDescent="0.15">
      <c r="A329" s="8" t="s">
        <v>12</v>
      </c>
      <c r="B329" s="9">
        <f t="shared" si="3"/>
        <v>46346</v>
      </c>
      <c r="C329" s="10">
        <v>12</v>
      </c>
      <c r="D329" s="355">
        <v>0</v>
      </c>
      <c r="E329" s="275"/>
      <c r="F329" s="11">
        <f t="shared" si="4"/>
        <v>0</v>
      </c>
      <c r="G329" s="13"/>
    </row>
    <row r="330" spans="1:7" ht="13" x14ac:dyDescent="0.15">
      <c r="A330" s="8" t="s">
        <v>13</v>
      </c>
      <c r="B330" s="9">
        <f t="shared" si="3"/>
        <v>46347</v>
      </c>
      <c r="C330" s="10">
        <v>12</v>
      </c>
      <c r="D330" s="355">
        <v>0</v>
      </c>
      <c r="E330" s="275"/>
      <c r="F330" s="11">
        <f t="shared" si="4"/>
        <v>0</v>
      </c>
      <c r="G330" s="13"/>
    </row>
    <row r="331" spans="1:7" ht="13" x14ac:dyDescent="0.15">
      <c r="A331" s="8" t="s">
        <v>14</v>
      </c>
      <c r="B331" s="9">
        <f t="shared" si="3"/>
        <v>46348</v>
      </c>
      <c r="C331" s="10">
        <v>12</v>
      </c>
      <c r="D331" s="355">
        <v>0</v>
      </c>
      <c r="E331" s="275"/>
      <c r="F331" s="11">
        <f t="shared" si="4"/>
        <v>0</v>
      </c>
      <c r="G331" s="13"/>
    </row>
    <row r="332" spans="1:7" ht="13" x14ac:dyDescent="0.15">
      <c r="A332" s="8" t="s">
        <v>7</v>
      </c>
      <c r="B332" s="9">
        <f t="shared" si="3"/>
        <v>46349</v>
      </c>
      <c r="C332" s="10">
        <v>12</v>
      </c>
      <c r="D332" s="361">
        <v>110</v>
      </c>
      <c r="E332" s="275"/>
      <c r="F332" s="11">
        <f t="shared" si="4"/>
        <v>660</v>
      </c>
      <c r="G332" s="13"/>
    </row>
    <row r="333" spans="1:7" ht="13" x14ac:dyDescent="0.15">
      <c r="A333" s="8" t="s">
        <v>9</v>
      </c>
      <c r="B333" s="9">
        <f t="shared" si="3"/>
        <v>46350</v>
      </c>
      <c r="C333" s="10">
        <v>12</v>
      </c>
      <c r="D333" s="361">
        <v>110</v>
      </c>
      <c r="E333" s="275"/>
      <c r="F333" s="11">
        <f t="shared" si="4"/>
        <v>660</v>
      </c>
      <c r="G333" s="13"/>
    </row>
    <row r="334" spans="1:7" ht="13" x14ac:dyDescent="0.15">
      <c r="A334" s="8" t="s">
        <v>10</v>
      </c>
      <c r="B334" s="9">
        <f t="shared" si="3"/>
        <v>46351</v>
      </c>
      <c r="C334" s="10">
        <v>12</v>
      </c>
      <c r="D334" s="361">
        <v>0</v>
      </c>
      <c r="E334" s="275"/>
      <c r="F334" s="11">
        <f t="shared" si="4"/>
        <v>0</v>
      </c>
      <c r="G334" s="19" t="s">
        <v>46</v>
      </c>
    </row>
    <row r="335" spans="1:7" ht="13" x14ac:dyDescent="0.15">
      <c r="A335" s="8" t="s">
        <v>11</v>
      </c>
      <c r="B335" s="9">
        <f t="shared" si="3"/>
        <v>46352</v>
      </c>
      <c r="C335" s="10">
        <v>12</v>
      </c>
      <c r="D335" s="361">
        <v>0</v>
      </c>
      <c r="E335" s="275"/>
      <c r="F335" s="11">
        <f t="shared" si="4"/>
        <v>0</v>
      </c>
      <c r="G335" s="19" t="s">
        <v>46</v>
      </c>
    </row>
    <row r="336" spans="1:7" ht="13" x14ac:dyDescent="0.15">
      <c r="A336" s="8" t="s">
        <v>12</v>
      </c>
      <c r="B336" s="9">
        <f t="shared" si="3"/>
        <v>46353</v>
      </c>
      <c r="C336" s="10">
        <v>12</v>
      </c>
      <c r="D336" s="361">
        <v>0</v>
      </c>
      <c r="E336" s="275"/>
      <c r="F336" s="11">
        <f t="shared" si="4"/>
        <v>0</v>
      </c>
      <c r="G336" s="19" t="s">
        <v>46</v>
      </c>
    </row>
    <row r="337" spans="1:7" ht="13" x14ac:dyDescent="0.15">
      <c r="A337" s="8" t="s">
        <v>13</v>
      </c>
      <c r="B337" s="9">
        <f t="shared" si="3"/>
        <v>46354</v>
      </c>
      <c r="C337" s="10">
        <v>12</v>
      </c>
      <c r="D337" s="361">
        <v>0</v>
      </c>
      <c r="E337" s="275"/>
      <c r="F337" s="11">
        <f t="shared" si="4"/>
        <v>0</v>
      </c>
      <c r="G337" s="13"/>
    </row>
    <row r="338" spans="1:7" ht="13" x14ac:dyDescent="0.15">
      <c r="A338" s="8" t="s">
        <v>14</v>
      </c>
      <c r="B338" s="9">
        <f t="shared" si="3"/>
        <v>46355</v>
      </c>
      <c r="C338" s="10">
        <v>12</v>
      </c>
      <c r="D338" s="361">
        <v>0</v>
      </c>
      <c r="E338" s="275"/>
      <c r="F338" s="11">
        <f t="shared" si="4"/>
        <v>0</v>
      </c>
      <c r="G338" s="13"/>
    </row>
    <row r="339" spans="1:7" ht="13" x14ac:dyDescent="0.15">
      <c r="A339" s="8" t="s">
        <v>7</v>
      </c>
      <c r="B339" s="9">
        <f t="shared" si="3"/>
        <v>46356</v>
      </c>
      <c r="C339" s="10">
        <v>13</v>
      </c>
      <c r="D339" s="355">
        <v>0</v>
      </c>
      <c r="E339" s="275"/>
      <c r="F339" s="11">
        <f t="shared" si="4"/>
        <v>0</v>
      </c>
      <c r="G339" s="13"/>
    </row>
    <row r="340" spans="1:7" ht="13" x14ac:dyDescent="0.15">
      <c r="A340" s="8" t="s">
        <v>9</v>
      </c>
      <c r="B340" s="9">
        <f t="shared" si="3"/>
        <v>46357</v>
      </c>
      <c r="C340" s="10">
        <v>13</v>
      </c>
      <c r="D340" s="355">
        <v>125</v>
      </c>
      <c r="E340" s="275"/>
      <c r="F340" s="11">
        <f t="shared" si="4"/>
        <v>750</v>
      </c>
      <c r="G340" s="13"/>
    </row>
    <row r="341" spans="1:7" ht="13" x14ac:dyDescent="0.15">
      <c r="A341" s="8" t="s">
        <v>10</v>
      </c>
      <c r="B341" s="9">
        <f t="shared" si="3"/>
        <v>46358</v>
      </c>
      <c r="C341" s="10">
        <v>13</v>
      </c>
      <c r="D341" s="355">
        <v>125</v>
      </c>
      <c r="E341" s="275"/>
      <c r="F341" s="11">
        <f t="shared" si="4"/>
        <v>750</v>
      </c>
      <c r="G341" s="13"/>
    </row>
    <row r="342" spans="1:7" ht="13" x14ac:dyDescent="0.15">
      <c r="A342" s="8" t="s">
        <v>11</v>
      </c>
      <c r="B342" s="9">
        <f t="shared" si="3"/>
        <v>46359</v>
      </c>
      <c r="C342" s="10">
        <v>13</v>
      </c>
      <c r="D342" s="355">
        <v>125</v>
      </c>
      <c r="E342" s="275"/>
      <c r="F342" s="11">
        <f t="shared" si="4"/>
        <v>750</v>
      </c>
      <c r="G342" s="13"/>
    </row>
    <row r="343" spans="1:7" ht="13" x14ac:dyDescent="0.15">
      <c r="A343" s="8" t="s">
        <v>12</v>
      </c>
      <c r="B343" s="9">
        <f t="shared" si="3"/>
        <v>46360</v>
      </c>
      <c r="C343" s="10">
        <v>13</v>
      </c>
      <c r="D343" s="355">
        <v>0</v>
      </c>
      <c r="E343" s="275"/>
      <c r="F343" s="11">
        <f t="shared" si="4"/>
        <v>0</v>
      </c>
      <c r="G343" s="13"/>
    </row>
    <row r="344" spans="1:7" ht="13" x14ac:dyDescent="0.15">
      <c r="A344" s="8" t="s">
        <v>13</v>
      </c>
      <c r="B344" s="9">
        <f t="shared" si="3"/>
        <v>46361</v>
      </c>
      <c r="C344" s="10">
        <v>13</v>
      </c>
      <c r="D344" s="355">
        <v>0</v>
      </c>
      <c r="E344" s="275"/>
      <c r="F344" s="11">
        <f t="shared" si="4"/>
        <v>0</v>
      </c>
      <c r="G344" s="13"/>
    </row>
    <row r="345" spans="1:7" ht="13" x14ac:dyDescent="0.15">
      <c r="A345" s="8" t="s">
        <v>14</v>
      </c>
      <c r="B345" s="9">
        <f t="shared" si="3"/>
        <v>46362</v>
      </c>
      <c r="C345" s="10">
        <v>13</v>
      </c>
      <c r="D345" s="355">
        <v>0</v>
      </c>
      <c r="E345" s="275"/>
      <c r="F345" s="11">
        <f t="shared" si="4"/>
        <v>0</v>
      </c>
      <c r="G345" s="13"/>
    </row>
    <row r="346" spans="1:7" ht="13" x14ac:dyDescent="0.15">
      <c r="A346" s="8" t="s">
        <v>7</v>
      </c>
      <c r="B346" s="9">
        <f t="shared" si="3"/>
        <v>46363</v>
      </c>
      <c r="C346" s="10">
        <v>13</v>
      </c>
      <c r="D346" s="355">
        <v>0</v>
      </c>
      <c r="E346" s="275"/>
      <c r="F346" s="11">
        <f t="shared" si="4"/>
        <v>0</v>
      </c>
      <c r="G346" s="13"/>
    </row>
    <row r="347" spans="1:7" ht="13" x14ac:dyDescent="0.15">
      <c r="A347" s="8" t="s">
        <v>9</v>
      </c>
      <c r="B347" s="9">
        <f t="shared" si="3"/>
        <v>46364</v>
      </c>
      <c r="C347" s="10">
        <v>13</v>
      </c>
      <c r="D347" s="355">
        <v>125</v>
      </c>
      <c r="E347" s="275"/>
      <c r="F347" s="11">
        <f t="shared" si="4"/>
        <v>750</v>
      </c>
      <c r="G347" s="13"/>
    </row>
    <row r="348" spans="1:7" ht="13" x14ac:dyDescent="0.15">
      <c r="A348" s="8" t="s">
        <v>10</v>
      </c>
      <c r="B348" s="9">
        <f t="shared" si="3"/>
        <v>46365</v>
      </c>
      <c r="C348" s="10">
        <v>13</v>
      </c>
      <c r="D348" s="355">
        <v>125</v>
      </c>
      <c r="E348" s="275"/>
      <c r="F348" s="11">
        <f t="shared" si="4"/>
        <v>750</v>
      </c>
      <c r="G348" s="13"/>
    </row>
    <row r="349" spans="1:7" ht="13" x14ac:dyDescent="0.15">
      <c r="A349" s="8" t="s">
        <v>11</v>
      </c>
      <c r="B349" s="9">
        <f t="shared" si="3"/>
        <v>46366</v>
      </c>
      <c r="C349" s="10">
        <v>13</v>
      </c>
      <c r="D349" s="355">
        <v>125</v>
      </c>
      <c r="E349" s="275"/>
      <c r="F349" s="11">
        <f t="shared" si="4"/>
        <v>750</v>
      </c>
      <c r="G349" s="13"/>
    </row>
    <row r="350" spans="1:7" ht="13" x14ac:dyDescent="0.15">
      <c r="A350" s="8" t="s">
        <v>12</v>
      </c>
      <c r="B350" s="9">
        <f t="shared" si="3"/>
        <v>46367</v>
      </c>
      <c r="C350" s="10">
        <v>13</v>
      </c>
      <c r="D350" s="355">
        <v>0</v>
      </c>
      <c r="E350" s="275"/>
      <c r="F350" s="11">
        <f t="shared" si="4"/>
        <v>0</v>
      </c>
      <c r="G350" s="13"/>
    </row>
    <row r="351" spans="1:7" ht="13" x14ac:dyDescent="0.15">
      <c r="A351" s="8" t="s">
        <v>13</v>
      </c>
      <c r="B351" s="9">
        <f t="shared" si="3"/>
        <v>46368</v>
      </c>
      <c r="C351" s="10">
        <v>13</v>
      </c>
      <c r="D351" s="355">
        <v>0</v>
      </c>
      <c r="E351" s="275"/>
      <c r="F351" s="11">
        <f t="shared" si="4"/>
        <v>0</v>
      </c>
      <c r="G351" s="13"/>
    </row>
    <row r="352" spans="1:7" ht="13" x14ac:dyDescent="0.15">
      <c r="A352" s="8" t="s">
        <v>14</v>
      </c>
      <c r="B352" s="9">
        <f t="shared" si="3"/>
        <v>46369</v>
      </c>
      <c r="C352" s="10">
        <v>13</v>
      </c>
      <c r="D352" s="355">
        <v>0</v>
      </c>
      <c r="E352" s="275"/>
      <c r="F352" s="11">
        <f t="shared" si="4"/>
        <v>0</v>
      </c>
      <c r="G352" s="13"/>
    </row>
    <row r="353" spans="1:7" ht="13" x14ac:dyDescent="0.15">
      <c r="A353" s="8" t="s">
        <v>7</v>
      </c>
      <c r="B353" s="9">
        <f t="shared" si="3"/>
        <v>46370</v>
      </c>
      <c r="C353" s="10">
        <v>13</v>
      </c>
      <c r="D353" s="355">
        <v>0</v>
      </c>
      <c r="E353" s="275"/>
      <c r="F353" s="11">
        <f t="shared" si="4"/>
        <v>0</v>
      </c>
      <c r="G353" s="13"/>
    </row>
    <row r="354" spans="1:7" ht="13" x14ac:dyDescent="0.15">
      <c r="A354" s="8" t="s">
        <v>9</v>
      </c>
      <c r="B354" s="9">
        <f t="shared" si="3"/>
        <v>46371</v>
      </c>
      <c r="C354" s="10">
        <v>13</v>
      </c>
      <c r="D354" s="355">
        <v>125</v>
      </c>
      <c r="E354" s="275"/>
      <c r="F354" s="11">
        <f t="shared" si="4"/>
        <v>750</v>
      </c>
      <c r="G354" s="13"/>
    </row>
    <row r="355" spans="1:7" ht="13" x14ac:dyDescent="0.15">
      <c r="A355" s="8" t="s">
        <v>10</v>
      </c>
      <c r="B355" s="9">
        <f t="shared" si="3"/>
        <v>46372</v>
      </c>
      <c r="C355" s="10">
        <v>13</v>
      </c>
      <c r="D355" s="355">
        <v>125</v>
      </c>
      <c r="E355" s="275"/>
      <c r="F355" s="11">
        <f t="shared" si="4"/>
        <v>750</v>
      </c>
      <c r="G355" s="13"/>
    </row>
    <row r="356" spans="1:7" ht="13" x14ac:dyDescent="0.15">
      <c r="A356" s="8" t="s">
        <v>11</v>
      </c>
      <c r="B356" s="9">
        <f t="shared" si="3"/>
        <v>46373</v>
      </c>
      <c r="C356" s="10">
        <v>13</v>
      </c>
      <c r="D356" s="355">
        <v>125</v>
      </c>
      <c r="E356" s="275"/>
      <c r="F356" s="11">
        <f t="shared" si="4"/>
        <v>750</v>
      </c>
      <c r="G356" s="13"/>
    </row>
    <row r="357" spans="1:7" ht="13" x14ac:dyDescent="0.15">
      <c r="A357" s="8" t="s">
        <v>12</v>
      </c>
      <c r="B357" s="9">
        <f t="shared" si="3"/>
        <v>46374</v>
      </c>
      <c r="C357" s="10">
        <v>13</v>
      </c>
      <c r="D357" s="355">
        <v>0</v>
      </c>
      <c r="E357" s="275"/>
      <c r="F357" s="11">
        <f t="shared" si="4"/>
        <v>0</v>
      </c>
      <c r="G357" s="13"/>
    </row>
    <row r="358" spans="1:7" ht="13" x14ac:dyDescent="0.15">
      <c r="A358" s="8" t="s">
        <v>13</v>
      </c>
      <c r="B358" s="9">
        <f t="shared" si="3"/>
        <v>46375</v>
      </c>
      <c r="C358" s="10">
        <v>13</v>
      </c>
      <c r="D358" s="355">
        <v>0</v>
      </c>
      <c r="E358" s="275"/>
      <c r="F358" s="11">
        <f t="shared" si="4"/>
        <v>0</v>
      </c>
      <c r="G358" s="12" t="s">
        <v>8</v>
      </c>
    </row>
    <row r="359" spans="1:7" ht="13" x14ac:dyDescent="0.15">
      <c r="A359" s="8" t="s">
        <v>14</v>
      </c>
      <c r="B359" s="9">
        <f t="shared" si="3"/>
        <v>46376</v>
      </c>
      <c r="C359" s="10">
        <v>13</v>
      </c>
      <c r="D359" s="355">
        <v>0</v>
      </c>
      <c r="E359" s="275"/>
      <c r="F359" s="11">
        <f t="shared" si="4"/>
        <v>0</v>
      </c>
      <c r="G359" s="12" t="s">
        <v>8</v>
      </c>
    </row>
    <row r="360" spans="1:7" ht="13" x14ac:dyDescent="0.15">
      <c r="A360" s="8" t="s">
        <v>7</v>
      </c>
      <c r="B360" s="9">
        <f t="shared" si="3"/>
        <v>46377</v>
      </c>
      <c r="C360" s="10">
        <v>13</v>
      </c>
      <c r="D360" s="361">
        <v>0</v>
      </c>
      <c r="E360" s="275"/>
      <c r="F360" s="11">
        <f t="shared" si="4"/>
        <v>0</v>
      </c>
      <c r="G360" s="12" t="s">
        <v>8</v>
      </c>
    </row>
    <row r="361" spans="1:7" ht="13" x14ac:dyDescent="0.15">
      <c r="A361" s="8" t="s">
        <v>9</v>
      </c>
      <c r="B361" s="9">
        <f t="shared" si="3"/>
        <v>46378</v>
      </c>
      <c r="C361" s="10">
        <v>13</v>
      </c>
      <c r="D361" s="361">
        <v>0</v>
      </c>
      <c r="E361" s="275"/>
      <c r="F361" s="11">
        <f t="shared" si="4"/>
        <v>0</v>
      </c>
      <c r="G361" s="12" t="s">
        <v>8</v>
      </c>
    </row>
    <row r="362" spans="1:7" ht="13" x14ac:dyDescent="0.15">
      <c r="A362" s="8" t="s">
        <v>10</v>
      </c>
      <c r="B362" s="9">
        <f t="shared" si="3"/>
        <v>46379</v>
      </c>
      <c r="C362" s="10">
        <v>13</v>
      </c>
      <c r="D362" s="361">
        <v>0</v>
      </c>
      <c r="E362" s="275"/>
      <c r="F362" s="11">
        <f t="shared" si="4"/>
        <v>0</v>
      </c>
      <c r="G362" s="12" t="s">
        <v>8</v>
      </c>
    </row>
    <row r="363" spans="1:7" ht="13" x14ac:dyDescent="0.15">
      <c r="A363" s="8" t="s">
        <v>62</v>
      </c>
      <c r="B363" s="9">
        <f t="shared" si="3"/>
        <v>46380</v>
      </c>
      <c r="C363" s="10">
        <v>13</v>
      </c>
      <c r="D363" s="361">
        <v>0</v>
      </c>
      <c r="E363" s="275"/>
      <c r="F363" s="11">
        <f t="shared" si="4"/>
        <v>0</v>
      </c>
      <c r="G363" s="12" t="s">
        <v>8</v>
      </c>
    </row>
    <row r="364" spans="1:7" ht="13" x14ac:dyDescent="0.15">
      <c r="A364" s="8" t="s">
        <v>12</v>
      </c>
      <c r="B364" s="9">
        <f t="shared" si="3"/>
        <v>46381</v>
      </c>
      <c r="C364" s="10">
        <v>13</v>
      </c>
      <c r="D364" s="361">
        <v>0</v>
      </c>
      <c r="E364" s="275"/>
      <c r="F364" s="11">
        <f t="shared" si="4"/>
        <v>0</v>
      </c>
      <c r="G364" s="12" t="s">
        <v>8</v>
      </c>
    </row>
    <row r="365" spans="1:7" ht="13" x14ac:dyDescent="0.15">
      <c r="A365" s="8" t="s">
        <v>13</v>
      </c>
      <c r="B365" s="9">
        <f t="shared" si="3"/>
        <v>46382</v>
      </c>
      <c r="C365" s="10">
        <v>13</v>
      </c>
      <c r="D365" s="361">
        <v>0</v>
      </c>
      <c r="E365" s="275"/>
      <c r="F365" s="11">
        <f t="shared" si="4"/>
        <v>0</v>
      </c>
      <c r="G365" s="12" t="s">
        <v>8</v>
      </c>
    </row>
    <row r="366" spans="1:7" ht="13" x14ac:dyDescent="0.15">
      <c r="A366" s="8" t="s">
        <v>14</v>
      </c>
      <c r="B366" s="9">
        <f t="shared" si="3"/>
        <v>46383</v>
      </c>
      <c r="C366" s="10">
        <v>13</v>
      </c>
      <c r="D366" s="361">
        <v>0</v>
      </c>
      <c r="E366" s="275"/>
      <c r="F366" s="11">
        <f t="shared" si="4"/>
        <v>0</v>
      </c>
      <c r="G366" s="12" t="s">
        <v>8</v>
      </c>
    </row>
    <row r="367" spans="1:7" ht="13" x14ac:dyDescent="0.15">
      <c r="A367" s="8" t="s">
        <v>7</v>
      </c>
      <c r="B367" s="9">
        <f t="shared" si="3"/>
        <v>46384</v>
      </c>
      <c r="C367" s="10">
        <v>13</v>
      </c>
      <c r="D367" s="361">
        <v>0</v>
      </c>
      <c r="E367" s="275"/>
      <c r="F367" s="11">
        <f t="shared" si="4"/>
        <v>0</v>
      </c>
      <c r="G367" s="12" t="s">
        <v>8</v>
      </c>
    </row>
    <row r="368" spans="1:7" ht="13" x14ac:dyDescent="0.15">
      <c r="A368" s="8" t="s">
        <v>9</v>
      </c>
      <c r="B368" s="9">
        <f t="shared" si="3"/>
        <v>46385</v>
      </c>
      <c r="C368" s="10">
        <v>13</v>
      </c>
      <c r="D368" s="361">
        <v>0</v>
      </c>
      <c r="E368" s="275"/>
      <c r="F368" s="11">
        <f t="shared" si="4"/>
        <v>0</v>
      </c>
      <c r="G368" s="12" t="s">
        <v>8</v>
      </c>
    </row>
    <row r="369" spans="1:7" ht="16" x14ac:dyDescent="0.2">
      <c r="A369" s="72"/>
      <c r="B369" s="73"/>
      <c r="C369" s="73"/>
      <c r="D369" s="73"/>
      <c r="E369" s="73"/>
      <c r="F369" s="74"/>
      <c r="G369" s="74"/>
    </row>
    <row r="370" spans="1:7" ht="16" x14ac:dyDescent="0.2">
      <c r="A370" s="72"/>
      <c r="B370" s="73"/>
      <c r="C370" s="75" t="s">
        <v>63</v>
      </c>
      <c r="D370" s="362">
        <f>SUM(D3:D359)</f>
        <v>11905</v>
      </c>
      <c r="E370" s="272"/>
      <c r="F370" s="76">
        <f>SUM(F3:F359)</f>
        <v>71430</v>
      </c>
      <c r="G370" s="74"/>
    </row>
    <row r="371" spans="1:7" ht="16" x14ac:dyDescent="0.2">
      <c r="A371" s="72"/>
      <c r="B371" s="73"/>
      <c r="C371" s="73"/>
      <c r="D371" s="73"/>
      <c r="E371" s="73"/>
      <c r="F371" s="74"/>
      <c r="G371" s="74"/>
    </row>
    <row r="372" spans="1:7" ht="16" x14ac:dyDescent="0.2">
      <c r="A372" s="72"/>
      <c r="B372" s="73"/>
      <c r="C372" s="73"/>
      <c r="D372" s="73"/>
      <c r="E372" s="73"/>
      <c r="F372" s="74"/>
      <c r="G372" s="74"/>
    </row>
    <row r="373" spans="1:7" ht="16" x14ac:dyDescent="0.2">
      <c r="A373" s="72"/>
      <c r="B373" s="73"/>
      <c r="C373" s="73"/>
      <c r="D373" s="73">
        <f>3*125*36</f>
        <v>13500</v>
      </c>
      <c r="E373" s="73"/>
      <c r="F373" s="74"/>
      <c r="G373" s="74"/>
    </row>
    <row r="374" spans="1:7" ht="16" x14ac:dyDescent="0.2">
      <c r="A374" s="72"/>
      <c r="B374" s="73"/>
      <c r="C374" s="73"/>
      <c r="D374" s="73"/>
      <c r="E374" s="73"/>
      <c r="F374" s="74"/>
      <c r="G374" s="74"/>
    </row>
    <row r="375" spans="1:7" ht="16" x14ac:dyDescent="0.2">
      <c r="A375" s="72"/>
      <c r="B375" s="73"/>
      <c r="C375" s="73"/>
      <c r="D375" s="77">
        <f>D370-D373</f>
        <v>-1595</v>
      </c>
      <c r="E375" s="73"/>
      <c r="F375" s="74"/>
      <c r="G375" s="74"/>
    </row>
    <row r="376" spans="1:7" ht="16" x14ac:dyDescent="0.2">
      <c r="A376" s="72"/>
      <c r="B376" s="73"/>
      <c r="C376" s="73"/>
      <c r="D376" s="73"/>
      <c r="E376" s="73"/>
      <c r="F376" s="74"/>
      <c r="G376" s="74"/>
    </row>
    <row r="377" spans="1:7" ht="16" x14ac:dyDescent="0.2">
      <c r="A377" s="72"/>
      <c r="B377" s="73"/>
      <c r="C377" s="73"/>
      <c r="D377" s="73"/>
      <c r="E377" s="73"/>
      <c r="F377" s="74"/>
      <c r="G377" s="74"/>
    </row>
    <row r="378" spans="1:7" ht="16" x14ac:dyDescent="0.2">
      <c r="A378" s="72"/>
      <c r="B378" s="73"/>
      <c r="C378" s="73"/>
      <c r="D378" s="73"/>
      <c r="E378" s="73"/>
      <c r="F378" s="74"/>
      <c r="G378" s="74"/>
    </row>
    <row r="379" spans="1:7" ht="16" x14ac:dyDescent="0.2">
      <c r="A379" s="72"/>
      <c r="B379" s="73"/>
      <c r="C379" s="73"/>
      <c r="D379" s="73"/>
      <c r="E379" s="73"/>
      <c r="F379" s="74"/>
      <c r="G379" s="74"/>
    </row>
    <row r="380" spans="1:7" ht="16" x14ac:dyDescent="0.2">
      <c r="A380" s="72"/>
      <c r="B380" s="73"/>
      <c r="C380" s="73"/>
      <c r="D380" s="73"/>
      <c r="E380" s="73"/>
      <c r="F380" s="74"/>
      <c r="G380" s="74"/>
    </row>
    <row r="381" spans="1:7" ht="16" x14ac:dyDescent="0.2">
      <c r="A381" s="72"/>
      <c r="B381" s="73"/>
      <c r="C381" s="73"/>
      <c r="D381" s="73"/>
      <c r="E381" s="73"/>
      <c r="F381" s="74"/>
      <c r="G381" s="74"/>
    </row>
    <row r="382" spans="1:7" ht="16" x14ac:dyDescent="0.2">
      <c r="A382" s="72"/>
      <c r="B382" s="73"/>
      <c r="C382" s="73"/>
      <c r="D382" s="73"/>
      <c r="E382" s="73"/>
      <c r="F382" s="74"/>
      <c r="G382" s="74"/>
    </row>
    <row r="383" spans="1:7" ht="16" x14ac:dyDescent="0.2">
      <c r="A383" s="72"/>
      <c r="B383" s="73"/>
      <c r="C383" s="73"/>
      <c r="D383" s="73"/>
      <c r="E383" s="73"/>
      <c r="F383" s="74"/>
      <c r="G383" s="74"/>
    </row>
    <row r="384" spans="1:7" ht="16" x14ac:dyDescent="0.2">
      <c r="A384" s="72"/>
      <c r="B384" s="73"/>
      <c r="C384" s="73"/>
      <c r="D384" s="73"/>
      <c r="E384" s="73"/>
      <c r="F384" s="74"/>
      <c r="G384" s="74"/>
    </row>
    <row r="385" spans="1:7" ht="13" x14ac:dyDescent="0.15">
      <c r="A385" s="72"/>
      <c r="B385" s="73"/>
      <c r="C385" s="73"/>
      <c r="D385" s="73"/>
      <c r="E385" s="73"/>
      <c r="F385" s="73"/>
      <c r="G385" s="73"/>
    </row>
    <row r="386" spans="1:7" ht="13" x14ac:dyDescent="0.15">
      <c r="A386" s="72"/>
      <c r="B386" s="73"/>
      <c r="C386" s="73"/>
      <c r="D386" s="73"/>
      <c r="E386" s="73"/>
      <c r="F386" s="73"/>
      <c r="G386" s="73"/>
    </row>
    <row r="387" spans="1:7" ht="13" x14ac:dyDescent="0.15">
      <c r="A387" s="72"/>
      <c r="B387" s="73"/>
      <c r="C387" s="73"/>
      <c r="D387" s="73"/>
      <c r="E387" s="73"/>
      <c r="F387" s="73"/>
      <c r="G387" s="73"/>
    </row>
    <row r="388" spans="1:7" ht="13" x14ac:dyDescent="0.15">
      <c r="A388" s="72"/>
      <c r="B388" s="73"/>
      <c r="C388" s="73"/>
      <c r="D388" s="73"/>
      <c r="E388" s="73"/>
      <c r="F388" s="73"/>
      <c r="G388" s="73"/>
    </row>
    <row r="389" spans="1:7" ht="13" x14ac:dyDescent="0.15">
      <c r="A389" s="72"/>
      <c r="B389" s="73"/>
      <c r="C389" s="73"/>
      <c r="D389" s="73"/>
      <c r="E389" s="73"/>
      <c r="F389" s="73"/>
      <c r="G389" s="73"/>
    </row>
    <row r="390" spans="1:7" ht="13" x14ac:dyDescent="0.15">
      <c r="A390" s="72"/>
      <c r="B390" s="73"/>
      <c r="C390" s="73"/>
      <c r="D390" s="73"/>
      <c r="E390" s="73"/>
      <c r="F390" s="73"/>
      <c r="G390" s="73"/>
    </row>
    <row r="391" spans="1:7" ht="13" x14ac:dyDescent="0.15">
      <c r="A391" s="72"/>
      <c r="B391" s="73"/>
      <c r="C391" s="73"/>
      <c r="D391" s="73"/>
      <c r="E391" s="73"/>
      <c r="F391" s="73"/>
      <c r="G391" s="73"/>
    </row>
    <row r="392" spans="1:7" ht="13" x14ac:dyDescent="0.15">
      <c r="A392" s="72"/>
      <c r="B392" s="73"/>
      <c r="C392" s="73"/>
      <c r="D392" s="73"/>
      <c r="E392" s="73"/>
      <c r="F392" s="73"/>
      <c r="G392" s="73"/>
    </row>
    <row r="393" spans="1:7" ht="13" x14ac:dyDescent="0.15">
      <c r="A393" s="72"/>
      <c r="B393" s="73"/>
      <c r="C393" s="73"/>
      <c r="D393" s="73"/>
      <c r="E393" s="73"/>
      <c r="F393" s="73"/>
      <c r="G393" s="73"/>
    </row>
    <row r="394" spans="1:7" ht="13" x14ac:dyDescent="0.15">
      <c r="A394" s="72"/>
      <c r="B394" s="73"/>
      <c r="C394" s="73"/>
      <c r="D394" s="73"/>
      <c r="E394" s="73"/>
      <c r="F394" s="73"/>
      <c r="G394" s="73"/>
    </row>
    <row r="395" spans="1:7" ht="13" x14ac:dyDescent="0.15">
      <c r="A395" s="72"/>
      <c r="B395" s="73"/>
      <c r="C395" s="73"/>
      <c r="D395" s="73"/>
      <c r="E395" s="73"/>
      <c r="F395" s="73"/>
      <c r="G395" s="73"/>
    </row>
    <row r="396" spans="1:7" ht="13" x14ac:dyDescent="0.15">
      <c r="A396" s="72"/>
      <c r="B396" s="73"/>
      <c r="C396" s="73"/>
      <c r="D396" s="73"/>
      <c r="E396" s="73"/>
      <c r="F396" s="73"/>
      <c r="G396" s="73"/>
    </row>
    <row r="397" spans="1:7" ht="13" x14ac:dyDescent="0.15">
      <c r="A397" s="72"/>
      <c r="B397" s="73"/>
      <c r="C397" s="73"/>
      <c r="D397" s="73"/>
      <c r="E397" s="73"/>
      <c r="F397" s="73"/>
      <c r="G397" s="73"/>
    </row>
    <row r="398" spans="1:7" ht="13" x14ac:dyDescent="0.15">
      <c r="A398" s="72"/>
      <c r="B398" s="73"/>
      <c r="C398" s="73"/>
      <c r="D398" s="73"/>
      <c r="E398" s="73"/>
      <c r="F398" s="73"/>
      <c r="G398" s="73"/>
    </row>
    <row r="399" spans="1:7" ht="13" x14ac:dyDescent="0.15">
      <c r="A399" s="72"/>
      <c r="B399" s="73"/>
      <c r="C399" s="73"/>
      <c r="D399" s="73"/>
      <c r="E399" s="73"/>
      <c r="F399" s="73"/>
      <c r="G399" s="73"/>
    </row>
    <row r="400" spans="1:7" ht="13" x14ac:dyDescent="0.15">
      <c r="A400" s="72"/>
      <c r="B400" s="73"/>
      <c r="C400" s="73"/>
      <c r="D400" s="73"/>
      <c r="E400" s="73"/>
      <c r="F400" s="73"/>
      <c r="G400" s="73"/>
    </row>
    <row r="401" spans="1:7" ht="13" x14ac:dyDescent="0.15">
      <c r="A401" s="72"/>
      <c r="B401" s="73"/>
      <c r="C401" s="73"/>
      <c r="D401" s="73"/>
      <c r="E401" s="73"/>
      <c r="F401" s="73"/>
      <c r="G401" s="73"/>
    </row>
    <row r="402" spans="1:7" ht="13" x14ac:dyDescent="0.15">
      <c r="A402" s="72"/>
      <c r="B402" s="73"/>
      <c r="C402" s="73"/>
      <c r="D402" s="73"/>
      <c r="E402" s="73"/>
      <c r="F402" s="73"/>
      <c r="G402" s="73"/>
    </row>
    <row r="403" spans="1:7" ht="13" x14ac:dyDescent="0.15">
      <c r="A403" s="72"/>
      <c r="B403" s="73"/>
      <c r="C403" s="73"/>
      <c r="D403" s="73"/>
      <c r="E403" s="73"/>
      <c r="F403" s="73"/>
      <c r="G403" s="73"/>
    </row>
    <row r="404" spans="1:7" ht="13" x14ac:dyDescent="0.15">
      <c r="A404" s="72"/>
      <c r="B404" s="73"/>
      <c r="C404" s="73"/>
      <c r="D404" s="73"/>
      <c r="E404" s="73"/>
      <c r="F404" s="73"/>
      <c r="G404" s="73"/>
    </row>
    <row r="405" spans="1:7" ht="13" x14ac:dyDescent="0.15">
      <c r="A405" s="72"/>
      <c r="B405" s="73"/>
      <c r="C405" s="73"/>
      <c r="D405" s="73"/>
      <c r="E405" s="73"/>
      <c r="F405" s="73"/>
      <c r="G405" s="73"/>
    </row>
    <row r="406" spans="1:7" ht="13" x14ac:dyDescent="0.15">
      <c r="A406" s="72"/>
      <c r="B406" s="73"/>
      <c r="C406" s="73"/>
      <c r="D406" s="73"/>
      <c r="E406" s="73"/>
      <c r="F406" s="73"/>
      <c r="G406" s="73"/>
    </row>
    <row r="407" spans="1:7" ht="13" x14ac:dyDescent="0.15">
      <c r="A407" s="72"/>
      <c r="B407" s="73"/>
      <c r="C407" s="73"/>
      <c r="D407" s="73"/>
      <c r="E407" s="73"/>
      <c r="F407" s="73"/>
      <c r="G407" s="73"/>
    </row>
    <row r="408" spans="1:7" ht="13" x14ac:dyDescent="0.15">
      <c r="A408" s="72"/>
      <c r="B408" s="73"/>
      <c r="C408" s="73"/>
      <c r="D408" s="73"/>
      <c r="E408" s="73"/>
      <c r="F408" s="73"/>
      <c r="G408" s="73"/>
    </row>
    <row r="409" spans="1:7" ht="13" x14ac:dyDescent="0.15">
      <c r="A409" s="72"/>
      <c r="B409" s="73"/>
      <c r="C409" s="73"/>
      <c r="D409" s="73"/>
      <c r="E409" s="73"/>
      <c r="F409" s="73"/>
      <c r="G409" s="73"/>
    </row>
    <row r="410" spans="1:7" ht="13" x14ac:dyDescent="0.15">
      <c r="A410" s="72"/>
      <c r="B410" s="73"/>
      <c r="C410" s="73"/>
      <c r="D410" s="73"/>
      <c r="E410" s="73"/>
      <c r="F410" s="73"/>
      <c r="G410" s="73"/>
    </row>
    <row r="411" spans="1:7" ht="13" x14ac:dyDescent="0.15">
      <c r="A411" s="72"/>
      <c r="B411" s="73"/>
      <c r="C411" s="73"/>
      <c r="D411" s="73"/>
      <c r="E411" s="73"/>
      <c r="F411" s="73"/>
      <c r="G411" s="73"/>
    </row>
    <row r="412" spans="1:7" ht="13" x14ac:dyDescent="0.15">
      <c r="A412" s="72"/>
      <c r="B412" s="73"/>
      <c r="C412" s="73"/>
      <c r="D412" s="73"/>
      <c r="E412" s="73"/>
      <c r="F412" s="73"/>
      <c r="G412" s="73"/>
    </row>
    <row r="413" spans="1:7" ht="13" x14ac:dyDescent="0.15">
      <c r="A413" s="72"/>
      <c r="B413" s="73"/>
      <c r="C413" s="73"/>
      <c r="D413" s="73"/>
      <c r="E413" s="73"/>
      <c r="F413" s="73"/>
      <c r="G413" s="73"/>
    </row>
    <row r="414" spans="1:7" ht="13" x14ac:dyDescent="0.15">
      <c r="A414" s="72"/>
      <c r="B414" s="73"/>
      <c r="C414" s="73"/>
      <c r="D414" s="73"/>
      <c r="E414" s="73"/>
      <c r="F414" s="73"/>
      <c r="G414" s="73"/>
    </row>
    <row r="415" spans="1:7" ht="13" x14ac:dyDescent="0.15">
      <c r="A415" s="72"/>
      <c r="B415" s="73"/>
      <c r="C415" s="73"/>
      <c r="D415" s="73"/>
      <c r="E415" s="73"/>
      <c r="F415" s="73"/>
      <c r="G415" s="73"/>
    </row>
    <row r="416" spans="1:7" ht="13" x14ac:dyDescent="0.15">
      <c r="A416" s="72"/>
      <c r="B416" s="73"/>
      <c r="C416" s="73"/>
      <c r="D416" s="73"/>
      <c r="E416" s="73"/>
      <c r="F416" s="73"/>
      <c r="G416" s="73"/>
    </row>
    <row r="417" spans="1:7" ht="13" x14ac:dyDescent="0.15">
      <c r="A417" s="72"/>
      <c r="B417" s="73"/>
      <c r="C417" s="73"/>
      <c r="D417" s="73"/>
      <c r="E417" s="73"/>
      <c r="F417" s="73"/>
      <c r="G417" s="73"/>
    </row>
    <row r="418" spans="1:7" ht="13" x14ac:dyDescent="0.15">
      <c r="A418" s="72"/>
      <c r="B418" s="73"/>
      <c r="C418" s="73"/>
      <c r="D418" s="73"/>
      <c r="E418" s="73"/>
      <c r="F418" s="73"/>
      <c r="G418" s="73"/>
    </row>
    <row r="419" spans="1:7" ht="13" x14ac:dyDescent="0.15">
      <c r="A419" s="72"/>
      <c r="B419" s="73"/>
      <c r="C419" s="73"/>
      <c r="D419" s="73"/>
      <c r="E419" s="73"/>
      <c r="F419" s="73"/>
      <c r="G419" s="73"/>
    </row>
    <row r="420" spans="1:7" ht="13" x14ac:dyDescent="0.15">
      <c r="A420" s="72"/>
      <c r="B420" s="73"/>
      <c r="C420" s="73"/>
      <c r="D420" s="73"/>
      <c r="E420" s="73"/>
      <c r="F420" s="73"/>
      <c r="G420" s="73"/>
    </row>
    <row r="421" spans="1:7" ht="13" x14ac:dyDescent="0.15">
      <c r="A421" s="72"/>
      <c r="B421" s="73"/>
      <c r="C421" s="73"/>
      <c r="D421" s="73"/>
      <c r="E421" s="73"/>
      <c r="F421" s="73"/>
      <c r="G421" s="73"/>
    </row>
    <row r="422" spans="1:7" ht="13" x14ac:dyDescent="0.15">
      <c r="A422" s="72"/>
      <c r="B422" s="73"/>
      <c r="C422" s="73"/>
      <c r="D422" s="73"/>
      <c r="E422" s="73"/>
      <c r="F422" s="73"/>
      <c r="G422" s="73"/>
    </row>
    <row r="423" spans="1:7" ht="13" x14ac:dyDescent="0.15">
      <c r="A423" s="72"/>
      <c r="B423" s="73"/>
      <c r="C423" s="73"/>
      <c r="D423" s="73"/>
      <c r="E423" s="73"/>
      <c r="F423" s="73"/>
      <c r="G423" s="73"/>
    </row>
    <row r="424" spans="1:7" ht="13" x14ac:dyDescent="0.15">
      <c r="A424" s="72"/>
      <c r="B424" s="73"/>
      <c r="C424" s="73"/>
      <c r="D424" s="73"/>
      <c r="E424" s="73"/>
      <c r="F424" s="73"/>
      <c r="G424" s="73"/>
    </row>
    <row r="425" spans="1:7" ht="13" x14ac:dyDescent="0.15">
      <c r="A425" s="72"/>
      <c r="B425" s="73"/>
      <c r="C425" s="73"/>
      <c r="D425" s="73"/>
      <c r="E425" s="73"/>
      <c r="F425" s="73"/>
      <c r="G425" s="73"/>
    </row>
    <row r="426" spans="1:7" ht="13" x14ac:dyDescent="0.15">
      <c r="A426" s="72"/>
      <c r="B426" s="73"/>
      <c r="C426" s="73"/>
      <c r="D426" s="73"/>
      <c r="E426" s="73"/>
      <c r="F426" s="73"/>
      <c r="G426" s="73"/>
    </row>
    <row r="427" spans="1:7" ht="13" x14ac:dyDescent="0.15">
      <c r="A427" s="72"/>
      <c r="B427" s="73"/>
      <c r="C427" s="73"/>
      <c r="D427" s="73"/>
      <c r="E427" s="73"/>
      <c r="F427" s="73"/>
      <c r="G427" s="73"/>
    </row>
    <row r="428" spans="1:7" ht="13" x14ac:dyDescent="0.15">
      <c r="A428" s="72"/>
      <c r="B428" s="73"/>
      <c r="C428" s="73"/>
      <c r="D428" s="73"/>
      <c r="E428" s="73"/>
      <c r="F428" s="73"/>
      <c r="G428" s="73"/>
    </row>
    <row r="429" spans="1:7" ht="13" x14ac:dyDescent="0.15">
      <c r="A429" s="72"/>
      <c r="B429" s="73"/>
      <c r="C429" s="73"/>
      <c r="D429" s="73"/>
      <c r="E429" s="73"/>
      <c r="F429" s="73"/>
      <c r="G429" s="73"/>
    </row>
    <row r="430" spans="1:7" ht="13" x14ac:dyDescent="0.15">
      <c r="A430" s="72"/>
      <c r="B430" s="73"/>
      <c r="C430" s="73"/>
      <c r="D430" s="73"/>
      <c r="E430" s="73"/>
      <c r="F430" s="73"/>
      <c r="G430" s="73"/>
    </row>
    <row r="431" spans="1:7" ht="13" x14ac:dyDescent="0.15">
      <c r="A431" s="72"/>
      <c r="B431" s="73"/>
      <c r="C431" s="73"/>
      <c r="D431" s="73"/>
      <c r="E431" s="73"/>
      <c r="F431" s="73"/>
      <c r="G431" s="73"/>
    </row>
    <row r="432" spans="1:7" ht="13" x14ac:dyDescent="0.15">
      <c r="A432" s="72"/>
      <c r="B432" s="73"/>
      <c r="C432" s="73"/>
      <c r="D432" s="73"/>
      <c r="E432" s="73"/>
      <c r="F432" s="73"/>
      <c r="G432" s="73"/>
    </row>
    <row r="433" spans="1:7" ht="13" x14ac:dyDescent="0.15">
      <c r="A433" s="72"/>
      <c r="B433" s="73"/>
      <c r="C433" s="73"/>
      <c r="D433" s="73"/>
      <c r="E433" s="73"/>
      <c r="F433" s="73"/>
      <c r="G433" s="73"/>
    </row>
    <row r="434" spans="1:7" ht="13" x14ac:dyDescent="0.15">
      <c r="A434" s="72"/>
      <c r="B434" s="73"/>
      <c r="C434" s="73"/>
      <c r="D434" s="73"/>
      <c r="E434" s="73"/>
      <c r="F434" s="73"/>
      <c r="G434" s="73"/>
    </row>
    <row r="435" spans="1:7" ht="13" x14ac:dyDescent="0.15">
      <c r="A435" s="72"/>
      <c r="B435" s="73"/>
      <c r="C435" s="73"/>
      <c r="D435" s="73"/>
      <c r="E435" s="73"/>
      <c r="F435" s="73"/>
      <c r="G435" s="73"/>
    </row>
    <row r="436" spans="1:7" ht="13" x14ac:dyDescent="0.15">
      <c r="A436" s="72"/>
      <c r="B436" s="73"/>
      <c r="C436" s="73"/>
      <c r="D436" s="73"/>
      <c r="E436" s="73"/>
      <c r="F436" s="73"/>
      <c r="G436" s="73"/>
    </row>
    <row r="437" spans="1:7" ht="13" x14ac:dyDescent="0.15">
      <c r="A437" s="72"/>
      <c r="B437" s="73"/>
      <c r="C437" s="73"/>
      <c r="D437" s="73"/>
      <c r="E437" s="73"/>
      <c r="F437" s="73"/>
      <c r="G437" s="73"/>
    </row>
    <row r="438" spans="1:7" ht="13" x14ac:dyDescent="0.15">
      <c r="A438" s="72"/>
      <c r="B438" s="73"/>
      <c r="C438" s="73"/>
      <c r="D438" s="73"/>
      <c r="E438" s="73"/>
      <c r="F438" s="73"/>
      <c r="G438" s="73"/>
    </row>
    <row r="439" spans="1:7" ht="13" x14ac:dyDescent="0.15">
      <c r="A439" s="72"/>
      <c r="B439" s="73"/>
      <c r="C439" s="73"/>
      <c r="D439" s="73"/>
      <c r="E439" s="73"/>
      <c r="F439" s="73"/>
      <c r="G439" s="73"/>
    </row>
    <row r="440" spans="1:7" ht="13" x14ac:dyDescent="0.15">
      <c r="A440" s="72"/>
      <c r="B440" s="73"/>
      <c r="C440" s="73"/>
      <c r="D440" s="73"/>
      <c r="E440" s="73"/>
      <c r="F440" s="73"/>
      <c r="G440" s="73"/>
    </row>
    <row r="441" spans="1:7" ht="13" x14ac:dyDescent="0.15">
      <c r="A441" s="72"/>
      <c r="B441" s="73"/>
      <c r="C441" s="73"/>
      <c r="D441" s="73"/>
      <c r="E441" s="73"/>
      <c r="F441" s="73"/>
      <c r="G441" s="73"/>
    </row>
    <row r="442" spans="1:7" ht="13" x14ac:dyDescent="0.15">
      <c r="A442" s="72"/>
      <c r="B442" s="73"/>
      <c r="C442" s="73"/>
      <c r="D442" s="73"/>
      <c r="E442" s="73"/>
      <c r="F442" s="73"/>
      <c r="G442" s="73"/>
    </row>
    <row r="443" spans="1:7" ht="13" x14ac:dyDescent="0.15">
      <c r="A443" s="72"/>
      <c r="B443" s="73"/>
      <c r="C443" s="73"/>
      <c r="D443" s="73"/>
      <c r="E443" s="73"/>
      <c r="F443" s="73"/>
      <c r="G443" s="73"/>
    </row>
    <row r="444" spans="1:7" ht="13" x14ac:dyDescent="0.15">
      <c r="A444" s="72"/>
      <c r="B444" s="73"/>
      <c r="C444" s="73"/>
      <c r="D444" s="73"/>
      <c r="E444" s="73"/>
      <c r="F444" s="73"/>
      <c r="G444" s="73"/>
    </row>
    <row r="445" spans="1:7" ht="13" x14ac:dyDescent="0.15">
      <c r="A445" s="72"/>
      <c r="B445" s="73"/>
      <c r="C445" s="73"/>
      <c r="D445" s="73"/>
      <c r="E445" s="73"/>
      <c r="F445" s="73"/>
      <c r="G445" s="73"/>
    </row>
    <row r="446" spans="1:7" ht="13" x14ac:dyDescent="0.15">
      <c r="A446" s="72"/>
      <c r="B446" s="73"/>
      <c r="C446" s="73"/>
      <c r="D446" s="73"/>
      <c r="E446" s="73"/>
      <c r="F446" s="73"/>
      <c r="G446" s="73"/>
    </row>
    <row r="447" spans="1:7" ht="13" x14ac:dyDescent="0.15">
      <c r="A447" s="72"/>
      <c r="B447" s="73"/>
      <c r="C447" s="73"/>
      <c r="D447" s="73"/>
      <c r="E447" s="73"/>
      <c r="F447" s="73"/>
      <c r="G447" s="73"/>
    </row>
    <row r="448" spans="1:7" ht="13" x14ac:dyDescent="0.15">
      <c r="A448" s="72"/>
      <c r="B448" s="73"/>
      <c r="C448" s="73"/>
      <c r="D448" s="73"/>
      <c r="E448" s="73"/>
      <c r="F448" s="73"/>
      <c r="G448" s="73"/>
    </row>
    <row r="449" spans="1:7" ht="13" x14ac:dyDescent="0.15">
      <c r="A449" s="72"/>
      <c r="B449" s="73"/>
      <c r="C449" s="73"/>
      <c r="D449" s="73"/>
      <c r="E449" s="73"/>
      <c r="F449" s="73"/>
      <c r="G449" s="73"/>
    </row>
    <row r="450" spans="1:7" ht="13" x14ac:dyDescent="0.15">
      <c r="A450" s="72"/>
      <c r="B450" s="73"/>
      <c r="C450" s="73"/>
      <c r="D450" s="73"/>
      <c r="E450" s="73"/>
      <c r="F450" s="73"/>
      <c r="G450" s="73"/>
    </row>
    <row r="451" spans="1:7" ht="13" x14ac:dyDescent="0.15">
      <c r="A451" s="72"/>
      <c r="B451" s="73"/>
      <c r="C451" s="73"/>
      <c r="D451" s="73"/>
      <c r="E451" s="73"/>
      <c r="F451" s="73"/>
      <c r="G451" s="73"/>
    </row>
    <row r="452" spans="1:7" ht="13" x14ac:dyDescent="0.15">
      <c r="A452" s="72"/>
      <c r="B452" s="73"/>
      <c r="C452" s="73"/>
      <c r="D452" s="73"/>
      <c r="E452" s="73"/>
      <c r="F452" s="73"/>
      <c r="G452" s="73"/>
    </row>
    <row r="453" spans="1:7" ht="13" x14ac:dyDescent="0.15">
      <c r="A453" s="72"/>
      <c r="B453" s="73"/>
      <c r="C453" s="73"/>
      <c r="D453" s="73"/>
      <c r="E453" s="73"/>
      <c r="F453" s="73"/>
      <c r="G453" s="73"/>
    </row>
    <row r="454" spans="1:7" ht="13" x14ac:dyDescent="0.15">
      <c r="A454" s="72"/>
      <c r="B454" s="73"/>
      <c r="C454" s="73"/>
      <c r="D454" s="73"/>
      <c r="E454" s="73"/>
      <c r="F454" s="73"/>
      <c r="G454" s="73"/>
    </row>
    <row r="455" spans="1:7" ht="13" x14ac:dyDescent="0.15">
      <c r="A455" s="72"/>
      <c r="B455" s="73"/>
      <c r="C455" s="73"/>
      <c r="D455" s="73"/>
      <c r="E455" s="73"/>
      <c r="F455" s="73"/>
      <c r="G455" s="73"/>
    </row>
    <row r="456" spans="1:7" ht="13" x14ac:dyDescent="0.15">
      <c r="A456" s="72"/>
      <c r="B456" s="73"/>
      <c r="C456" s="73"/>
      <c r="D456" s="73"/>
      <c r="E456" s="73"/>
      <c r="F456" s="73"/>
      <c r="G456" s="73"/>
    </row>
    <row r="457" spans="1:7" ht="13" x14ac:dyDescent="0.15">
      <c r="A457" s="72"/>
      <c r="B457" s="73"/>
      <c r="C457" s="73"/>
      <c r="D457" s="73"/>
      <c r="E457" s="73"/>
      <c r="F457" s="73"/>
      <c r="G457" s="73"/>
    </row>
    <row r="458" spans="1:7" ht="13" x14ac:dyDescent="0.15">
      <c r="A458" s="72"/>
      <c r="B458" s="73"/>
      <c r="C458" s="73"/>
      <c r="D458" s="73"/>
      <c r="E458" s="73"/>
      <c r="F458" s="73"/>
      <c r="G458" s="73"/>
    </row>
    <row r="459" spans="1:7" ht="13" x14ac:dyDescent="0.15">
      <c r="A459" s="72"/>
      <c r="B459" s="73"/>
      <c r="C459" s="73"/>
      <c r="D459" s="73"/>
      <c r="E459" s="73"/>
      <c r="F459" s="73"/>
      <c r="G459" s="73"/>
    </row>
    <row r="460" spans="1:7" ht="13" x14ac:dyDescent="0.15">
      <c r="A460" s="72"/>
      <c r="B460" s="73"/>
      <c r="C460" s="73"/>
      <c r="D460" s="73"/>
      <c r="E460" s="73"/>
      <c r="F460" s="73"/>
      <c r="G460" s="73"/>
    </row>
    <row r="461" spans="1:7" ht="13" x14ac:dyDescent="0.15">
      <c r="A461" s="72"/>
      <c r="B461" s="73"/>
      <c r="C461" s="73"/>
      <c r="D461" s="73"/>
      <c r="E461" s="73"/>
      <c r="F461" s="73"/>
      <c r="G461" s="73"/>
    </row>
    <row r="462" spans="1:7" ht="13" x14ac:dyDescent="0.15">
      <c r="A462" s="72"/>
      <c r="B462" s="73"/>
      <c r="C462" s="73"/>
      <c r="D462" s="73"/>
      <c r="E462" s="73"/>
      <c r="F462" s="73"/>
      <c r="G462" s="73"/>
    </row>
    <row r="463" spans="1:7" ht="13" x14ac:dyDescent="0.15">
      <c r="A463" s="72"/>
      <c r="B463" s="73"/>
      <c r="C463" s="73"/>
      <c r="D463" s="73"/>
      <c r="E463" s="73"/>
      <c r="F463" s="73"/>
      <c r="G463" s="73"/>
    </row>
    <row r="464" spans="1:7" ht="13" x14ac:dyDescent="0.15">
      <c r="A464" s="72"/>
      <c r="B464" s="73"/>
      <c r="C464" s="73"/>
      <c r="D464" s="73"/>
      <c r="E464" s="73"/>
      <c r="F464" s="73"/>
      <c r="G464" s="73"/>
    </row>
    <row r="465" spans="1:7" ht="13" x14ac:dyDescent="0.15">
      <c r="A465" s="72"/>
      <c r="B465" s="73"/>
      <c r="C465" s="73"/>
      <c r="D465" s="73"/>
      <c r="E465" s="73"/>
      <c r="F465" s="73"/>
      <c r="G465" s="73"/>
    </row>
    <row r="466" spans="1:7" ht="13" x14ac:dyDescent="0.15">
      <c r="A466" s="72"/>
      <c r="B466" s="73"/>
      <c r="C466" s="73"/>
      <c r="D466" s="73"/>
      <c r="E466" s="73"/>
      <c r="F466" s="73"/>
      <c r="G466" s="73"/>
    </row>
    <row r="467" spans="1:7" ht="13" x14ac:dyDescent="0.15">
      <c r="A467" s="72"/>
      <c r="B467" s="73"/>
      <c r="C467" s="73"/>
      <c r="D467" s="73"/>
      <c r="E467" s="73"/>
      <c r="F467" s="73"/>
      <c r="G467" s="73"/>
    </row>
    <row r="468" spans="1:7" ht="13" x14ac:dyDescent="0.15">
      <c r="A468" s="72"/>
      <c r="B468" s="73"/>
      <c r="C468" s="73"/>
      <c r="D468" s="73"/>
      <c r="E468" s="73"/>
      <c r="F468" s="73"/>
      <c r="G468" s="73"/>
    </row>
    <row r="469" spans="1:7" ht="13" x14ac:dyDescent="0.15">
      <c r="A469" s="72"/>
      <c r="B469" s="73"/>
      <c r="C469" s="73"/>
      <c r="D469" s="73"/>
      <c r="E469" s="73"/>
      <c r="F469" s="73"/>
      <c r="G469" s="73"/>
    </row>
    <row r="470" spans="1:7" ht="13" x14ac:dyDescent="0.15">
      <c r="A470" s="72"/>
      <c r="B470" s="73"/>
      <c r="C470" s="73"/>
      <c r="D470" s="73"/>
      <c r="E470" s="73"/>
      <c r="F470" s="73"/>
      <c r="G470" s="73"/>
    </row>
    <row r="471" spans="1:7" ht="13" x14ac:dyDescent="0.15">
      <c r="A471" s="72"/>
      <c r="B471" s="73"/>
      <c r="C471" s="73"/>
      <c r="D471" s="73"/>
      <c r="E471" s="73"/>
      <c r="F471" s="73"/>
      <c r="G471" s="73"/>
    </row>
    <row r="472" spans="1:7" ht="13" x14ac:dyDescent="0.15">
      <c r="A472" s="72"/>
      <c r="B472" s="73"/>
      <c r="C472" s="73"/>
      <c r="D472" s="73"/>
      <c r="E472" s="73"/>
      <c r="F472" s="73"/>
      <c r="G472" s="73"/>
    </row>
    <row r="473" spans="1:7" ht="13" x14ac:dyDescent="0.15">
      <c r="A473" s="72"/>
      <c r="B473" s="73"/>
      <c r="C473" s="73"/>
      <c r="D473" s="73"/>
      <c r="E473" s="73"/>
      <c r="F473" s="73"/>
      <c r="G473" s="73"/>
    </row>
    <row r="474" spans="1:7" ht="13" x14ac:dyDescent="0.15">
      <c r="A474" s="72"/>
      <c r="B474" s="73"/>
      <c r="C474" s="73"/>
      <c r="D474" s="73"/>
      <c r="E474" s="73"/>
      <c r="F474" s="73"/>
      <c r="G474" s="73"/>
    </row>
    <row r="475" spans="1:7" ht="13" x14ac:dyDescent="0.15">
      <c r="A475" s="72"/>
      <c r="B475" s="73"/>
      <c r="C475" s="73"/>
      <c r="D475" s="73"/>
      <c r="E475" s="73"/>
      <c r="F475" s="73"/>
      <c r="G475" s="73"/>
    </row>
    <row r="476" spans="1:7" ht="13" x14ac:dyDescent="0.15">
      <c r="A476" s="72"/>
      <c r="B476" s="73"/>
      <c r="C476" s="73"/>
      <c r="D476" s="73"/>
      <c r="E476" s="73"/>
      <c r="F476" s="73"/>
      <c r="G476" s="73"/>
    </row>
    <row r="477" spans="1:7" ht="13" x14ac:dyDescent="0.15">
      <c r="A477" s="72"/>
      <c r="B477" s="73"/>
      <c r="C477" s="73"/>
      <c r="D477" s="73"/>
      <c r="E477" s="73"/>
      <c r="F477" s="73"/>
      <c r="G477" s="73"/>
    </row>
    <row r="478" spans="1:7" ht="13" x14ac:dyDescent="0.15">
      <c r="A478" s="72"/>
      <c r="B478" s="73"/>
      <c r="C478" s="73"/>
      <c r="D478" s="73"/>
      <c r="E478" s="73"/>
      <c r="F478" s="73"/>
      <c r="G478" s="73"/>
    </row>
    <row r="479" spans="1:7" ht="13" x14ac:dyDescent="0.15">
      <c r="A479" s="72"/>
      <c r="B479" s="73"/>
      <c r="C479" s="73"/>
      <c r="D479" s="73"/>
      <c r="E479" s="73"/>
      <c r="F479" s="73"/>
      <c r="G479" s="73"/>
    </row>
    <row r="480" spans="1:7" ht="13" x14ac:dyDescent="0.15">
      <c r="A480" s="72"/>
      <c r="B480" s="73"/>
      <c r="C480" s="73"/>
      <c r="D480" s="73"/>
      <c r="E480" s="73"/>
      <c r="F480" s="73"/>
      <c r="G480" s="73"/>
    </row>
    <row r="481" spans="1:7" ht="13" x14ac:dyDescent="0.15">
      <c r="A481" s="72"/>
      <c r="B481" s="73"/>
      <c r="C481" s="73"/>
      <c r="D481" s="73"/>
      <c r="E481" s="73"/>
      <c r="F481" s="73"/>
      <c r="G481" s="73"/>
    </row>
    <row r="482" spans="1:7" ht="13" x14ac:dyDescent="0.15">
      <c r="A482" s="72"/>
      <c r="B482" s="73"/>
      <c r="C482" s="73"/>
      <c r="D482" s="73"/>
      <c r="E482" s="73"/>
      <c r="F482" s="73"/>
      <c r="G482" s="73"/>
    </row>
    <row r="483" spans="1:7" ht="13" x14ac:dyDescent="0.15">
      <c r="A483" s="72"/>
      <c r="B483" s="73"/>
      <c r="C483" s="73"/>
      <c r="D483" s="73"/>
      <c r="E483" s="73"/>
      <c r="F483" s="73"/>
      <c r="G483" s="73"/>
    </row>
    <row r="484" spans="1:7" ht="13" x14ac:dyDescent="0.15">
      <c r="A484" s="72"/>
      <c r="B484" s="73"/>
      <c r="C484" s="73"/>
      <c r="D484" s="73"/>
      <c r="E484" s="73"/>
      <c r="F484" s="73"/>
      <c r="G484" s="73"/>
    </row>
    <row r="485" spans="1:7" ht="13" x14ac:dyDescent="0.15">
      <c r="A485" s="72"/>
      <c r="B485" s="73"/>
      <c r="C485" s="73"/>
      <c r="D485" s="73"/>
      <c r="E485" s="73"/>
      <c r="F485" s="73"/>
      <c r="G485" s="73"/>
    </row>
    <row r="486" spans="1:7" ht="13" x14ac:dyDescent="0.15">
      <c r="A486" s="72"/>
      <c r="B486" s="73"/>
      <c r="C486" s="73"/>
      <c r="D486" s="73"/>
      <c r="E486" s="73"/>
      <c r="F486" s="73"/>
      <c r="G486" s="73"/>
    </row>
    <row r="487" spans="1:7" ht="13" x14ac:dyDescent="0.15">
      <c r="A487" s="72"/>
      <c r="B487" s="73"/>
      <c r="C487" s="73"/>
      <c r="D487" s="73"/>
      <c r="E487" s="73"/>
      <c r="F487" s="73"/>
      <c r="G487" s="73"/>
    </row>
    <row r="488" spans="1:7" ht="13" x14ac:dyDescent="0.15">
      <c r="A488" s="72"/>
      <c r="B488" s="73"/>
      <c r="C488" s="73"/>
      <c r="D488" s="73"/>
      <c r="E488" s="73"/>
      <c r="F488" s="73"/>
      <c r="G488" s="73"/>
    </row>
    <row r="489" spans="1:7" ht="13" x14ac:dyDescent="0.15">
      <c r="A489" s="72"/>
      <c r="B489" s="73"/>
      <c r="C489" s="73"/>
      <c r="D489" s="73"/>
      <c r="E489" s="73"/>
      <c r="F489" s="73"/>
      <c r="G489" s="73"/>
    </row>
    <row r="490" spans="1:7" ht="13" x14ac:dyDescent="0.15">
      <c r="A490" s="72"/>
      <c r="B490" s="73"/>
      <c r="C490" s="73"/>
      <c r="D490" s="73"/>
      <c r="E490" s="73"/>
      <c r="F490" s="73"/>
      <c r="G490" s="73"/>
    </row>
    <row r="491" spans="1:7" ht="13" x14ac:dyDescent="0.15">
      <c r="A491" s="72"/>
      <c r="B491" s="73"/>
      <c r="C491" s="73"/>
      <c r="D491" s="73"/>
      <c r="E491" s="73"/>
      <c r="F491" s="73"/>
      <c r="G491" s="73"/>
    </row>
    <row r="492" spans="1:7" ht="13" x14ac:dyDescent="0.15">
      <c r="A492" s="72"/>
      <c r="B492" s="73"/>
      <c r="C492" s="73"/>
      <c r="D492" s="73"/>
      <c r="E492" s="73"/>
      <c r="F492" s="73"/>
      <c r="G492" s="73"/>
    </row>
    <row r="493" spans="1:7" ht="13" x14ac:dyDescent="0.15">
      <c r="A493" s="72"/>
      <c r="B493" s="73"/>
      <c r="C493" s="73"/>
      <c r="D493" s="73"/>
      <c r="E493" s="73"/>
      <c r="F493" s="73"/>
      <c r="G493" s="73"/>
    </row>
    <row r="494" spans="1:7" ht="13" x14ac:dyDescent="0.15">
      <c r="A494" s="72"/>
      <c r="B494" s="73"/>
      <c r="C494" s="73"/>
      <c r="D494" s="73"/>
      <c r="E494" s="73"/>
      <c r="F494" s="73"/>
      <c r="G494" s="73"/>
    </row>
    <row r="495" spans="1:7" ht="13" x14ac:dyDescent="0.15">
      <c r="A495" s="72"/>
      <c r="B495" s="73"/>
      <c r="C495" s="73"/>
      <c r="D495" s="73"/>
      <c r="E495" s="73"/>
      <c r="F495" s="73"/>
      <c r="G495" s="73"/>
    </row>
    <row r="496" spans="1:7" ht="13" x14ac:dyDescent="0.15">
      <c r="A496" s="72"/>
      <c r="B496" s="73"/>
      <c r="C496" s="73"/>
      <c r="D496" s="73"/>
      <c r="E496" s="73"/>
      <c r="F496" s="73"/>
      <c r="G496" s="73"/>
    </row>
    <row r="497" spans="1:7" ht="13" x14ac:dyDescent="0.15">
      <c r="A497" s="72"/>
      <c r="B497" s="73"/>
      <c r="C497" s="73"/>
      <c r="D497" s="73"/>
      <c r="E497" s="73"/>
      <c r="F497" s="73"/>
      <c r="G497" s="73"/>
    </row>
    <row r="498" spans="1:7" ht="13" x14ac:dyDescent="0.15">
      <c r="A498" s="72"/>
      <c r="B498" s="73"/>
      <c r="C498" s="73"/>
      <c r="D498" s="73"/>
      <c r="E498" s="73"/>
      <c r="F498" s="73"/>
      <c r="G498" s="73"/>
    </row>
    <row r="499" spans="1:7" ht="13" x14ac:dyDescent="0.15">
      <c r="A499" s="72"/>
      <c r="B499" s="73"/>
      <c r="C499" s="73"/>
      <c r="D499" s="73"/>
      <c r="E499" s="73"/>
      <c r="F499" s="73"/>
      <c r="G499" s="73"/>
    </row>
    <row r="500" spans="1:7" ht="13" x14ac:dyDescent="0.15">
      <c r="A500" s="72"/>
      <c r="B500" s="73"/>
      <c r="C500" s="73"/>
      <c r="D500" s="73"/>
      <c r="E500" s="73"/>
      <c r="F500" s="73"/>
      <c r="G500" s="73"/>
    </row>
    <row r="501" spans="1:7" ht="13" x14ac:dyDescent="0.15">
      <c r="A501" s="72"/>
      <c r="B501" s="73"/>
      <c r="C501" s="73"/>
      <c r="D501" s="73"/>
      <c r="E501" s="73"/>
      <c r="F501" s="73"/>
      <c r="G501" s="73"/>
    </row>
    <row r="502" spans="1:7" ht="13" x14ac:dyDescent="0.15">
      <c r="A502" s="72"/>
      <c r="B502" s="73"/>
      <c r="C502" s="73"/>
      <c r="D502" s="73"/>
      <c r="E502" s="73"/>
      <c r="F502" s="73"/>
      <c r="G502" s="73"/>
    </row>
    <row r="503" spans="1:7" ht="13" x14ac:dyDescent="0.15">
      <c r="A503" s="72"/>
      <c r="B503" s="73"/>
      <c r="C503" s="73"/>
      <c r="D503" s="73"/>
      <c r="E503" s="73"/>
      <c r="F503" s="73"/>
      <c r="G503" s="73"/>
    </row>
    <row r="504" spans="1:7" ht="13" x14ac:dyDescent="0.15">
      <c r="A504" s="72"/>
      <c r="B504" s="73"/>
      <c r="C504" s="73"/>
      <c r="D504" s="73"/>
      <c r="E504" s="73"/>
      <c r="F504" s="73"/>
      <c r="G504" s="73"/>
    </row>
    <row r="505" spans="1:7" ht="13" x14ac:dyDescent="0.15">
      <c r="A505" s="72"/>
      <c r="B505" s="73"/>
      <c r="C505" s="73"/>
      <c r="D505" s="73"/>
      <c r="E505" s="73"/>
      <c r="F505" s="73"/>
      <c r="G505" s="73"/>
    </row>
    <row r="506" spans="1:7" ht="13" x14ac:dyDescent="0.15">
      <c r="A506" s="72"/>
      <c r="B506" s="73"/>
      <c r="C506" s="73"/>
      <c r="D506" s="73"/>
      <c r="E506" s="73"/>
      <c r="F506" s="73"/>
      <c r="G506" s="73"/>
    </row>
    <row r="507" spans="1:7" ht="13" x14ac:dyDescent="0.15">
      <c r="A507" s="72"/>
      <c r="B507" s="73"/>
      <c r="C507" s="73"/>
      <c r="D507" s="73"/>
      <c r="E507" s="73"/>
      <c r="F507" s="73"/>
      <c r="G507" s="73"/>
    </row>
    <row r="508" spans="1:7" ht="13" x14ac:dyDescent="0.15">
      <c r="A508" s="72"/>
      <c r="B508" s="73"/>
      <c r="C508" s="73"/>
      <c r="D508" s="73"/>
      <c r="E508" s="73"/>
      <c r="F508" s="73"/>
      <c r="G508" s="73"/>
    </row>
    <row r="509" spans="1:7" ht="13" x14ac:dyDescent="0.15">
      <c r="A509" s="72"/>
      <c r="B509" s="73"/>
      <c r="C509" s="73"/>
      <c r="D509" s="73"/>
      <c r="E509" s="73"/>
      <c r="F509" s="73"/>
      <c r="G509" s="73"/>
    </row>
    <row r="510" spans="1:7" ht="13" x14ac:dyDescent="0.15">
      <c r="A510" s="72"/>
      <c r="B510" s="73"/>
      <c r="C510" s="73"/>
      <c r="D510" s="73"/>
      <c r="E510" s="73"/>
      <c r="F510" s="73"/>
      <c r="G510" s="73"/>
    </row>
    <row r="511" spans="1:7" ht="13" x14ac:dyDescent="0.15">
      <c r="A511" s="72"/>
      <c r="B511" s="73"/>
      <c r="C511" s="73"/>
      <c r="D511" s="73"/>
      <c r="E511" s="73"/>
      <c r="F511" s="73"/>
      <c r="G511" s="73"/>
    </row>
    <row r="512" spans="1:7" ht="13" x14ac:dyDescent="0.15">
      <c r="A512" s="72"/>
      <c r="B512" s="73"/>
      <c r="C512" s="73"/>
      <c r="D512" s="73"/>
      <c r="E512" s="73"/>
      <c r="F512" s="73"/>
      <c r="G512" s="73"/>
    </row>
    <row r="513" spans="1:7" ht="13" x14ac:dyDescent="0.15">
      <c r="A513" s="72"/>
      <c r="B513" s="73"/>
      <c r="C513" s="73"/>
      <c r="D513" s="73"/>
      <c r="E513" s="73"/>
      <c r="F513" s="73"/>
      <c r="G513" s="73"/>
    </row>
    <row r="514" spans="1:7" ht="13" x14ac:dyDescent="0.15">
      <c r="A514" s="72"/>
      <c r="B514" s="73"/>
      <c r="C514" s="73"/>
      <c r="D514" s="73"/>
      <c r="E514" s="73"/>
      <c r="F514" s="73"/>
      <c r="G514" s="73"/>
    </row>
    <row r="515" spans="1:7" ht="13" x14ac:dyDescent="0.15">
      <c r="A515" s="72"/>
      <c r="B515" s="73"/>
      <c r="C515" s="73"/>
      <c r="D515" s="73"/>
      <c r="E515" s="73"/>
      <c r="F515" s="73"/>
      <c r="G515" s="73"/>
    </row>
    <row r="516" spans="1:7" ht="13" x14ac:dyDescent="0.15">
      <c r="A516" s="72"/>
      <c r="B516" s="73"/>
      <c r="C516" s="73"/>
      <c r="D516" s="73"/>
      <c r="E516" s="73"/>
      <c r="F516" s="73"/>
      <c r="G516" s="73"/>
    </row>
    <row r="517" spans="1:7" ht="13" x14ac:dyDescent="0.15">
      <c r="A517" s="72"/>
      <c r="B517" s="73"/>
      <c r="C517" s="73"/>
      <c r="D517" s="73"/>
      <c r="E517" s="73"/>
      <c r="F517" s="73"/>
      <c r="G517" s="73"/>
    </row>
    <row r="518" spans="1:7" ht="13" x14ac:dyDescent="0.15">
      <c r="A518" s="72"/>
      <c r="B518" s="73"/>
      <c r="C518" s="73"/>
      <c r="D518" s="73"/>
      <c r="E518" s="73"/>
      <c r="F518" s="73"/>
      <c r="G518" s="73"/>
    </row>
    <row r="519" spans="1:7" ht="13" x14ac:dyDescent="0.15">
      <c r="A519" s="72"/>
      <c r="B519" s="73"/>
      <c r="C519" s="73"/>
      <c r="D519" s="73"/>
      <c r="E519" s="73"/>
      <c r="F519" s="73"/>
      <c r="G519" s="73"/>
    </row>
    <row r="520" spans="1:7" ht="13" x14ac:dyDescent="0.15">
      <c r="A520" s="72"/>
      <c r="B520" s="73"/>
      <c r="C520" s="73"/>
      <c r="D520" s="73"/>
      <c r="E520" s="73"/>
      <c r="F520" s="73"/>
      <c r="G520" s="73"/>
    </row>
    <row r="521" spans="1:7" ht="13" x14ac:dyDescent="0.15">
      <c r="A521" s="72"/>
      <c r="B521" s="73"/>
      <c r="C521" s="73"/>
      <c r="D521" s="73"/>
      <c r="E521" s="73"/>
      <c r="F521" s="73"/>
      <c r="G521" s="73"/>
    </row>
    <row r="522" spans="1:7" ht="13" x14ac:dyDescent="0.15">
      <c r="A522" s="72"/>
      <c r="B522" s="73"/>
      <c r="C522" s="73"/>
      <c r="D522" s="73"/>
      <c r="E522" s="73"/>
      <c r="F522" s="73"/>
      <c r="G522" s="73"/>
    </row>
    <row r="523" spans="1:7" ht="13" x14ac:dyDescent="0.15">
      <c r="A523" s="72"/>
      <c r="B523" s="73"/>
      <c r="C523" s="73"/>
      <c r="D523" s="73"/>
      <c r="E523" s="73"/>
      <c r="F523" s="73"/>
      <c r="G523" s="73"/>
    </row>
    <row r="524" spans="1:7" ht="13" x14ac:dyDescent="0.15">
      <c r="A524" s="72"/>
      <c r="B524" s="73"/>
      <c r="C524" s="73"/>
      <c r="D524" s="73"/>
      <c r="E524" s="73"/>
      <c r="F524" s="73"/>
      <c r="G524" s="73"/>
    </row>
    <row r="525" spans="1:7" ht="13" x14ac:dyDescent="0.15">
      <c r="A525" s="72"/>
      <c r="B525" s="73"/>
      <c r="C525" s="73"/>
      <c r="D525" s="73"/>
      <c r="E525" s="73"/>
      <c r="F525" s="73"/>
      <c r="G525" s="73"/>
    </row>
    <row r="526" spans="1:7" ht="13" x14ac:dyDescent="0.15">
      <c r="A526" s="72"/>
      <c r="B526" s="73"/>
      <c r="C526" s="73"/>
      <c r="D526" s="73"/>
      <c r="E526" s="73"/>
      <c r="F526" s="73"/>
      <c r="G526" s="73"/>
    </row>
    <row r="527" spans="1:7" ht="13" x14ac:dyDescent="0.15">
      <c r="A527" s="72"/>
      <c r="B527" s="73"/>
      <c r="C527" s="73"/>
      <c r="D527" s="73"/>
      <c r="E527" s="73"/>
      <c r="F527" s="73"/>
      <c r="G527" s="73"/>
    </row>
    <row r="528" spans="1:7" ht="13" x14ac:dyDescent="0.15">
      <c r="A528" s="72"/>
      <c r="B528" s="73"/>
      <c r="C528" s="73"/>
      <c r="D528" s="73"/>
      <c r="E528" s="73"/>
      <c r="F528" s="73"/>
      <c r="G528" s="73"/>
    </row>
    <row r="529" spans="1:7" ht="13" x14ac:dyDescent="0.15">
      <c r="A529" s="72"/>
      <c r="B529" s="73"/>
      <c r="C529" s="73"/>
      <c r="D529" s="73"/>
      <c r="E529" s="73"/>
      <c r="F529" s="73"/>
      <c r="G529" s="73"/>
    </row>
    <row r="530" spans="1:7" ht="13" x14ac:dyDescent="0.15">
      <c r="A530" s="72"/>
      <c r="B530" s="73"/>
      <c r="C530" s="73"/>
      <c r="D530" s="73"/>
      <c r="E530" s="73"/>
      <c r="F530" s="73"/>
      <c r="G530" s="73"/>
    </row>
    <row r="531" spans="1:7" ht="13" x14ac:dyDescent="0.15">
      <c r="A531" s="72"/>
      <c r="B531" s="73"/>
      <c r="C531" s="73"/>
      <c r="D531" s="73"/>
      <c r="E531" s="73"/>
      <c r="F531" s="73"/>
      <c r="G531" s="73"/>
    </row>
    <row r="532" spans="1:7" ht="13" x14ac:dyDescent="0.15">
      <c r="A532" s="72"/>
      <c r="B532" s="73"/>
      <c r="C532" s="73"/>
      <c r="D532" s="73"/>
      <c r="E532" s="73"/>
      <c r="F532" s="73"/>
      <c r="G532" s="73"/>
    </row>
    <row r="533" spans="1:7" ht="13" x14ac:dyDescent="0.15">
      <c r="A533" s="72"/>
      <c r="B533" s="73"/>
      <c r="C533" s="73"/>
      <c r="D533" s="73"/>
      <c r="E533" s="73"/>
      <c r="F533" s="73"/>
      <c r="G533" s="73"/>
    </row>
    <row r="534" spans="1:7" ht="13" x14ac:dyDescent="0.15">
      <c r="A534" s="72"/>
      <c r="B534" s="73"/>
      <c r="C534" s="73"/>
      <c r="D534" s="73"/>
      <c r="E534" s="73"/>
      <c r="F534" s="73"/>
      <c r="G534" s="73"/>
    </row>
    <row r="535" spans="1:7" ht="13" x14ac:dyDescent="0.15">
      <c r="A535" s="72"/>
      <c r="B535" s="73"/>
      <c r="C535" s="73"/>
      <c r="D535" s="73"/>
      <c r="E535" s="73"/>
      <c r="F535" s="73"/>
      <c r="G535" s="73"/>
    </row>
    <row r="536" spans="1:7" ht="13" x14ac:dyDescent="0.15">
      <c r="A536" s="72"/>
      <c r="B536" s="73"/>
      <c r="C536" s="73"/>
      <c r="D536" s="73"/>
      <c r="E536" s="73"/>
      <c r="F536" s="73"/>
      <c r="G536" s="73"/>
    </row>
    <row r="537" spans="1:7" ht="13" x14ac:dyDescent="0.15">
      <c r="A537" s="72"/>
      <c r="B537" s="73"/>
      <c r="C537" s="73"/>
      <c r="D537" s="73"/>
      <c r="E537" s="73"/>
      <c r="F537" s="73"/>
      <c r="G537" s="73"/>
    </row>
    <row r="538" spans="1:7" ht="13" x14ac:dyDescent="0.15">
      <c r="A538" s="72"/>
      <c r="B538" s="73"/>
      <c r="C538" s="73"/>
      <c r="D538" s="73"/>
      <c r="E538" s="73"/>
      <c r="F538" s="73"/>
      <c r="G538" s="73"/>
    </row>
    <row r="539" spans="1:7" ht="13" x14ac:dyDescent="0.15">
      <c r="A539" s="72"/>
      <c r="B539" s="73"/>
      <c r="C539" s="73"/>
      <c r="D539" s="73"/>
      <c r="E539" s="73"/>
      <c r="F539" s="73"/>
      <c r="G539" s="73"/>
    </row>
    <row r="540" spans="1:7" ht="13" x14ac:dyDescent="0.15">
      <c r="A540" s="72"/>
      <c r="B540" s="73"/>
      <c r="C540" s="73"/>
      <c r="D540" s="73"/>
      <c r="E540" s="73"/>
      <c r="F540" s="73"/>
      <c r="G540" s="73"/>
    </row>
    <row r="541" spans="1:7" ht="13" x14ac:dyDescent="0.15">
      <c r="A541" s="72"/>
      <c r="B541" s="73"/>
      <c r="C541" s="73"/>
      <c r="D541" s="73"/>
      <c r="E541" s="73"/>
      <c r="F541" s="73"/>
      <c r="G541" s="73"/>
    </row>
    <row r="542" spans="1:7" ht="13" x14ac:dyDescent="0.15">
      <c r="A542" s="72"/>
      <c r="B542" s="73"/>
      <c r="C542" s="73"/>
      <c r="D542" s="73"/>
      <c r="E542" s="73"/>
      <c r="F542" s="73"/>
      <c r="G542" s="73"/>
    </row>
    <row r="543" spans="1:7" ht="13" x14ac:dyDescent="0.15">
      <c r="A543" s="72"/>
      <c r="B543" s="73"/>
      <c r="C543" s="73"/>
      <c r="D543" s="73"/>
      <c r="E543" s="73"/>
      <c r="F543" s="73"/>
      <c r="G543" s="73"/>
    </row>
    <row r="544" spans="1:7" ht="13" x14ac:dyDescent="0.15">
      <c r="A544" s="72"/>
      <c r="B544" s="73"/>
      <c r="C544" s="73"/>
      <c r="D544" s="73"/>
      <c r="E544" s="73"/>
      <c r="F544" s="73"/>
      <c r="G544" s="73"/>
    </row>
    <row r="545" spans="1:7" ht="13" x14ac:dyDescent="0.15">
      <c r="A545" s="72"/>
      <c r="B545" s="73"/>
      <c r="C545" s="73"/>
      <c r="D545" s="73"/>
      <c r="E545" s="73"/>
      <c r="F545" s="73"/>
      <c r="G545" s="73"/>
    </row>
    <row r="546" spans="1:7" ht="13" x14ac:dyDescent="0.15">
      <c r="A546" s="72"/>
      <c r="B546" s="73"/>
      <c r="C546" s="73"/>
      <c r="D546" s="73"/>
      <c r="E546" s="73"/>
      <c r="F546" s="73"/>
      <c r="G546" s="73"/>
    </row>
    <row r="547" spans="1:7" ht="13" x14ac:dyDescent="0.15">
      <c r="A547" s="72"/>
      <c r="B547" s="73"/>
      <c r="C547" s="73"/>
      <c r="D547" s="73"/>
      <c r="E547" s="73"/>
      <c r="F547" s="73"/>
      <c r="G547" s="73"/>
    </row>
    <row r="548" spans="1:7" ht="13" x14ac:dyDescent="0.15">
      <c r="A548" s="72"/>
      <c r="B548" s="73"/>
      <c r="C548" s="73"/>
      <c r="D548" s="73"/>
      <c r="E548" s="73"/>
      <c r="F548" s="73"/>
      <c r="G548" s="73"/>
    </row>
    <row r="549" spans="1:7" ht="13" x14ac:dyDescent="0.15">
      <c r="A549" s="72"/>
      <c r="B549" s="73"/>
      <c r="C549" s="73"/>
      <c r="D549" s="73"/>
      <c r="E549" s="73"/>
      <c r="F549" s="73"/>
      <c r="G549" s="73"/>
    </row>
    <row r="550" spans="1:7" ht="13" x14ac:dyDescent="0.15">
      <c r="A550" s="72"/>
      <c r="B550" s="73"/>
      <c r="C550" s="73"/>
      <c r="D550" s="73"/>
      <c r="E550" s="73"/>
      <c r="F550" s="73"/>
      <c r="G550" s="73"/>
    </row>
    <row r="551" spans="1:7" ht="13" x14ac:dyDescent="0.15">
      <c r="A551" s="72"/>
      <c r="B551" s="73"/>
      <c r="C551" s="73"/>
      <c r="D551" s="73"/>
      <c r="E551" s="73"/>
      <c r="F551" s="73"/>
      <c r="G551" s="73"/>
    </row>
    <row r="552" spans="1:7" ht="13" x14ac:dyDescent="0.15">
      <c r="A552" s="72"/>
      <c r="B552" s="73"/>
      <c r="C552" s="73"/>
      <c r="D552" s="73"/>
      <c r="E552" s="73"/>
      <c r="F552" s="73"/>
      <c r="G552" s="73"/>
    </row>
    <row r="553" spans="1:7" ht="13" x14ac:dyDescent="0.15">
      <c r="A553" s="72"/>
      <c r="B553" s="73"/>
      <c r="C553" s="73"/>
      <c r="D553" s="73"/>
      <c r="E553" s="73"/>
      <c r="F553" s="73"/>
      <c r="G553" s="73"/>
    </row>
    <row r="554" spans="1:7" ht="13" x14ac:dyDescent="0.15">
      <c r="A554" s="72"/>
      <c r="B554" s="73"/>
      <c r="C554" s="73"/>
      <c r="D554" s="73"/>
      <c r="E554" s="73"/>
      <c r="F554" s="73"/>
      <c r="G554" s="73"/>
    </row>
    <row r="555" spans="1:7" ht="13" x14ac:dyDescent="0.15">
      <c r="A555" s="72"/>
      <c r="B555" s="73"/>
      <c r="C555" s="73"/>
      <c r="D555" s="73"/>
      <c r="E555" s="73"/>
      <c r="F555" s="73"/>
      <c r="G555" s="73"/>
    </row>
    <row r="556" spans="1:7" ht="13" x14ac:dyDescent="0.15">
      <c r="A556" s="72"/>
      <c r="B556" s="73"/>
      <c r="C556" s="73"/>
      <c r="D556" s="73"/>
      <c r="E556" s="73"/>
      <c r="F556" s="73"/>
      <c r="G556" s="73"/>
    </row>
    <row r="557" spans="1:7" ht="13" x14ac:dyDescent="0.15">
      <c r="A557" s="72"/>
      <c r="B557" s="73"/>
      <c r="C557" s="73"/>
      <c r="D557" s="73"/>
      <c r="E557" s="73"/>
      <c r="F557" s="73"/>
      <c r="G557" s="73"/>
    </row>
    <row r="558" spans="1:7" ht="13" x14ac:dyDescent="0.15">
      <c r="A558" s="72"/>
      <c r="B558" s="73"/>
      <c r="C558" s="73"/>
      <c r="D558" s="73"/>
      <c r="E558" s="73"/>
      <c r="F558" s="73"/>
      <c r="G558" s="73"/>
    </row>
    <row r="559" spans="1:7" ht="13" x14ac:dyDescent="0.15">
      <c r="A559" s="72"/>
      <c r="B559" s="73"/>
      <c r="C559" s="73"/>
      <c r="D559" s="73"/>
      <c r="E559" s="73"/>
      <c r="F559" s="73"/>
      <c r="G559" s="73"/>
    </row>
    <row r="560" spans="1:7" ht="13" x14ac:dyDescent="0.15">
      <c r="A560" s="72"/>
      <c r="B560" s="73"/>
      <c r="C560" s="73"/>
      <c r="D560" s="73"/>
      <c r="E560" s="73"/>
      <c r="F560" s="73"/>
      <c r="G560" s="73"/>
    </row>
    <row r="561" spans="1:7" ht="13" x14ac:dyDescent="0.15">
      <c r="A561" s="72"/>
      <c r="B561" s="73"/>
      <c r="C561" s="73"/>
      <c r="D561" s="73"/>
      <c r="E561" s="73"/>
      <c r="F561" s="73"/>
      <c r="G561" s="73"/>
    </row>
    <row r="562" spans="1:7" ht="13" x14ac:dyDescent="0.15">
      <c r="A562" s="72"/>
      <c r="B562" s="73"/>
      <c r="C562" s="73"/>
      <c r="D562" s="73"/>
      <c r="E562" s="73"/>
      <c r="F562" s="73"/>
      <c r="G562" s="73"/>
    </row>
    <row r="563" spans="1:7" ht="13" x14ac:dyDescent="0.15">
      <c r="A563" s="72"/>
      <c r="B563" s="73"/>
      <c r="C563" s="73"/>
      <c r="D563" s="73"/>
      <c r="E563" s="73"/>
      <c r="F563" s="73"/>
      <c r="G563" s="73"/>
    </row>
    <row r="564" spans="1:7" ht="13" x14ac:dyDescent="0.15">
      <c r="A564" s="72"/>
      <c r="B564" s="73"/>
      <c r="C564" s="73"/>
      <c r="D564" s="73"/>
      <c r="E564" s="73"/>
      <c r="F564" s="73"/>
      <c r="G564" s="73"/>
    </row>
    <row r="565" spans="1:7" ht="13" x14ac:dyDescent="0.15">
      <c r="A565" s="72"/>
      <c r="B565" s="73"/>
      <c r="C565" s="73"/>
      <c r="D565" s="73"/>
      <c r="E565" s="73"/>
      <c r="F565" s="73"/>
      <c r="G565" s="73"/>
    </row>
    <row r="566" spans="1:7" ht="13" x14ac:dyDescent="0.15">
      <c r="A566" s="72"/>
      <c r="B566" s="73"/>
      <c r="C566" s="73"/>
      <c r="D566" s="73"/>
      <c r="E566" s="73"/>
      <c r="F566" s="73"/>
      <c r="G566" s="73"/>
    </row>
    <row r="567" spans="1:7" ht="13" x14ac:dyDescent="0.15">
      <c r="A567" s="72"/>
      <c r="B567" s="73"/>
      <c r="C567" s="73"/>
      <c r="D567" s="73"/>
      <c r="E567" s="73"/>
      <c r="F567" s="73"/>
      <c r="G567" s="73"/>
    </row>
    <row r="568" spans="1:7" ht="13" x14ac:dyDescent="0.15">
      <c r="A568" s="72"/>
      <c r="B568" s="73"/>
      <c r="C568" s="73"/>
      <c r="D568" s="73"/>
      <c r="E568" s="73"/>
      <c r="F568" s="73"/>
      <c r="G568" s="73"/>
    </row>
    <row r="569" spans="1:7" ht="13" x14ac:dyDescent="0.15">
      <c r="A569" s="72"/>
      <c r="B569" s="73"/>
      <c r="C569" s="73"/>
      <c r="D569" s="73"/>
      <c r="E569" s="73"/>
      <c r="F569" s="73"/>
      <c r="G569" s="73"/>
    </row>
    <row r="570" spans="1:7" ht="13" x14ac:dyDescent="0.15">
      <c r="A570" s="72"/>
      <c r="B570" s="73"/>
      <c r="C570" s="73"/>
      <c r="D570" s="73"/>
      <c r="E570" s="73"/>
      <c r="F570" s="73"/>
      <c r="G570" s="73"/>
    </row>
    <row r="571" spans="1:7" ht="13" x14ac:dyDescent="0.15">
      <c r="A571" s="72"/>
      <c r="B571" s="73"/>
      <c r="C571" s="73"/>
      <c r="D571" s="73"/>
      <c r="E571" s="73"/>
      <c r="F571" s="73"/>
      <c r="G571" s="73"/>
    </row>
    <row r="572" spans="1:7" ht="13" x14ac:dyDescent="0.15">
      <c r="A572" s="72"/>
      <c r="B572" s="73"/>
      <c r="C572" s="73"/>
      <c r="D572" s="73"/>
      <c r="E572" s="73"/>
      <c r="F572" s="73"/>
      <c r="G572" s="73"/>
    </row>
    <row r="573" spans="1:7" ht="13" x14ac:dyDescent="0.15">
      <c r="A573" s="72"/>
      <c r="B573" s="73"/>
      <c r="C573" s="73"/>
      <c r="D573" s="73"/>
      <c r="E573" s="73"/>
      <c r="F573" s="73"/>
      <c r="G573" s="73"/>
    </row>
    <row r="574" spans="1:7" ht="13" x14ac:dyDescent="0.15">
      <c r="A574" s="72"/>
      <c r="B574" s="73"/>
      <c r="C574" s="73"/>
      <c r="D574" s="73"/>
      <c r="E574" s="73"/>
      <c r="F574" s="73"/>
      <c r="G574" s="73"/>
    </row>
    <row r="575" spans="1:7" ht="13" x14ac:dyDescent="0.15">
      <c r="A575" s="72"/>
      <c r="B575" s="73"/>
      <c r="C575" s="73"/>
      <c r="D575" s="73"/>
      <c r="E575" s="73"/>
      <c r="F575" s="73"/>
      <c r="G575" s="73"/>
    </row>
    <row r="576" spans="1:7" ht="13" x14ac:dyDescent="0.15">
      <c r="A576" s="72"/>
      <c r="B576" s="73"/>
      <c r="C576" s="73"/>
      <c r="D576" s="73"/>
      <c r="E576" s="73"/>
      <c r="F576" s="73"/>
      <c r="G576" s="73"/>
    </row>
    <row r="577" spans="1:7" ht="13" x14ac:dyDescent="0.15">
      <c r="A577" s="72"/>
      <c r="B577" s="73"/>
      <c r="C577" s="73"/>
      <c r="D577" s="73"/>
      <c r="E577" s="73"/>
      <c r="F577" s="73"/>
      <c r="G577" s="73"/>
    </row>
    <row r="578" spans="1:7" ht="13" x14ac:dyDescent="0.15">
      <c r="A578" s="72"/>
      <c r="B578" s="73"/>
      <c r="C578" s="73"/>
      <c r="D578" s="73"/>
      <c r="E578" s="73"/>
      <c r="F578" s="73"/>
      <c r="G578" s="73"/>
    </row>
    <row r="579" spans="1:7" ht="13" x14ac:dyDescent="0.15">
      <c r="A579" s="72"/>
      <c r="B579" s="73"/>
      <c r="C579" s="73"/>
      <c r="D579" s="73"/>
      <c r="E579" s="73"/>
      <c r="F579" s="73"/>
      <c r="G579" s="73"/>
    </row>
    <row r="580" spans="1:7" ht="13" x14ac:dyDescent="0.15">
      <c r="A580" s="72"/>
      <c r="B580" s="73"/>
      <c r="C580" s="73"/>
      <c r="D580" s="73"/>
      <c r="E580" s="73"/>
      <c r="F580" s="73"/>
      <c r="G580" s="73"/>
    </row>
    <row r="581" spans="1:7" ht="13" x14ac:dyDescent="0.15">
      <c r="A581" s="72"/>
      <c r="B581" s="73"/>
      <c r="C581" s="73"/>
      <c r="D581" s="73"/>
      <c r="E581" s="73"/>
      <c r="F581" s="73"/>
      <c r="G581" s="73"/>
    </row>
    <row r="582" spans="1:7" ht="13" x14ac:dyDescent="0.15">
      <c r="A582" s="72"/>
      <c r="B582" s="73"/>
      <c r="C582" s="73"/>
      <c r="D582" s="73"/>
      <c r="E582" s="73"/>
      <c r="F582" s="73"/>
      <c r="G582" s="73"/>
    </row>
    <row r="583" spans="1:7" ht="13" x14ac:dyDescent="0.15">
      <c r="A583" s="72"/>
      <c r="B583" s="73"/>
      <c r="C583" s="73"/>
      <c r="D583" s="73"/>
      <c r="E583" s="73"/>
      <c r="F583" s="73"/>
      <c r="G583" s="73"/>
    </row>
    <row r="584" spans="1:7" ht="13" x14ac:dyDescent="0.15">
      <c r="A584" s="72"/>
      <c r="B584" s="73"/>
      <c r="C584" s="73"/>
      <c r="D584" s="73"/>
      <c r="E584" s="73"/>
      <c r="F584" s="73"/>
      <c r="G584" s="73"/>
    </row>
    <row r="585" spans="1:7" ht="13" x14ac:dyDescent="0.15">
      <c r="A585" s="72"/>
      <c r="B585" s="73"/>
      <c r="C585" s="73"/>
      <c r="D585" s="73"/>
      <c r="E585" s="73"/>
      <c r="F585" s="73"/>
      <c r="G585" s="73"/>
    </row>
    <row r="586" spans="1:7" ht="13" x14ac:dyDescent="0.15">
      <c r="A586" s="72"/>
      <c r="B586" s="73"/>
      <c r="C586" s="73"/>
      <c r="D586" s="73"/>
      <c r="E586" s="73"/>
      <c r="F586" s="73"/>
      <c r="G586" s="73"/>
    </row>
    <row r="587" spans="1:7" ht="13" x14ac:dyDescent="0.15">
      <c r="A587" s="72"/>
      <c r="B587" s="73"/>
      <c r="C587" s="73"/>
      <c r="D587" s="73"/>
      <c r="E587" s="73"/>
      <c r="F587" s="73"/>
      <c r="G587" s="73"/>
    </row>
    <row r="588" spans="1:7" ht="13" x14ac:dyDescent="0.15">
      <c r="A588" s="72"/>
      <c r="B588" s="73"/>
      <c r="C588" s="73"/>
      <c r="D588" s="73"/>
      <c r="E588" s="73"/>
      <c r="F588" s="73"/>
      <c r="G588" s="73"/>
    </row>
    <row r="589" spans="1:7" ht="13" x14ac:dyDescent="0.15">
      <c r="A589" s="72"/>
      <c r="B589" s="73"/>
      <c r="C589" s="73"/>
      <c r="D589" s="73"/>
      <c r="E589" s="73"/>
      <c r="F589" s="73"/>
      <c r="G589" s="73"/>
    </row>
    <row r="590" spans="1:7" ht="13" x14ac:dyDescent="0.15">
      <c r="A590" s="72"/>
      <c r="B590" s="73"/>
      <c r="C590" s="73"/>
      <c r="D590" s="73"/>
      <c r="E590" s="73"/>
      <c r="F590" s="73"/>
      <c r="G590" s="73"/>
    </row>
    <row r="591" spans="1:7" ht="13" x14ac:dyDescent="0.15">
      <c r="A591" s="72"/>
      <c r="B591" s="73"/>
      <c r="C591" s="73"/>
      <c r="D591" s="73"/>
      <c r="E591" s="73"/>
      <c r="F591" s="73"/>
      <c r="G591" s="73"/>
    </row>
    <row r="592" spans="1:7" ht="13" x14ac:dyDescent="0.15">
      <c r="A592" s="72"/>
      <c r="B592" s="73"/>
      <c r="C592" s="73"/>
      <c r="D592" s="73"/>
      <c r="E592" s="73"/>
      <c r="F592" s="73"/>
      <c r="G592" s="73"/>
    </row>
    <row r="593" spans="1:7" ht="13" x14ac:dyDescent="0.15">
      <c r="A593" s="72"/>
      <c r="B593" s="73"/>
      <c r="C593" s="73"/>
      <c r="D593" s="73"/>
      <c r="E593" s="73"/>
      <c r="F593" s="73"/>
      <c r="G593" s="73"/>
    </row>
    <row r="594" spans="1:7" ht="13" x14ac:dyDescent="0.15">
      <c r="A594" s="72"/>
      <c r="B594" s="73"/>
      <c r="C594" s="73"/>
      <c r="D594" s="73"/>
      <c r="E594" s="73"/>
      <c r="F594" s="73"/>
      <c r="G594" s="73"/>
    </row>
    <row r="595" spans="1:7" ht="13" x14ac:dyDescent="0.15">
      <c r="A595" s="72"/>
      <c r="B595" s="73"/>
      <c r="C595" s="73"/>
      <c r="D595" s="73"/>
      <c r="E595" s="73"/>
      <c r="F595" s="73"/>
      <c r="G595" s="73"/>
    </row>
    <row r="596" spans="1:7" ht="13" x14ac:dyDescent="0.15">
      <c r="A596" s="72"/>
      <c r="B596" s="73"/>
      <c r="C596" s="73"/>
      <c r="D596" s="73"/>
      <c r="E596" s="73"/>
      <c r="F596" s="73"/>
      <c r="G596" s="73"/>
    </row>
    <row r="597" spans="1:7" ht="13" x14ac:dyDescent="0.15">
      <c r="A597" s="72"/>
      <c r="B597" s="73"/>
      <c r="C597" s="73"/>
      <c r="D597" s="73"/>
      <c r="E597" s="73"/>
      <c r="F597" s="73"/>
      <c r="G597" s="73"/>
    </row>
    <row r="598" spans="1:7" ht="13" x14ac:dyDescent="0.15">
      <c r="A598" s="72"/>
      <c r="B598" s="73"/>
      <c r="C598" s="73"/>
      <c r="D598" s="73"/>
      <c r="E598" s="73"/>
      <c r="F598" s="73"/>
      <c r="G598" s="73"/>
    </row>
    <row r="599" spans="1:7" ht="13" x14ac:dyDescent="0.15">
      <c r="A599" s="72"/>
      <c r="B599" s="73"/>
      <c r="C599" s="73"/>
      <c r="D599" s="73"/>
      <c r="E599" s="73"/>
      <c r="F599" s="73"/>
      <c r="G599" s="73"/>
    </row>
    <row r="600" spans="1:7" ht="13" x14ac:dyDescent="0.15">
      <c r="A600" s="72"/>
      <c r="B600" s="73"/>
      <c r="C600" s="73"/>
      <c r="D600" s="73"/>
      <c r="E600" s="73"/>
      <c r="F600" s="73"/>
      <c r="G600" s="73"/>
    </row>
    <row r="601" spans="1:7" ht="13" x14ac:dyDescent="0.15">
      <c r="A601" s="72"/>
      <c r="B601" s="73"/>
      <c r="C601" s="73"/>
      <c r="D601" s="73"/>
      <c r="E601" s="73"/>
      <c r="F601" s="73"/>
      <c r="G601" s="73"/>
    </row>
    <row r="602" spans="1:7" ht="13" x14ac:dyDescent="0.15">
      <c r="A602" s="72"/>
      <c r="B602" s="73"/>
      <c r="C602" s="73"/>
      <c r="D602" s="73"/>
      <c r="E602" s="73"/>
      <c r="F602" s="73"/>
      <c r="G602" s="73"/>
    </row>
    <row r="603" spans="1:7" ht="13" x14ac:dyDescent="0.15">
      <c r="A603" s="72"/>
      <c r="B603" s="73"/>
      <c r="C603" s="73"/>
      <c r="D603" s="73"/>
      <c r="E603" s="73"/>
      <c r="F603" s="73"/>
      <c r="G603" s="73"/>
    </row>
    <row r="604" spans="1:7" ht="13" x14ac:dyDescent="0.15">
      <c r="A604" s="72"/>
      <c r="B604" s="73"/>
      <c r="C604" s="73"/>
      <c r="D604" s="73"/>
      <c r="E604" s="73"/>
      <c r="F604" s="73"/>
      <c r="G604" s="73"/>
    </row>
    <row r="605" spans="1:7" ht="13" x14ac:dyDescent="0.15">
      <c r="A605" s="72"/>
      <c r="B605" s="73"/>
      <c r="C605" s="73"/>
      <c r="D605" s="73"/>
      <c r="E605" s="73"/>
      <c r="F605" s="73"/>
      <c r="G605" s="73"/>
    </row>
    <row r="606" spans="1:7" ht="13" x14ac:dyDescent="0.15">
      <c r="A606" s="72"/>
      <c r="B606" s="73"/>
      <c r="C606" s="73"/>
      <c r="D606" s="73"/>
      <c r="E606" s="73"/>
      <c r="F606" s="73"/>
      <c r="G606" s="73"/>
    </row>
    <row r="607" spans="1:7" ht="13" x14ac:dyDescent="0.15">
      <c r="A607" s="72"/>
      <c r="B607" s="73"/>
      <c r="C607" s="73"/>
      <c r="D607" s="73"/>
      <c r="E607" s="73"/>
      <c r="F607" s="73"/>
      <c r="G607" s="73"/>
    </row>
    <row r="608" spans="1:7" ht="13" x14ac:dyDescent="0.15">
      <c r="A608" s="72"/>
      <c r="B608" s="73"/>
      <c r="C608" s="73"/>
      <c r="D608" s="73"/>
      <c r="E608" s="73"/>
      <c r="F608" s="73"/>
      <c r="G608" s="73"/>
    </row>
    <row r="609" spans="1:7" ht="13" x14ac:dyDescent="0.15">
      <c r="A609" s="72"/>
      <c r="B609" s="73"/>
      <c r="C609" s="73"/>
      <c r="D609" s="73"/>
      <c r="E609" s="73"/>
      <c r="F609" s="73"/>
      <c r="G609" s="73"/>
    </row>
    <row r="610" spans="1:7" ht="13" x14ac:dyDescent="0.15">
      <c r="A610" s="72"/>
      <c r="B610" s="73"/>
      <c r="C610" s="73"/>
      <c r="D610" s="73"/>
      <c r="E610" s="73"/>
      <c r="F610" s="73"/>
      <c r="G610" s="73"/>
    </row>
    <row r="611" spans="1:7" ht="13" x14ac:dyDescent="0.15">
      <c r="A611" s="72"/>
      <c r="B611" s="73"/>
      <c r="C611" s="73"/>
      <c r="D611" s="73"/>
      <c r="E611" s="73"/>
      <c r="F611" s="73"/>
      <c r="G611" s="73"/>
    </row>
    <row r="612" spans="1:7" ht="13" x14ac:dyDescent="0.15">
      <c r="A612" s="72"/>
      <c r="B612" s="73"/>
      <c r="C612" s="73"/>
      <c r="D612" s="73"/>
      <c r="E612" s="73"/>
      <c r="F612" s="73"/>
      <c r="G612" s="73"/>
    </row>
    <row r="613" spans="1:7" ht="13" x14ac:dyDescent="0.15">
      <c r="A613" s="72"/>
      <c r="B613" s="73"/>
      <c r="C613" s="73"/>
      <c r="D613" s="73"/>
      <c r="E613" s="73"/>
      <c r="F613" s="73"/>
      <c r="G613" s="73"/>
    </row>
    <row r="614" spans="1:7" ht="13" x14ac:dyDescent="0.15">
      <c r="A614" s="72"/>
      <c r="B614" s="73"/>
      <c r="C614" s="73"/>
      <c r="D614" s="73"/>
      <c r="E614" s="73"/>
      <c r="F614" s="73"/>
      <c r="G614" s="73"/>
    </row>
    <row r="615" spans="1:7" ht="13" x14ac:dyDescent="0.15">
      <c r="A615" s="72"/>
      <c r="B615" s="73"/>
      <c r="C615" s="73"/>
      <c r="D615" s="73"/>
      <c r="E615" s="73"/>
      <c r="F615" s="73"/>
      <c r="G615" s="73"/>
    </row>
    <row r="616" spans="1:7" ht="13" x14ac:dyDescent="0.15">
      <c r="A616" s="72"/>
      <c r="B616" s="73"/>
      <c r="C616" s="73"/>
      <c r="D616" s="73"/>
      <c r="E616" s="73"/>
      <c r="F616" s="73"/>
      <c r="G616" s="73"/>
    </row>
    <row r="617" spans="1:7" ht="13" x14ac:dyDescent="0.15">
      <c r="A617" s="72"/>
      <c r="B617" s="73"/>
      <c r="C617" s="73"/>
      <c r="D617" s="73"/>
      <c r="E617" s="73"/>
      <c r="F617" s="73"/>
      <c r="G617" s="73"/>
    </row>
    <row r="618" spans="1:7" ht="13" x14ac:dyDescent="0.15">
      <c r="A618" s="72"/>
      <c r="B618" s="73"/>
      <c r="C618" s="73"/>
      <c r="D618" s="73"/>
      <c r="E618" s="73"/>
      <c r="F618" s="73"/>
      <c r="G618" s="73"/>
    </row>
    <row r="619" spans="1:7" ht="13" x14ac:dyDescent="0.15">
      <c r="A619" s="72"/>
      <c r="B619" s="73"/>
      <c r="C619" s="73"/>
      <c r="D619" s="73"/>
      <c r="E619" s="73"/>
      <c r="F619" s="73"/>
      <c r="G619" s="73"/>
    </row>
    <row r="620" spans="1:7" ht="13" x14ac:dyDescent="0.15">
      <c r="A620" s="72"/>
      <c r="B620" s="73"/>
      <c r="C620" s="73"/>
      <c r="D620" s="73"/>
      <c r="E620" s="73"/>
      <c r="F620" s="73"/>
      <c r="G620" s="73"/>
    </row>
    <row r="621" spans="1:7" ht="13" x14ac:dyDescent="0.15">
      <c r="A621" s="72"/>
      <c r="B621" s="73"/>
      <c r="C621" s="73"/>
      <c r="D621" s="73"/>
      <c r="E621" s="73"/>
      <c r="F621" s="73"/>
      <c r="G621" s="73"/>
    </row>
    <row r="622" spans="1:7" ht="13" x14ac:dyDescent="0.15">
      <c r="A622" s="72"/>
      <c r="B622" s="73"/>
      <c r="C622" s="73"/>
      <c r="D622" s="73"/>
      <c r="E622" s="73"/>
      <c r="F622" s="73"/>
      <c r="G622" s="73"/>
    </row>
    <row r="623" spans="1:7" ht="13" x14ac:dyDescent="0.15">
      <c r="A623" s="72"/>
      <c r="B623" s="73"/>
      <c r="C623" s="73"/>
      <c r="D623" s="73"/>
      <c r="E623" s="73"/>
      <c r="F623" s="73"/>
      <c r="G623" s="73"/>
    </row>
    <row r="624" spans="1:7" ht="13" x14ac:dyDescent="0.15">
      <c r="A624" s="72"/>
      <c r="B624" s="73"/>
      <c r="C624" s="73"/>
      <c r="D624" s="73"/>
      <c r="E624" s="73"/>
      <c r="F624" s="73"/>
      <c r="G624" s="73"/>
    </row>
    <row r="625" spans="1:7" ht="13" x14ac:dyDescent="0.15">
      <c r="A625" s="72"/>
      <c r="B625" s="73"/>
      <c r="C625" s="73"/>
      <c r="D625" s="73"/>
      <c r="E625" s="73"/>
      <c r="F625" s="73"/>
      <c r="G625" s="73"/>
    </row>
    <row r="626" spans="1:7" ht="13" x14ac:dyDescent="0.15">
      <c r="A626" s="72"/>
      <c r="B626" s="73"/>
      <c r="C626" s="73"/>
      <c r="D626" s="73"/>
      <c r="E626" s="73"/>
      <c r="F626" s="73"/>
      <c r="G626" s="73"/>
    </row>
    <row r="627" spans="1:7" ht="13" x14ac:dyDescent="0.15">
      <c r="A627" s="72"/>
      <c r="B627" s="73"/>
      <c r="C627" s="73"/>
      <c r="D627" s="73"/>
      <c r="E627" s="73"/>
      <c r="F627" s="73"/>
      <c r="G627" s="73"/>
    </row>
    <row r="628" spans="1:7" ht="13" x14ac:dyDescent="0.15">
      <c r="A628" s="72"/>
      <c r="B628" s="73"/>
      <c r="C628" s="73"/>
      <c r="D628" s="73"/>
      <c r="E628" s="73"/>
      <c r="F628" s="73"/>
      <c r="G628" s="73"/>
    </row>
    <row r="629" spans="1:7" ht="13" x14ac:dyDescent="0.15">
      <c r="A629" s="72"/>
      <c r="B629" s="73"/>
      <c r="C629" s="73"/>
      <c r="D629" s="73"/>
      <c r="E629" s="73"/>
      <c r="F629" s="73"/>
      <c r="G629" s="73"/>
    </row>
    <row r="630" spans="1:7" ht="13" x14ac:dyDescent="0.15">
      <c r="A630" s="72"/>
      <c r="B630" s="73"/>
      <c r="C630" s="73"/>
      <c r="D630" s="73"/>
      <c r="E630" s="73"/>
      <c r="F630" s="73"/>
      <c r="G630" s="73"/>
    </row>
    <row r="631" spans="1:7" ht="13" x14ac:dyDescent="0.15">
      <c r="A631" s="72"/>
      <c r="B631" s="73"/>
      <c r="C631" s="73"/>
      <c r="D631" s="73"/>
      <c r="E631" s="73"/>
      <c r="F631" s="73"/>
      <c r="G631" s="73"/>
    </row>
    <row r="632" spans="1:7" ht="13" x14ac:dyDescent="0.15">
      <c r="A632" s="72"/>
      <c r="B632" s="73"/>
      <c r="C632" s="73"/>
      <c r="D632" s="73"/>
      <c r="E632" s="73"/>
      <c r="F632" s="73"/>
      <c r="G632" s="73"/>
    </row>
    <row r="633" spans="1:7" ht="13" x14ac:dyDescent="0.15">
      <c r="A633" s="72"/>
      <c r="B633" s="73"/>
      <c r="C633" s="73"/>
      <c r="D633" s="73"/>
      <c r="E633" s="73"/>
      <c r="F633" s="73"/>
      <c r="G633" s="73"/>
    </row>
    <row r="634" spans="1:7" ht="13" x14ac:dyDescent="0.15">
      <c r="A634" s="72"/>
      <c r="B634" s="73"/>
      <c r="C634" s="73"/>
      <c r="D634" s="73"/>
      <c r="E634" s="73"/>
      <c r="F634" s="73"/>
      <c r="G634" s="73"/>
    </row>
    <row r="635" spans="1:7" ht="13" x14ac:dyDescent="0.15">
      <c r="A635" s="72"/>
      <c r="B635" s="73"/>
      <c r="C635" s="73"/>
      <c r="D635" s="73"/>
      <c r="E635" s="73"/>
      <c r="F635" s="73"/>
      <c r="G635" s="73"/>
    </row>
    <row r="636" spans="1:7" ht="13" x14ac:dyDescent="0.15">
      <c r="A636" s="72"/>
      <c r="B636" s="73"/>
      <c r="C636" s="73"/>
      <c r="D636" s="73"/>
      <c r="E636" s="73"/>
      <c r="F636" s="73"/>
      <c r="G636" s="73"/>
    </row>
    <row r="637" spans="1:7" ht="13" x14ac:dyDescent="0.15">
      <c r="A637" s="72"/>
      <c r="B637" s="73"/>
      <c r="C637" s="73"/>
      <c r="D637" s="73"/>
      <c r="E637" s="73"/>
      <c r="F637" s="73"/>
      <c r="G637" s="73"/>
    </row>
    <row r="638" spans="1:7" ht="13" x14ac:dyDescent="0.15">
      <c r="A638" s="72"/>
      <c r="B638" s="73"/>
      <c r="C638" s="73"/>
      <c r="D638" s="73"/>
      <c r="E638" s="73"/>
      <c r="F638" s="73"/>
      <c r="G638" s="73"/>
    </row>
    <row r="639" spans="1:7" ht="13" x14ac:dyDescent="0.15">
      <c r="A639" s="72"/>
      <c r="B639" s="73"/>
      <c r="C639" s="73"/>
      <c r="D639" s="73"/>
      <c r="E639" s="73"/>
      <c r="F639" s="73"/>
      <c r="G639" s="73"/>
    </row>
    <row r="640" spans="1:7" ht="13" x14ac:dyDescent="0.15">
      <c r="A640" s="72"/>
      <c r="B640" s="73"/>
      <c r="C640" s="73"/>
      <c r="D640" s="73"/>
      <c r="E640" s="73"/>
      <c r="F640" s="73"/>
      <c r="G640" s="73"/>
    </row>
    <row r="641" spans="1:7" ht="13" x14ac:dyDescent="0.15">
      <c r="A641" s="72"/>
      <c r="B641" s="73"/>
      <c r="C641" s="73"/>
      <c r="D641" s="73"/>
      <c r="E641" s="73"/>
      <c r="F641" s="73"/>
      <c r="G641" s="73"/>
    </row>
    <row r="642" spans="1:7" ht="13" x14ac:dyDescent="0.15">
      <c r="A642" s="72"/>
      <c r="B642" s="73"/>
      <c r="C642" s="73"/>
      <c r="D642" s="73"/>
      <c r="E642" s="73"/>
      <c r="F642" s="73"/>
      <c r="G642" s="73"/>
    </row>
    <row r="643" spans="1:7" ht="13" x14ac:dyDescent="0.15">
      <c r="A643" s="72"/>
      <c r="B643" s="73"/>
      <c r="C643" s="73"/>
      <c r="D643" s="73"/>
      <c r="E643" s="73"/>
      <c r="F643" s="73"/>
      <c r="G643" s="73"/>
    </row>
    <row r="644" spans="1:7" ht="13" x14ac:dyDescent="0.15">
      <c r="A644" s="72"/>
      <c r="B644" s="73"/>
      <c r="C644" s="73"/>
      <c r="D644" s="73"/>
      <c r="E644" s="73"/>
      <c r="F644" s="73"/>
      <c r="G644" s="73"/>
    </row>
    <row r="645" spans="1:7" ht="13" x14ac:dyDescent="0.15">
      <c r="A645" s="72"/>
      <c r="B645" s="73"/>
      <c r="C645" s="73"/>
      <c r="D645" s="73"/>
      <c r="E645" s="73"/>
      <c r="F645" s="73"/>
      <c r="G645" s="73"/>
    </row>
    <row r="646" spans="1:7" ht="13" x14ac:dyDescent="0.15">
      <c r="A646" s="72"/>
      <c r="B646" s="73"/>
      <c r="C646" s="73"/>
      <c r="D646" s="73"/>
      <c r="E646" s="73"/>
      <c r="F646" s="73"/>
      <c r="G646" s="73"/>
    </row>
    <row r="647" spans="1:7" ht="13" x14ac:dyDescent="0.15">
      <c r="A647" s="72"/>
      <c r="B647" s="73"/>
      <c r="C647" s="73"/>
      <c r="D647" s="73"/>
      <c r="E647" s="73"/>
      <c r="F647" s="73"/>
      <c r="G647" s="73"/>
    </row>
    <row r="648" spans="1:7" ht="13" x14ac:dyDescent="0.15">
      <c r="A648" s="72"/>
      <c r="B648" s="73"/>
      <c r="C648" s="73"/>
      <c r="D648" s="73"/>
      <c r="E648" s="73"/>
      <c r="F648" s="73"/>
      <c r="G648" s="73"/>
    </row>
    <row r="649" spans="1:7" ht="13" x14ac:dyDescent="0.15">
      <c r="A649" s="72"/>
      <c r="B649" s="73"/>
      <c r="C649" s="73"/>
      <c r="D649" s="73"/>
      <c r="E649" s="73"/>
      <c r="F649" s="73"/>
      <c r="G649" s="73"/>
    </row>
    <row r="650" spans="1:7" ht="13" x14ac:dyDescent="0.15">
      <c r="A650" s="72"/>
      <c r="B650" s="73"/>
      <c r="C650" s="73"/>
      <c r="D650" s="73"/>
      <c r="E650" s="73"/>
      <c r="F650" s="73"/>
      <c r="G650" s="73"/>
    </row>
    <row r="651" spans="1:7" ht="13" x14ac:dyDescent="0.15">
      <c r="A651" s="72"/>
      <c r="B651" s="73"/>
      <c r="C651" s="73"/>
      <c r="D651" s="73"/>
      <c r="E651" s="73"/>
      <c r="F651" s="73"/>
      <c r="G651" s="73"/>
    </row>
    <row r="652" spans="1:7" ht="13" x14ac:dyDescent="0.15">
      <c r="A652" s="72"/>
      <c r="B652" s="73"/>
      <c r="C652" s="73"/>
      <c r="D652" s="73"/>
      <c r="E652" s="73"/>
      <c r="F652" s="73"/>
      <c r="G652" s="73"/>
    </row>
    <row r="653" spans="1:7" ht="13" x14ac:dyDescent="0.15">
      <c r="A653" s="72"/>
      <c r="B653" s="73"/>
      <c r="C653" s="73"/>
      <c r="D653" s="73"/>
      <c r="E653" s="73"/>
      <c r="F653" s="73"/>
      <c r="G653" s="73"/>
    </row>
    <row r="654" spans="1:7" ht="13" x14ac:dyDescent="0.15">
      <c r="A654" s="72"/>
      <c r="B654" s="73"/>
      <c r="C654" s="73"/>
      <c r="D654" s="73"/>
      <c r="E654" s="73"/>
      <c r="F654" s="73"/>
      <c r="G654" s="73"/>
    </row>
    <row r="655" spans="1:7" ht="13" x14ac:dyDescent="0.15">
      <c r="A655" s="72"/>
      <c r="B655" s="73"/>
      <c r="C655" s="73"/>
      <c r="D655" s="73"/>
      <c r="E655" s="73"/>
      <c r="F655" s="73"/>
      <c r="G655" s="73"/>
    </row>
    <row r="656" spans="1:7" ht="13" x14ac:dyDescent="0.15">
      <c r="A656" s="72"/>
      <c r="B656" s="73"/>
      <c r="C656" s="73"/>
      <c r="D656" s="73"/>
      <c r="E656" s="73"/>
      <c r="F656" s="73"/>
      <c r="G656" s="73"/>
    </row>
    <row r="657" spans="1:7" ht="13" x14ac:dyDescent="0.15">
      <c r="A657" s="72"/>
      <c r="B657" s="73"/>
      <c r="C657" s="73"/>
      <c r="D657" s="73"/>
      <c r="E657" s="73"/>
      <c r="F657" s="73"/>
      <c r="G657" s="73"/>
    </row>
    <row r="658" spans="1:7" ht="13" x14ac:dyDescent="0.15">
      <c r="A658" s="72"/>
      <c r="B658" s="73"/>
      <c r="C658" s="73"/>
      <c r="D658" s="73"/>
      <c r="E658" s="73"/>
      <c r="F658" s="73"/>
      <c r="G658" s="73"/>
    </row>
    <row r="659" spans="1:7" ht="13" x14ac:dyDescent="0.15">
      <c r="A659" s="72"/>
      <c r="B659" s="73"/>
      <c r="C659" s="73"/>
      <c r="D659" s="73"/>
      <c r="E659" s="73"/>
      <c r="F659" s="73"/>
      <c r="G659" s="73"/>
    </row>
    <row r="660" spans="1:7" ht="13" x14ac:dyDescent="0.15">
      <c r="A660" s="72"/>
      <c r="B660" s="73"/>
      <c r="C660" s="73"/>
      <c r="D660" s="73"/>
      <c r="E660" s="73"/>
      <c r="F660" s="73"/>
      <c r="G660" s="73"/>
    </row>
    <row r="661" spans="1:7" ht="13" x14ac:dyDescent="0.15">
      <c r="A661" s="72"/>
      <c r="B661" s="73"/>
      <c r="C661" s="73"/>
      <c r="D661" s="73"/>
      <c r="E661" s="73"/>
      <c r="F661" s="73"/>
      <c r="G661" s="73"/>
    </row>
    <row r="662" spans="1:7" ht="13" x14ac:dyDescent="0.15">
      <c r="A662" s="72"/>
      <c r="B662" s="73"/>
      <c r="C662" s="73"/>
      <c r="D662" s="73"/>
      <c r="E662" s="73"/>
      <c r="F662" s="73"/>
      <c r="G662" s="73"/>
    </row>
    <row r="663" spans="1:7" ht="13" x14ac:dyDescent="0.15">
      <c r="A663" s="72"/>
      <c r="B663" s="73"/>
      <c r="C663" s="73"/>
      <c r="D663" s="73"/>
      <c r="E663" s="73"/>
      <c r="F663" s="73"/>
      <c r="G663" s="73"/>
    </row>
    <row r="664" spans="1:7" ht="13" x14ac:dyDescent="0.15">
      <c r="A664" s="72"/>
      <c r="B664" s="73"/>
      <c r="C664" s="73"/>
      <c r="D664" s="73"/>
      <c r="E664" s="73"/>
      <c r="F664" s="73"/>
      <c r="G664" s="73"/>
    </row>
    <row r="665" spans="1:7" ht="13" x14ac:dyDescent="0.15">
      <c r="A665" s="72"/>
      <c r="B665" s="73"/>
      <c r="C665" s="73"/>
      <c r="D665" s="73"/>
      <c r="E665" s="73"/>
      <c r="F665" s="73"/>
      <c r="G665" s="73"/>
    </row>
    <row r="666" spans="1:7" ht="13" x14ac:dyDescent="0.15">
      <c r="A666" s="72"/>
      <c r="B666" s="73"/>
      <c r="C666" s="73"/>
      <c r="D666" s="73"/>
      <c r="E666" s="73"/>
      <c r="F666" s="73"/>
      <c r="G666" s="73"/>
    </row>
    <row r="667" spans="1:7" ht="13" x14ac:dyDescent="0.15">
      <c r="A667" s="72"/>
      <c r="B667" s="73"/>
      <c r="C667" s="73"/>
      <c r="D667" s="73"/>
      <c r="E667" s="73"/>
      <c r="F667" s="73"/>
      <c r="G667" s="73"/>
    </row>
    <row r="668" spans="1:7" ht="13" x14ac:dyDescent="0.15">
      <c r="A668" s="72"/>
      <c r="B668" s="73"/>
      <c r="C668" s="73"/>
      <c r="D668" s="73"/>
      <c r="E668" s="73"/>
      <c r="F668" s="73"/>
      <c r="G668" s="73"/>
    </row>
    <row r="669" spans="1:7" ht="13" x14ac:dyDescent="0.15">
      <c r="A669" s="72"/>
      <c r="B669" s="73"/>
      <c r="C669" s="73"/>
      <c r="D669" s="73"/>
      <c r="E669" s="73"/>
      <c r="F669" s="73"/>
      <c r="G669" s="73"/>
    </row>
    <row r="670" spans="1:7" ht="13" x14ac:dyDescent="0.15">
      <c r="A670" s="72"/>
      <c r="B670" s="73"/>
      <c r="C670" s="73"/>
      <c r="D670" s="73"/>
      <c r="E670" s="73"/>
      <c r="F670" s="73"/>
      <c r="G670" s="73"/>
    </row>
    <row r="671" spans="1:7" ht="13" x14ac:dyDescent="0.15">
      <c r="A671" s="72"/>
      <c r="B671" s="73"/>
      <c r="C671" s="73"/>
      <c r="D671" s="73"/>
      <c r="E671" s="73"/>
      <c r="F671" s="73"/>
      <c r="G671" s="73"/>
    </row>
    <row r="672" spans="1:7" ht="13" x14ac:dyDescent="0.15">
      <c r="A672" s="72"/>
      <c r="B672" s="73"/>
      <c r="C672" s="73"/>
      <c r="D672" s="73"/>
      <c r="E672" s="73"/>
      <c r="F672" s="73"/>
      <c r="G672" s="73"/>
    </row>
    <row r="673" spans="1:7" ht="13" x14ac:dyDescent="0.15">
      <c r="A673" s="72"/>
      <c r="B673" s="73"/>
      <c r="C673" s="73"/>
      <c r="D673" s="73"/>
      <c r="E673" s="73"/>
      <c r="F673" s="73"/>
      <c r="G673" s="73"/>
    </row>
    <row r="674" spans="1:7" ht="13" x14ac:dyDescent="0.15">
      <c r="A674" s="72"/>
      <c r="B674" s="73"/>
      <c r="C674" s="73"/>
      <c r="D674" s="73"/>
      <c r="E674" s="73"/>
      <c r="F674" s="73"/>
      <c r="G674" s="73"/>
    </row>
    <row r="675" spans="1:7" ht="13" x14ac:dyDescent="0.15">
      <c r="A675" s="72"/>
      <c r="B675" s="73"/>
      <c r="C675" s="73"/>
      <c r="D675" s="73"/>
      <c r="E675" s="73"/>
      <c r="F675" s="73"/>
      <c r="G675" s="73"/>
    </row>
    <row r="676" spans="1:7" ht="13" x14ac:dyDescent="0.15">
      <c r="A676" s="72"/>
      <c r="B676" s="73"/>
      <c r="C676" s="73"/>
      <c r="D676" s="73"/>
      <c r="E676" s="73"/>
      <c r="F676" s="73"/>
      <c r="G676" s="73"/>
    </row>
    <row r="677" spans="1:7" ht="13" x14ac:dyDescent="0.15">
      <c r="A677" s="72"/>
      <c r="B677" s="73"/>
      <c r="C677" s="73"/>
      <c r="D677" s="73"/>
      <c r="E677" s="73"/>
      <c r="F677" s="73"/>
      <c r="G677" s="73"/>
    </row>
    <row r="678" spans="1:7" ht="13" x14ac:dyDescent="0.15">
      <c r="A678" s="72"/>
      <c r="B678" s="73"/>
      <c r="C678" s="73"/>
      <c r="D678" s="73"/>
      <c r="E678" s="73"/>
      <c r="F678" s="73"/>
      <c r="G678" s="73"/>
    </row>
    <row r="679" spans="1:7" ht="13" x14ac:dyDescent="0.15">
      <c r="A679" s="72"/>
      <c r="B679" s="73"/>
      <c r="C679" s="73"/>
      <c r="D679" s="73"/>
      <c r="E679" s="73"/>
      <c r="F679" s="73"/>
      <c r="G679" s="73"/>
    </row>
    <row r="680" spans="1:7" ht="13" x14ac:dyDescent="0.15">
      <c r="A680" s="72"/>
      <c r="B680" s="73"/>
      <c r="C680" s="73"/>
      <c r="D680" s="73"/>
      <c r="E680" s="73"/>
      <c r="F680" s="73"/>
      <c r="G680" s="73"/>
    </row>
    <row r="681" spans="1:7" ht="13" x14ac:dyDescent="0.15">
      <c r="A681" s="72"/>
      <c r="B681" s="73"/>
      <c r="C681" s="73"/>
      <c r="D681" s="73"/>
      <c r="E681" s="73"/>
      <c r="F681" s="73"/>
      <c r="G681" s="73"/>
    </row>
    <row r="682" spans="1:7" ht="13" x14ac:dyDescent="0.15">
      <c r="A682" s="72"/>
      <c r="B682" s="73"/>
      <c r="C682" s="73"/>
      <c r="D682" s="73"/>
      <c r="E682" s="73"/>
      <c r="F682" s="73"/>
      <c r="G682" s="73"/>
    </row>
    <row r="683" spans="1:7" ht="13" x14ac:dyDescent="0.15">
      <c r="A683" s="72"/>
      <c r="B683" s="73"/>
      <c r="C683" s="73"/>
      <c r="D683" s="73"/>
      <c r="E683" s="73"/>
      <c r="F683" s="73"/>
      <c r="G683" s="73"/>
    </row>
    <row r="684" spans="1:7" ht="13" x14ac:dyDescent="0.15">
      <c r="A684" s="72"/>
      <c r="B684" s="73"/>
      <c r="C684" s="73"/>
      <c r="D684" s="73"/>
      <c r="E684" s="73"/>
      <c r="F684" s="73"/>
      <c r="G684" s="73"/>
    </row>
    <row r="685" spans="1:7" ht="13" x14ac:dyDescent="0.15">
      <c r="A685" s="72"/>
      <c r="B685" s="73"/>
      <c r="C685" s="73"/>
      <c r="D685" s="73"/>
      <c r="E685" s="73"/>
      <c r="F685" s="73"/>
      <c r="G685" s="73"/>
    </row>
    <row r="686" spans="1:7" ht="13" x14ac:dyDescent="0.15">
      <c r="A686" s="72"/>
      <c r="B686" s="73"/>
      <c r="C686" s="73"/>
      <c r="D686" s="73"/>
      <c r="E686" s="73"/>
      <c r="F686" s="73"/>
      <c r="G686" s="73"/>
    </row>
    <row r="687" spans="1:7" ht="13" x14ac:dyDescent="0.15">
      <c r="A687" s="72"/>
      <c r="B687" s="73"/>
      <c r="C687" s="73"/>
      <c r="D687" s="73"/>
      <c r="E687" s="73"/>
      <c r="F687" s="73"/>
      <c r="G687" s="73"/>
    </row>
    <row r="688" spans="1:7" ht="13" x14ac:dyDescent="0.15">
      <c r="A688" s="72"/>
      <c r="B688" s="73"/>
      <c r="C688" s="73"/>
      <c r="D688" s="73"/>
      <c r="E688" s="73"/>
      <c r="F688" s="73"/>
      <c r="G688" s="73"/>
    </row>
    <row r="689" spans="1:7" ht="13" x14ac:dyDescent="0.15">
      <c r="A689" s="72"/>
      <c r="B689" s="73"/>
      <c r="C689" s="73"/>
      <c r="D689" s="73"/>
      <c r="E689" s="73"/>
      <c r="F689" s="73"/>
      <c r="G689" s="73"/>
    </row>
    <row r="690" spans="1:7" ht="13" x14ac:dyDescent="0.15">
      <c r="A690" s="72"/>
      <c r="B690" s="73"/>
      <c r="C690" s="73"/>
      <c r="D690" s="73"/>
      <c r="E690" s="73"/>
      <c r="F690" s="73"/>
      <c r="G690" s="73"/>
    </row>
    <row r="691" spans="1:7" ht="13" x14ac:dyDescent="0.15">
      <c r="A691" s="72"/>
      <c r="B691" s="73"/>
      <c r="C691" s="73"/>
      <c r="D691" s="73"/>
      <c r="E691" s="73"/>
      <c r="F691" s="73"/>
      <c r="G691" s="73"/>
    </row>
    <row r="692" spans="1:7" ht="13" x14ac:dyDescent="0.15">
      <c r="A692" s="72"/>
      <c r="B692" s="73"/>
      <c r="C692" s="73"/>
      <c r="D692" s="73"/>
      <c r="E692" s="73"/>
      <c r="F692" s="73"/>
      <c r="G692" s="73"/>
    </row>
    <row r="693" spans="1:7" ht="13" x14ac:dyDescent="0.15">
      <c r="A693" s="72"/>
      <c r="B693" s="73"/>
      <c r="C693" s="73"/>
      <c r="D693" s="73"/>
      <c r="E693" s="73"/>
      <c r="F693" s="73"/>
      <c r="G693" s="73"/>
    </row>
    <row r="694" spans="1:7" ht="13" x14ac:dyDescent="0.15">
      <c r="A694" s="72"/>
      <c r="B694" s="73"/>
      <c r="C694" s="73"/>
      <c r="D694" s="73"/>
      <c r="E694" s="73"/>
      <c r="F694" s="73"/>
      <c r="G694" s="73"/>
    </row>
    <row r="695" spans="1:7" ht="13" x14ac:dyDescent="0.15">
      <c r="A695" s="72"/>
      <c r="B695" s="73"/>
      <c r="C695" s="73"/>
      <c r="D695" s="73"/>
      <c r="E695" s="73"/>
      <c r="F695" s="73"/>
      <c r="G695" s="73"/>
    </row>
    <row r="696" spans="1:7" ht="13" x14ac:dyDescent="0.15">
      <c r="A696" s="72"/>
      <c r="B696" s="73"/>
      <c r="C696" s="73"/>
      <c r="D696" s="73"/>
      <c r="E696" s="73"/>
      <c r="F696" s="73"/>
      <c r="G696" s="73"/>
    </row>
    <row r="697" spans="1:7" ht="13" x14ac:dyDescent="0.15">
      <c r="A697" s="72"/>
      <c r="B697" s="73"/>
      <c r="C697" s="73"/>
      <c r="D697" s="73"/>
      <c r="E697" s="73"/>
      <c r="F697" s="73"/>
      <c r="G697" s="73"/>
    </row>
    <row r="698" spans="1:7" ht="13" x14ac:dyDescent="0.15">
      <c r="A698" s="72"/>
      <c r="B698" s="73"/>
      <c r="C698" s="73"/>
      <c r="D698" s="73"/>
      <c r="E698" s="73"/>
      <c r="F698" s="73"/>
      <c r="G698" s="73"/>
    </row>
    <row r="699" spans="1:7" ht="13" x14ac:dyDescent="0.15">
      <c r="A699" s="72"/>
      <c r="B699" s="73"/>
      <c r="C699" s="73"/>
      <c r="D699" s="73"/>
      <c r="E699" s="73"/>
      <c r="F699" s="73"/>
      <c r="G699" s="73"/>
    </row>
    <row r="700" spans="1:7" ht="13" x14ac:dyDescent="0.15">
      <c r="A700" s="72"/>
      <c r="B700" s="73"/>
      <c r="C700" s="73"/>
      <c r="D700" s="73"/>
      <c r="E700" s="73"/>
      <c r="F700" s="73"/>
      <c r="G700" s="73"/>
    </row>
    <row r="701" spans="1:7" ht="13" x14ac:dyDescent="0.15">
      <c r="A701" s="72"/>
      <c r="B701" s="73"/>
      <c r="C701" s="73"/>
      <c r="D701" s="73"/>
      <c r="E701" s="73"/>
      <c r="F701" s="73"/>
      <c r="G701" s="73"/>
    </row>
    <row r="702" spans="1:7" ht="13" x14ac:dyDescent="0.15">
      <c r="A702" s="72"/>
      <c r="B702" s="73"/>
      <c r="C702" s="73"/>
      <c r="D702" s="73"/>
      <c r="E702" s="73"/>
      <c r="F702" s="73"/>
      <c r="G702" s="73"/>
    </row>
    <row r="703" spans="1:7" ht="13" x14ac:dyDescent="0.15">
      <c r="A703" s="72"/>
      <c r="B703" s="73"/>
      <c r="C703" s="73"/>
      <c r="D703" s="73"/>
      <c r="E703" s="73"/>
      <c r="F703" s="73"/>
      <c r="G703" s="73"/>
    </row>
    <row r="704" spans="1:7" ht="13" x14ac:dyDescent="0.15">
      <c r="A704" s="72"/>
      <c r="B704" s="73"/>
      <c r="C704" s="73"/>
      <c r="D704" s="73"/>
      <c r="E704" s="73"/>
      <c r="F704" s="73"/>
      <c r="G704" s="73"/>
    </row>
    <row r="705" spans="1:7" ht="13" x14ac:dyDescent="0.15">
      <c r="A705" s="72"/>
      <c r="B705" s="73"/>
      <c r="C705" s="73"/>
      <c r="D705" s="73"/>
      <c r="E705" s="73"/>
      <c r="F705" s="73"/>
      <c r="G705" s="73"/>
    </row>
    <row r="706" spans="1:7" ht="13" x14ac:dyDescent="0.15">
      <c r="A706" s="72"/>
      <c r="B706" s="73"/>
      <c r="C706" s="73"/>
      <c r="D706" s="73"/>
      <c r="E706" s="73"/>
      <c r="F706" s="73"/>
      <c r="G706" s="73"/>
    </row>
    <row r="707" spans="1:7" ht="13" x14ac:dyDescent="0.15">
      <c r="A707" s="72"/>
      <c r="B707" s="73"/>
      <c r="C707" s="73"/>
      <c r="D707" s="73"/>
      <c r="E707" s="73"/>
      <c r="F707" s="73"/>
      <c r="G707" s="73"/>
    </row>
    <row r="708" spans="1:7" ht="13" x14ac:dyDescent="0.15">
      <c r="A708" s="72"/>
      <c r="B708" s="73"/>
      <c r="C708" s="73"/>
      <c r="D708" s="73"/>
      <c r="E708" s="73"/>
      <c r="F708" s="73"/>
      <c r="G708" s="73"/>
    </row>
    <row r="709" spans="1:7" ht="13" x14ac:dyDescent="0.15">
      <c r="A709" s="72"/>
      <c r="B709" s="73"/>
      <c r="C709" s="73"/>
      <c r="D709" s="73"/>
      <c r="E709" s="73"/>
      <c r="F709" s="73"/>
      <c r="G709" s="73"/>
    </row>
    <row r="710" spans="1:7" ht="13" x14ac:dyDescent="0.15">
      <c r="A710" s="72"/>
      <c r="B710" s="73"/>
      <c r="C710" s="73"/>
      <c r="D710" s="73"/>
      <c r="E710" s="73"/>
      <c r="F710" s="73"/>
      <c r="G710" s="73"/>
    </row>
    <row r="711" spans="1:7" ht="13" x14ac:dyDescent="0.15">
      <c r="A711" s="72"/>
      <c r="B711" s="73"/>
      <c r="C711" s="73"/>
      <c r="D711" s="73"/>
      <c r="E711" s="73"/>
      <c r="F711" s="73"/>
      <c r="G711" s="73"/>
    </row>
    <row r="712" spans="1:7" ht="13" x14ac:dyDescent="0.15">
      <c r="A712" s="72"/>
      <c r="B712" s="73"/>
      <c r="C712" s="73"/>
      <c r="D712" s="73"/>
      <c r="E712" s="73"/>
      <c r="F712" s="73"/>
      <c r="G712" s="73"/>
    </row>
    <row r="713" spans="1:7" ht="13" x14ac:dyDescent="0.15">
      <c r="A713" s="72"/>
      <c r="B713" s="73"/>
      <c r="C713" s="73"/>
      <c r="D713" s="73"/>
      <c r="E713" s="73"/>
      <c r="F713" s="73"/>
      <c r="G713" s="73"/>
    </row>
    <row r="714" spans="1:7" ht="13" x14ac:dyDescent="0.15">
      <c r="A714" s="72"/>
      <c r="B714" s="73"/>
      <c r="C714" s="73"/>
      <c r="D714" s="73"/>
      <c r="E714" s="73"/>
      <c r="F714" s="73"/>
      <c r="G714" s="73"/>
    </row>
    <row r="715" spans="1:7" ht="13" x14ac:dyDescent="0.15">
      <c r="A715" s="72"/>
      <c r="B715" s="73"/>
      <c r="C715" s="73"/>
      <c r="D715" s="73"/>
      <c r="E715" s="73"/>
      <c r="F715" s="73"/>
      <c r="G715" s="73"/>
    </row>
    <row r="716" spans="1:7" ht="13" x14ac:dyDescent="0.15">
      <c r="A716" s="72"/>
      <c r="B716" s="73"/>
      <c r="C716" s="73"/>
      <c r="D716" s="73"/>
      <c r="E716" s="73"/>
      <c r="F716" s="73"/>
      <c r="G716" s="73"/>
    </row>
    <row r="717" spans="1:7" ht="13" x14ac:dyDescent="0.15">
      <c r="A717" s="72"/>
      <c r="B717" s="73"/>
      <c r="C717" s="73"/>
      <c r="D717" s="73"/>
      <c r="E717" s="73"/>
      <c r="F717" s="73"/>
      <c r="G717" s="73"/>
    </row>
    <row r="718" spans="1:7" ht="13" x14ac:dyDescent="0.15">
      <c r="A718" s="72"/>
      <c r="B718" s="73"/>
      <c r="C718" s="73"/>
      <c r="D718" s="73"/>
      <c r="E718" s="73"/>
      <c r="F718" s="73"/>
      <c r="G718" s="73"/>
    </row>
    <row r="719" spans="1:7" ht="13" x14ac:dyDescent="0.15">
      <c r="A719" s="72"/>
      <c r="B719" s="73"/>
      <c r="C719" s="73"/>
      <c r="D719" s="73"/>
      <c r="E719" s="73"/>
      <c r="F719" s="73"/>
      <c r="G719" s="73"/>
    </row>
    <row r="720" spans="1:7" ht="13" x14ac:dyDescent="0.15">
      <c r="A720" s="72"/>
      <c r="B720" s="73"/>
      <c r="C720" s="73"/>
      <c r="D720" s="73"/>
      <c r="E720" s="73"/>
      <c r="F720" s="73"/>
      <c r="G720" s="73"/>
    </row>
    <row r="721" spans="1:7" ht="13" x14ac:dyDescent="0.15">
      <c r="A721" s="72"/>
      <c r="B721" s="73"/>
      <c r="C721" s="73"/>
      <c r="D721" s="73"/>
      <c r="E721" s="73"/>
      <c r="F721" s="73"/>
      <c r="G721" s="73"/>
    </row>
    <row r="722" spans="1:7" ht="13" x14ac:dyDescent="0.15">
      <c r="A722" s="72"/>
      <c r="B722" s="73"/>
      <c r="C722" s="73"/>
      <c r="D722" s="73"/>
      <c r="E722" s="73"/>
      <c r="F722" s="73"/>
      <c r="G722" s="73"/>
    </row>
    <row r="723" spans="1:7" ht="13" x14ac:dyDescent="0.15">
      <c r="A723" s="72"/>
      <c r="B723" s="73"/>
      <c r="C723" s="73"/>
      <c r="D723" s="73"/>
      <c r="E723" s="73"/>
      <c r="F723" s="73"/>
      <c r="G723" s="73"/>
    </row>
    <row r="724" spans="1:7" ht="13" x14ac:dyDescent="0.15">
      <c r="A724" s="72"/>
      <c r="B724" s="73"/>
      <c r="C724" s="73"/>
      <c r="D724" s="73"/>
      <c r="E724" s="73"/>
      <c r="F724" s="73"/>
      <c r="G724" s="73"/>
    </row>
    <row r="725" spans="1:7" ht="13" x14ac:dyDescent="0.15">
      <c r="A725" s="72"/>
      <c r="B725" s="73"/>
      <c r="C725" s="73"/>
      <c r="D725" s="73"/>
      <c r="E725" s="73"/>
      <c r="F725" s="73"/>
      <c r="G725" s="73"/>
    </row>
    <row r="726" spans="1:7" ht="13" x14ac:dyDescent="0.15">
      <c r="A726" s="72"/>
      <c r="B726" s="73"/>
      <c r="C726" s="73"/>
      <c r="D726" s="73"/>
      <c r="E726" s="73"/>
      <c r="F726" s="73"/>
      <c r="G726" s="73"/>
    </row>
    <row r="727" spans="1:7" ht="13" x14ac:dyDescent="0.15">
      <c r="A727" s="72"/>
      <c r="B727" s="73"/>
      <c r="C727" s="73"/>
      <c r="D727" s="73"/>
      <c r="E727" s="73"/>
      <c r="F727" s="73"/>
      <c r="G727" s="73"/>
    </row>
    <row r="728" spans="1:7" ht="13" x14ac:dyDescent="0.15">
      <c r="A728" s="72"/>
      <c r="B728" s="73"/>
      <c r="C728" s="73"/>
      <c r="D728" s="73"/>
      <c r="E728" s="73"/>
      <c r="F728" s="73"/>
      <c r="G728" s="73"/>
    </row>
    <row r="729" spans="1:7" ht="13" x14ac:dyDescent="0.15">
      <c r="A729" s="72"/>
      <c r="B729" s="73"/>
      <c r="C729" s="73"/>
      <c r="D729" s="73"/>
      <c r="E729" s="73"/>
      <c r="F729" s="73"/>
      <c r="G729" s="73"/>
    </row>
    <row r="730" spans="1:7" ht="13" x14ac:dyDescent="0.15">
      <c r="A730" s="72"/>
      <c r="B730" s="73"/>
      <c r="C730" s="73"/>
      <c r="D730" s="73"/>
      <c r="E730" s="73"/>
      <c r="F730" s="73"/>
      <c r="G730" s="73"/>
    </row>
    <row r="731" spans="1:7" ht="13" x14ac:dyDescent="0.15">
      <c r="A731" s="72"/>
      <c r="B731" s="73"/>
      <c r="C731" s="73"/>
      <c r="D731" s="73"/>
      <c r="E731" s="73"/>
      <c r="F731" s="73"/>
      <c r="G731" s="73"/>
    </row>
    <row r="732" spans="1:7" ht="13" x14ac:dyDescent="0.15">
      <c r="A732" s="72"/>
      <c r="B732" s="73"/>
      <c r="C732" s="73"/>
      <c r="D732" s="73"/>
      <c r="E732" s="73"/>
      <c r="F732" s="73"/>
      <c r="G732" s="73"/>
    </row>
    <row r="733" spans="1:7" ht="13" x14ac:dyDescent="0.15">
      <c r="A733" s="72"/>
      <c r="B733" s="73"/>
      <c r="C733" s="73"/>
      <c r="D733" s="73"/>
      <c r="E733" s="73"/>
      <c r="F733" s="73"/>
      <c r="G733" s="73"/>
    </row>
    <row r="734" spans="1:7" ht="13" x14ac:dyDescent="0.15">
      <c r="A734" s="72"/>
      <c r="B734" s="73"/>
      <c r="C734" s="73"/>
      <c r="D734" s="73"/>
      <c r="E734" s="73"/>
      <c r="F734" s="73"/>
      <c r="G734" s="73"/>
    </row>
    <row r="735" spans="1:7" ht="13" x14ac:dyDescent="0.15">
      <c r="A735" s="72"/>
      <c r="B735" s="73"/>
      <c r="C735" s="73"/>
      <c r="D735" s="73"/>
      <c r="E735" s="73"/>
      <c r="F735" s="73"/>
      <c r="G735" s="73"/>
    </row>
    <row r="736" spans="1:7" ht="13" x14ac:dyDescent="0.15">
      <c r="A736" s="72"/>
      <c r="B736" s="73"/>
      <c r="C736" s="73"/>
      <c r="D736" s="73"/>
      <c r="E736" s="73"/>
      <c r="F736" s="73"/>
      <c r="G736" s="73"/>
    </row>
    <row r="737" spans="1:7" ht="13" x14ac:dyDescent="0.15">
      <c r="A737" s="72"/>
      <c r="B737" s="73"/>
      <c r="C737" s="73"/>
      <c r="D737" s="73"/>
      <c r="E737" s="73"/>
      <c r="F737" s="73"/>
      <c r="G737" s="73"/>
    </row>
    <row r="738" spans="1:7" ht="13" x14ac:dyDescent="0.15">
      <c r="A738" s="72"/>
      <c r="B738" s="73"/>
      <c r="C738" s="73"/>
      <c r="D738" s="73"/>
      <c r="E738" s="73"/>
      <c r="F738" s="73"/>
      <c r="G738" s="73"/>
    </row>
    <row r="739" spans="1:7" ht="13" x14ac:dyDescent="0.15">
      <c r="A739" s="72"/>
      <c r="B739" s="73"/>
      <c r="C739" s="73"/>
      <c r="D739" s="73"/>
      <c r="E739" s="73"/>
      <c r="F739" s="73"/>
      <c r="G739" s="73"/>
    </row>
    <row r="740" spans="1:7" ht="13" x14ac:dyDescent="0.15">
      <c r="A740" s="72"/>
      <c r="B740" s="73"/>
      <c r="C740" s="73"/>
      <c r="D740" s="73"/>
      <c r="E740" s="73"/>
      <c r="F740" s="73"/>
      <c r="G740" s="73"/>
    </row>
    <row r="741" spans="1:7" ht="13" x14ac:dyDescent="0.15">
      <c r="A741" s="72"/>
      <c r="B741" s="73"/>
      <c r="C741" s="73"/>
      <c r="D741" s="73"/>
      <c r="E741" s="73"/>
      <c r="F741" s="73"/>
      <c r="G741" s="73"/>
    </row>
    <row r="742" spans="1:7" ht="13" x14ac:dyDescent="0.15">
      <c r="A742" s="72"/>
      <c r="B742" s="73"/>
      <c r="C742" s="73"/>
      <c r="D742" s="73"/>
      <c r="E742" s="73"/>
      <c r="F742" s="73"/>
      <c r="G742" s="73"/>
    </row>
    <row r="743" spans="1:7" ht="13" x14ac:dyDescent="0.15">
      <c r="A743" s="72"/>
      <c r="B743" s="73"/>
      <c r="C743" s="73"/>
      <c r="D743" s="73"/>
      <c r="E743" s="73"/>
      <c r="F743" s="73"/>
      <c r="G743" s="73"/>
    </row>
    <row r="744" spans="1:7" ht="13" x14ac:dyDescent="0.15">
      <c r="A744" s="72"/>
      <c r="B744" s="73"/>
      <c r="C744" s="73"/>
      <c r="D744" s="73"/>
      <c r="E744" s="73"/>
      <c r="F744" s="73"/>
      <c r="G744" s="73"/>
    </row>
    <row r="745" spans="1:7" ht="13" x14ac:dyDescent="0.15">
      <c r="A745" s="72"/>
      <c r="B745" s="73"/>
      <c r="C745" s="73"/>
      <c r="D745" s="73"/>
      <c r="E745" s="73"/>
      <c r="F745" s="73"/>
      <c r="G745" s="73"/>
    </row>
    <row r="746" spans="1:7" ht="13" x14ac:dyDescent="0.15">
      <c r="A746" s="72"/>
      <c r="B746" s="73"/>
      <c r="C746" s="73"/>
      <c r="D746" s="73"/>
      <c r="E746" s="73"/>
      <c r="F746" s="73"/>
      <c r="G746" s="73"/>
    </row>
    <row r="747" spans="1:7" ht="13" x14ac:dyDescent="0.15">
      <c r="A747" s="72"/>
      <c r="B747" s="73"/>
      <c r="C747" s="73"/>
      <c r="D747" s="73"/>
      <c r="E747" s="73"/>
      <c r="F747" s="73"/>
      <c r="G747" s="73"/>
    </row>
    <row r="748" spans="1:7" ht="13" x14ac:dyDescent="0.15">
      <c r="A748" s="72"/>
      <c r="B748" s="73"/>
      <c r="C748" s="73"/>
      <c r="D748" s="73"/>
      <c r="E748" s="73"/>
      <c r="F748" s="73"/>
      <c r="G748" s="73"/>
    </row>
    <row r="749" spans="1:7" ht="13" x14ac:dyDescent="0.15">
      <c r="A749" s="72"/>
      <c r="B749" s="73"/>
      <c r="C749" s="73"/>
      <c r="D749" s="73"/>
      <c r="E749" s="73"/>
      <c r="F749" s="73"/>
      <c r="G749" s="73"/>
    </row>
    <row r="750" spans="1:7" ht="13" x14ac:dyDescent="0.15">
      <c r="A750" s="72"/>
      <c r="B750" s="73"/>
      <c r="C750" s="73"/>
      <c r="D750" s="73"/>
      <c r="E750" s="73"/>
      <c r="F750" s="73"/>
      <c r="G750" s="73"/>
    </row>
    <row r="751" spans="1:7" ht="13" x14ac:dyDescent="0.15">
      <c r="A751" s="72"/>
      <c r="B751" s="73"/>
      <c r="C751" s="73"/>
      <c r="D751" s="73"/>
      <c r="E751" s="73"/>
      <c r="F751" s="73"/>
      <c r="G751" s="73"/>
    </row>
    <row r="752" spans="1:7" ht="13" x14ac:dyDescent="0.15">
      <c r="A752" s="72"/>
      <c r="B752" s="73"/>
      <c r="C752" s="73"/>
      <c r="D752" s="73"/>
      <c r="E752" s="73"/>
      <c r="F752" s="73"/>
      <c r="G752" s="73"/>
    </row>
    <row r="753" spans="1:7" ht="13" x14ac:dyDescent="0.15">
      <c r="A753" s="72"/>
      <c r="B753" s="73"/>
      <c r="C753" s="73"/>
      <c r="D753" s="73"/>
      <c r="E753" s="73"/>
      <c r="F753" s="73"/>
      <c r="G753" s="73"/>
    </row>
    <row r="754" spans="1:7" ht="13" x14ac:dyDescent="0.15">
      <c r="A754" s="72"/>
      <c r="B754" s="73"/>
      <c r="C754" s="73"/>
      <c r="D754" s="73"/>
      <c r="E754" s="73"/>
      <c r="F754" s="73"/>
      <c r="G754" s="73"/>
    </row>
    <row r="755" spans="1:7" ht="13" x14ac:dyDescent="0.15">
      <c r="A755" s="72"/>
      <c r="B755" s="73"/>
      <c r="C755" s="73"/>
      <c r="D755" s="73"/>
      <c r="E755" s="73"/>
      <c r="F755" s="73"/>
      <c r="G755" s="73"/>
    </row>
    <row r="756" spans="1:7" ht="13" x14ac:dyDescent="0.15">
      <c r="A756" s="72"/>
      <c r="B756" s="73"/>
      <c r="C756" s="73"/>
      <c r="D756" s="73"/>
      <c r="E756" s="73"/>
      <c r="F756" s="73"/>
      <c r="G756" s="73"/>
    </row>
    <row r="757" spans="1:7" ht="13" x14ac:dyDescent="0.15">
      <c r="A757" s="72"/>
      <c r="B757" s="73"/>
      <c r="C757" s="73"/>
      <c r="D757" s="73"/>
      <c r="E757" s="73"/>
      <c r="F757" s="73"/>
      <c r="G757" s="73"/>
    </row>
    <row r="758" spans="1:7" ht="13" x14ac:dyDescent="0.15">
      <c r="A758" s="72"/>
      <c r="B758" s="73"/>
      <c r="C758" s="73"/>
      <c r="D758" s="73"/>
      <c r="E758" s="73"/>
      <c r="F758" s="73"/>
      <c r="G758" s="73"/>
    </row>
    <row r="759" spans="1:7" ht="13" x14ac:dyDescent="0.15">
      <c r="A759" s="72"/>
      <c r="B759" s="73"/>
      <c r="C759" s="73"/>
      <c r="D759" s="73"/>
      <c r="E759" s="73"/>
      <c r="F759" s="73"/>
      <c r="G759" s="73"/>
    </row>
    <row r="760" spans="1:7" ht="13" x14ac:dyDescent="0.15">
      <c r="A760" s="72"/>
      <c r="B760" s="73"/>
      <c r="C760" s="73"/>
      <c r="D760" s="73"/>
      <c r="E760" s="73"/>
      <c r="F760" s="73"/>
      <c r="G760" s="73"/>
    </row>
    <row r="761" spans="1:7" ht="13" x14ac:dyDescent="0.15">
      <c r="A761" s="72"/>
      <c r="B761" s="73"/>
      <c r="C761" s="73"/>
      <c r="D761" s="73"/>
      <c r="E761" s="73"/>
      <c r="F761" s="73"/>
      <c r="G761" s="73"/>
    </row>
    <row r="762" spans="1:7" ht="13" x14ac:dyDescent="0.15">
      <c r="A762" s="72"/>
      <c r="B762" s="73"/>
      <c r="C762" s="73"/>
      <c r="D762" s="73"/>
      <c r="E762" s="73"/>
      <c r="F762" s="73"/>
      <c r="G762" s="73"/>
    </row>
    <row r="763" spans="1:7" ht="13" x14ac:dyDescent="0.15">
      <c r="A763" s="72"/>
      <c r="B763" s="73"/>
      <c r="C763" s="73"/>
      <c r="D763" s="73"/>
      <c r="E763" s="73"/>
      <c r="F763" s="73"/>
      <c r="G763" s="73"/>
    </row>
    <row r="764" spans="1:7" ht="13" x14ac:dyDescent="0.15">
      <c r="A764" s="72"/>
      <c r="B764" s="73"/>
      <c r="C764" s="73"/>
      <c r="D764" s="73"/>
      <c r="E764" s="73"/>
      <c r="F764" s="73"/>
      <c r="G764" s="73"/>
    </row>
    <row r="765" spans="1:7" ht="13" x14ac:dyDescent="0.15">
      <c r="A765" s="72"/>
      <c r="B765" s="73"/>
      <c r="C765" s="73"/>
      <c r="D765" s="73"/>
      <c r="E765" s="73"/>
      <c r="F765" s="73"/>
      <c r="G765" s="73"/>
    </row>
    <row r="766" spans="1:7" ht="13" x14ac:dyDescent="0.15">
      <c r="A766" s="72"/>
      <c r="B766" s="73"/>
      <c r="C766" s="73"/>
      <c r="D766" s="73"/>
      <c r="E766" s="73"/>
      <c r="F766" s="73"/>
      <c r="G766" s="73"/>
    </row>
    <row r="767" spans="1:7" ht="13" x14ac:dyDescent="0.15">
      <c r="A767" s="72"/>
      <c r="B767" s="73"/>
      <c r="C767" s="73"/>
      <c r="D767" s="73"/>
      <c r="E767" s="73"/>
      <c r="F767" s="73"/>
      <c r="G767" s="73"/>
    </row>
    <row r="768" spans="1:7" ht="13" x14ac:dyDescent="0.15">
      <c r="A768" s="72"/>
      <c r="B768" s="73"/>
      <c r="C768" s="73"/>
      <c r="D768" s="73"/>
      <c r="E768" s="73"/>
      <c r="F768" s="73"/>
      <c r="G768" s="73"/>
    </row>
    <row r="769" spans="1:7" ht="13" x14ac:dyDescent="0.15">
      <c r="A769" s="72"/>
      <c r="B769" s="73"/>
      <c r="C769" s="73"/>
      <c r="D769" s="73"/>
      <c r="E769" s="73"/>
      <c r="F769" s="73"/>
      <c r="G769" s="73"/>
    </row>
    <row r="770" spans="1:7" ht="13" x14ac:dyDescent="0.15">
      <c r="A770" s="72"/>
      <c r="B770" s="73"/>
      <c r="C770" s="73"/>
      <c r="D770" s="73"/>
      <c r="E770" s="73"/>
      <c r="F770" s="73"/>
      <c r="G770" s="73"/>
    </row>
    <row r="771" spans="1:7" ht="13" x14ac:dyDescent="0.15">
      <c r="A771" s="72"/>
      <c r="B771" s="73"/>
      <c r="C771" s="73"/>
      <c r="D771" s="73"/>
      <c r="E771" s="73"/>
      <c r="F771" s="73"/>
      <c r="G771" s="73"/>
    </row>
    <row r="772" spans="1:7" ht="13" x14ac:dyDescent="0.15">
      <c r="A772" s="72"/>
      <c r="B772" s="73"/>
      <c r="C772" s="73"/>
      <c r="D772" s="73"/>
      <c r="E772" s="73"/>
      <c r="F772" s="73"/>
      <c r="G772" s="73"/>
    </row>
    <row r="773" spans="1:7" ht="13" x14ac:dyDescent="0.15">
      <c r="A773" s="72"/>
      <c r="B773" s="73"/>
      <c r="C773" s="73"/>
      <c r="D773" s="73"/>
      <c r="E773" s="73"/>
      <c r="F773" s="73"/>
      <c r="G773" s="73"/>
    </row>
    <row r="774" spans="1:7" ht="13" x14ac:dyDescent="0.15">
      <c r="A774" s="72"/>
      <c r="B774" s="73"/>
      <c r="C774" s="73"/>
      <c r="D774" s="73"/>
      <c r="E774" s="73"/>
      <c r="F774" s="73"/>
      <c r="G774" s="73"/>
    </row>
    <row r="775" spans="1:7" ht="13" x14ac:dyDescent="0.15">
      <c r="A775" s="72"/>
      <c r="B775" s="73"/>
      <c r="C775" s="73"/>
      <c r="D775" s="73"/>
      <c r="E775" s="73"/>
      <c r="F775" s="73"/>
      <c r="G775" s="73"/>
    </row>
    <row r="776" spans="1:7" ht="13" x14ac:dyDescent="0.15">
      <c r="A776" s="72"/>
      <c r="B776" s="73"/>
      <c r="C776" s="73"/>
      <c r="D776" s="73"/>
      <c r="E776" s="73"/>
      <c r="F776" s="73"/>
      <c r="G776" s="73"/>
    </row>
    <row r="777" spans="1:7" ht="13" x14ac:dyDescent="0.15">
      <c r="A777" s="72"/>
      <c r="B777" s="73"/>
      <c r="C777" s="73"/>
      <c r="D777" s="73"/>
      <c r="E777" s="73"/>
      <c r="F777" s="73"/>
      <c r="G777" s="73"/>
    </row>
    <row r="778" spans="1:7" ht="13" x14ac:dyDescent="0.15">
      <c r="A778" s="72"/>
      <c r="B778" s="73"/>
      <c r="C778" s="73"/>
      <c r="D778" s="73"/>
      <c r="E778" s="73"/>
      <c r="F778" s="73"/>
      <c r="G778" s="73"/>
    </row>
    <row r="779" spans="1:7" ht="13" x14ac:dyDescent="0.15">
      <c r="A779" s="72"/>
      <c r="B779" s="73"/>
      <c r="C779" s="73"/>
      <c r="D779" s="73"/>
      <c r="E779" s="73"/>
      <c r="F779" s="73"/>
      <c r="G779" s="73"/>
    </row>
    <row r="780" spans="1:7" ht="13" x14ac:dyDescent="0.15">
      <c r="A780" s="72"/>
      <c r="B780" s="73"/>
      <c r="C780" s="73"/>
      <c r="D780" s="73"/>
      <c r="E780" s="73"/>
      <c r="F780" s="73"/>
      <c r="G780" s="73"/>
    </row>
    <row r="781" spans="1:7" ht="13" x14ac:dyDescent="0.15">
      <c r="A781" s="72"/>
      <c r="B781" s="73"/>
      <c r="C781" s="73"/>
      <c r="D781" s="73"/>
      <c r="E781" s="73"/>
      <c r="F781" s="73"/>
      <c r="G781" s="73"/>
    </row>
    <row r="782" spans="1:7" ht="13" x14ac:dyDescent="0.15">
      <c r="A782" s="72"/>
      <c r="B782" s="73"/>
      <c r="C782" s="73"/>
      <c r="D782" s="73"/>
      <c r="E782" s="73"/>
      <c r="F782" s="73"/>
      <c r="G782" s="73"/>
    </row>
    <row r="783" spans="1:7" ht="13" x14ac:dyDescent="0.15">
      <c r="A783" s="72"/>
      <c r="B783" s="73"/>
      <c r="C783" s="73"/>
      <c r="D783" s="73"/>
      <c r="E783" s="73"/>
      <c r="F783" s="73"/>
      <c r="G783" s="73"/>
    </row>
    <row r="784" spans="1:7" ht="13" x14ac:dyDescent="0.15">
      <c r="A784" s="72"/>
      <c r="B784" s="73"/>
      <c r="C784" s="73"/>
      <c r="D784" s="73"/>
      <c r="E784" s="73"/>
      <c r="F784" s="73"/>
      <c r="G784" s="73"/>
    </row>
    <row r="785" spans="1:7" ht="13" x14ac:dyDescent="0.15">
      <c r="A785" s="72"/>
      <c r="B785" s="73"/>
      <c r="C785" s="73"/>
      <c r="D785" s="73"/>
      <c r="E785" s="73"/>
      <c r="F785" s="73"/>
      <c r="G785" s="73"/>
    </row>
    <row r="786" spans="1:7" ht="13" x14ac:dyDescent="0.15">
      <c r="A786" s="72"/>
      <c r="B786" s="73"/>
      <c r="C786" s="73"/>
      <c r="D786" s="73"/>
      <c r="E786" s="73"/>
      <c r="F786" s="73"/>
      <c r="G786" s="73"/>
    </row>
    <row r="787" spans="1:7" ht="13" x14ac:dyDescent="0.15">
      <c r="A787" s="72"/>
      <c r="B787" s="73"/>
      <c r="C787" s="73"/>
      <c r="D787" s="73"/>
      <c r="E787" s="73"/>
      <c r="F787" s="73"/>
      <c r="G787" s="73"/>
    </row>
    <row r="788" spans="1:7" ht="13" x14ac:dyDescent="0.15">
      <c r="A788" s="72"/>
      <c r="B788" s="73"/>
      <c r="C788" s="73"/>
      <c r="D788" s="73"/>
      <c r="E788" s="73"/>
      <c r="F788" s="73"/>
      <c r="G788" s="73"/>
    </row>
    <row r="789" spans="1:7" ht="13" x14ac:dyDescent="0.15">
      <c r="A789" s="72"/>
      <c r="B789" s="73"/>
      <c r="C789" s="73"/>
      <c r="D789" s="73"/>
      <c r="E789" s="73"/>
      <c r="F789" s="73"/>
      <c r="G789" s="73"/>
    </row>
    <row r="790" spans="1:7" ht="13" x14ac:dyDescent="0.15">
      <c r="A790" s="72"/>
      <c r="B790" s="73"/>
      <c r="C790" s="73"/>
      <c r="D790" s="73"/>
      <c r="E790" s="73"/>
      <c r="F790" s="73"/>
      <c r="G790" s="73"/>
    </row>
    <row r="791" spans="1:7" ht="13" x14ac:dyDescent="0.15">
      <c r="A791" s="72"/>
      <c r="B791" s="73"/>
      <c r="C791" s="73"/>
      <c r="D791" s="73"/>
      <c r="E791" s="73"/>
      <c r="F791" s="73"/>
      <c r="G791" s="73"/>
    </row>
    <row r="792" spans="1:7" ht="13" x14ac:dyDescent="0.15">
      <c r="A792" s="72"/>
      <c r="B792" s="73"/>
      <c r="C792" s="73"/>
      <c r="D792" s="73"/>
      <c r="E792" s="73"/>
      <c r="F792" s="73"/>
      <c r="G792" s="73"/>
    </row>
    <row r="793" spans="1:7" ht="13" x14ac:dyDescent="0.15">
      <c r="A793" s="72"/>
      <c r="B793" s="73"/>
      <c r="C793" s="73"/>
      <c r="D793" s="73"/>
      <c r="E793" s="73"/>
      <c r="F793" s="73"/>
      <c r="G793" s="73"/>
    </row>
    <row r="794" spans="1:7" ht="13" x14ac:dyDescent="0.15">
      <c r="A794" s="72"/>
      <c r="B794" s="73"/>
      <c r="C794" s="73"/>
      <c r="D794" s="73"/>
      <c r="E794" s="73"/>
      <c r="F794" s="73"/>
      <c r="G794" s="73"/>
    </row>
    <row r="795" spans="1:7" ht="13" x14ac:dyDescent="0.15">
      <c r="A795" s="72"/>
      <c r="B795" s="73"/>
      <c r="C795" s="73"/>
      <c r="D795" s="73"/>
      <c r="E795" s="73"/>
      <c r="F795" s="73"/>
      <c r="G795" s="73"/>
    </row>
    <row r="796" spans="1:7" ht="13" x14ac:dyDescent="0.15">
      <c r="A796" s="72"/>
      <c r="B796" s="73"/>
      <c r="C796" s="73"/>
      <c r="D796" s="73"/>
      <c r="E796" s="73"/>
      <c r="F796" s="73"/>
      <c r="G796" s="73"/>
    </row>
    <row r="797" spans="1:7" ht="13" x14ac:dyDescent="0.15">
      <c r="A797" s="72"/>
      <c r="B797" s="73"/>
      <c r="C797" s="73"/>
      <c r="D797" s="73"/>
      <c r="E797" s="73"/>
      <c r="F797" s="73"/>
      <c r="G797" s="73"/>
    </row>
    <row r="798" spans="1:7" ht="13" x14ac:dyDescent="0.15">
      <c r="A798" s="72"/>
      <c r="B798" s="73"/>
      <c r="C798" s="73"/>
      <c r="D798" s="73"/>
      <c r="E798" s="73"/>
      <c r="F798" s="73"/>
      <c r="G798" s="73"/>
    </row>
    <row r="799" spans="1:7" ht="13" x14ac:dyDescent="0.15">
      <c r="A799" s="72"/>
      <c r="B799" s="73"/>
      <c r="C799" s="73"/>
      <c r="D799" s="73"/>
      <c r="E799" s="73"/>
      <c r="F799" s="73"/>
      <c r="G799" s="73"/>
    </row>
    <row r="800" spans="1:7" ht="13" x14ac:dyDescent="0.15">
      <c r="A800" s="72"/>
      <c r="B800" s="73"/>
      <c r="C800" s="73"/>
      <c r="D800" s="73"/>
      <c r="E800" s="73"/>
      <c r="F800" s="73"/>
      <c r="G800" s="73"/>
    </row>
    <row r="801" spans="1:7" ht="13" x14ac:dyDescent="0.15">
      <c r="A801" s="72"/>
      <c r="B801" s="73"/>
      <c r="C801" s="73"/>
      <c r="D801" s="73"/>
      <c r="E801" s="73"/>
      <c r="F801" s="73"/>
      <c r="G801" s="73"/>
    </row>
    <row r="802" spans="1:7" ht="13" x14ac:dyDescent="0.15">
      <c r="A802" s="72"/>
      <c r="B802" s="73"/>
      <c r="C802" s="73"/>
      <c r="D802" s="73"/>
      <c r="E802" s="73"/>
      <c r="F802" s="73"/>
      <c r="G802" s="73"/>
    </row>
    <row r="803" spans="1:7" ht="13" x14ac:dyDescent="0.15">
      <c r="A803" s="72"/>
      <c r="B803" s="73"/>
      <c r="C803" s="73"/>
      <c r="D803" s="73"/>
      <c r="E803" s="73"/>
      <c r="F803" s="73"/>
      <c r="G803" s="73"/>
    </row>
    <row r="804" spans="1:7" ht="13" x14ac:dyDescent="0.15">
      <c r="A804" s="72"/>
      <c r="B804" s="73"/>
      <c r="C804" s="73"/>
      <c r="D804" s="73"/>
      <c r="E804" s="73"/>
      <c r="F804" s="73"/>
      <c r="G804" s="73"/>
    </row>
    <row r="805" spans="1:7" ht="13" x14ac:dyDescent="0.15">
      <c r="A805" s="72"/>
      <c r="B805" s="73"/>
      <c r="C805" s="73"/>
      <c r="D805" s="73"/>
      <c r="E805" s="73"/>
      <c r="F805" s="73"/>
      <c r="G805" s="73"/>
    </row>
    <row r="806" spans="1:7" ht="13" x14ac:dyDescent="0.15">
      <c r="A806" s="72"/>
      <c r="B806" s="73"/>
      <c r="C806" s="73"/>
      <c r="D806" s="73"/>
      <c r="E806" s="73"/>
      <c r="F806" s="73"/>
      <c r="G806" s="73"/>
    </row>
    <row r="807" spans="1:7" ht="13" x14ac:dyDescent="0.15">
      <c r="A807" s="72"/>
      <c r="B807" s="73"/>
      <c r="C807" s="73"/>
      <c r="D807" s="73"/>
      <c r="E807" s="73"/>
      <c r="F807" s="73"/>
      <c r="G807" s="73"/>
    </row>
    <row r="808" spans="1:7" ht="13" x14ac:dyDescent="0.15">
      <c r="A808" s="72"/>
      <c r="B808" s="73"/>
      <c r="C808" s="73"/>
      <c r="D808" s="73"/>
      <c r="E808" s="73"/>
      <c r="F808" s="73"/>
      <c r="G808" s="73"/>
    </row>
    <row r="809" spans="1:7" ht="13" x14ac:dyDescent="0.15">
      <c r="A809" s="72"/>
      <c r="B809" s="73"/>
      <c r="C809" s="73"/>
      <c r="D809" s="73"/>
      <c r="E809" s="73"/>
      <c r="F809" s="73"/>
      <c r="G809" s="73"/>
    </row>
    <row r="810" spans="1:7" ht="13" x14ac:dyDescent="0.15">
      <c r="A810" s="72"/>
      <c r="B810" s="73"/>
      <c r="C810" s="73"/>
      <c r="D810" s="73"/>
      <c r="E810" s="73"/>
      <c r="F810" s="73"/>
      <c r="G810" s="73"/>
    </row>
    <row r="811" spans="1:7" ht="13" x14ac:dyDescent="0.15">
      <c r="A811" s="72"/>
      <c r="B811" s="73"/>
      <c r="C811" s="73"/>
      <c r="D811" s="73"/>
      <c r="E811" s="73"/>
      <c r="F811" s="73"/>
      <c r="G811" s="73"/>
    </row>
    <row r="812" spans="1:7" ht="13" x14ac:dyDescent="0.15">
      <c r="A812" s="72"/>
      <c r="B812" s="73"/>
      <c r="C812" s="73"/>
      <c r="D812" s="73"/>
      <c r="E812" s="73"/>
      <c r="F812" s="73"/>
      <c r="G812" s="73"/>
    </row>
    <row r="813" spans="1:7" ht="13" x14ac:dyDescent="0.15">
      <c r="A813" s="72"/>
      <c r="B813" s="73"/>
      <c r="C813" s="73"/>
      <c r="D813" s="73"/>
      <c r="E813" s="73"/>
      <c r="F813" s="73"/>
      <c r="G813" s="73"/>
    </row>
    <row r="814" spans="1:7" ht="13" x14ac:dyDescent="0.15">
      <c r="A814" s="72"/>
      <c r="B814" s="73"/>
      <c r="C814" s="73"/>
      <c r="D814" s="73"/>
      <c r="E814" s="73"/>
      <c r="F814" s="73"/>
      <c r="G814" s="73"/>
    </row>
    <row r="815" spans="1:7" ht="13" x14ac:dyDescent="0.15">
      <c r="A815" s="72"/>
      <c r="B815" s="73"/>
      <c r="C815" s="73"/>
      <c r="D815" s="73"/>
      <c r="E815" s="73"/>
      <c r="F815" s="73"/>
      <c r="G815" s="73"/>
    </row>
    <row r="816" spans="1:7" ht="13" x14ac:dyDescent="0.15">
      <c r="A816" s="72"/>
      <c r="B816" s="73"/>
      <c r="C816" s="73"/>
      <c r="D816" s="73"/>
      <c r="E816" s="73"/>
      <c r="F816" s="73"/>
      <c r="G816" s="73"/>
    </row>
    <row r="817" spans="1:7" ht="13" x14ac:dyDescent="0.15">
      <c r="A817" s="72"/>
      <c r="B817" s="73"/>
      <c r="C817" s="73"/>
      <c r="D817" s="73"/>
      <c r="E817" s="73"/>
      <c r="F817" s="73"/>
      <c r="G817" s="73"/>
    </row>
    <row r="818" spans="1:7" ht="13" x14ac:dyDescent="0.15">
      <c r="A818" s="72"/>
      <c r="B818" s="73"/>
      <c r="C818" s="73"/>
      <c r="D818" s="73"/>
      <c r="E818" s="73"/>
      <c r="F818" s="73"/>
      <c r="G818" s="73"/>
    </row>
    <row r="819" spans="1:7" ht="13" x14ac:dyDescent="0.15">
      <c r="A819" s="72"/>
      <c r="B819" s="73"/>
      <c r="C819" s="73"/>
      <c r="D819" s="73"/>
      <c r="E819" s="73"/>
      <c r="F819" s="73"/>
      <c r="G819" s="73"/>
    </row>
    <row r="820" spans="1:7" ht="13" x14ac:dyDescent="0.15">
      <c r="A820" s="72"/>
      <c r="B820" s="73"/>
      <c r="C820" s="73"/>
      <c r="D820" s="73"/>
      <c r="E820" s="73"/>
      <c r="F820" s="73"/>
      <c r="G820" s="73"/>
    </row>
    <row r="821" spans="1:7" ht="13" x14ac:dyDescent="0.15">
      <c r="A821" s="72"/>
      <c r="B821" s="73"/>
      <c r="C821" s="73"/>
      <c r="D821" s="73"/>
      <c r="E821" s="73"/>
      <c r="F821" s="73"/>
      <c r="G821" s="73"/>
    </row>
    <row r="822" spans="1:7" ht="13" x14ac:dyDescent="0.15">
      <c r="A822" s="72"/>
      <c r="B822" s="73"/>
      <c r="C822" s="73"/>
      <c r="D822" s="73"/>
      <c r="E822" s="73"/>
      <c r="F822" s="73"/>
      <c r="G822" s="73"/>
    </row>
    <row r="823" spans="1:7" ht="13" x14ac:dyDescent="0.15">
      <c r="A823" s="72"/>
      <c r="B823" s="73"/>
      <c r="C823" s="73"/>
      <c r="D823" s="73"/>
      <c r="E823" s="73"/>
      <c r="F823" s="73"/>
      <c r="G823" s="73"/>
    </row>
    <row r="824" spans="1:7" ht="13" x14ac:dyDescent="0.15">
      <c r="A824" s="72"/>
      <c r="B824" s="73"/>
      <c r="C824" s="73"/>
      <c r="D824" s="73"/>
      <c r="E824" s="73"/>
      <c r="F824" s="73"/>
      <c r="G824" s="73"/>
    </row>
    <row r="825" spans="1:7" ht="13" x14ac:dyDescent="0.15">
      <c r="A825" s="72"/>
      <c r="B825" s="73"/>
      <c r="C825" s="73"/>
      <c r="D825" s="73"/>
      <c r="E825" s="73"/>
      <c r="F825" s="73"/>
      <c r="G825" s="73"/>
    </row>
    <row r="826" spans="1:7" ht="13" x14ac:dyDescent="0.15">
      <c r="A826" s="72"/>
      <c r="B826" s="73"/>
      <c r="C826" s="73"/>
      <c r="D826" s="73"/>
      <c r="E826" s="73"/>
      <c r="F826" s="73"/>
      <c r="G826" s="73"/>
    </row>
    <row r="827" spans="1:7" ht="13" x14ac:dyDescent="0.15">
      <c r="A827" s="72"/>
      <c r="B827" s="73"/>
      <c r="C827" s="73"/>
      <c r="D827" s="73"/>
      <c r="E827" s="73"/>
      <c r="F827" s="73"/>
      <c r="G827" s="73"/>
    </row>
    <row r="828" spans="1:7" ht="13" x14ac:dyDescent="0.15">
      <c r="A828" s="72"/>
      <c r="B828" s="73"/>
      <c r="C828" s="73"/>
      <c r="D828" s="73"/>
      <c r="E828" s="73"/>
      <c r="F828" s="73"/>
      <c r="G828" s="73"/>
    </row>
    <row r="829" spans="1:7" ht="13" x14ac:dyDescent="0.15">
      <c r="A829" s="72"/>
      <c r="B829" s="73"/>
      <c r="C829" s="73"/>
      <c r="D829" s="73"/>
      <c r="E829" s="73"/>
      <c r="F829" s="73"/>
      <c r="G829" s="73"/>
    </row>
    <row r="830" spans="1:7" ht="13" x14ac:dyDescent="0.15">
      <c r="A830" s="72"/>
      <c r="B830" s="73"/>
      <c r="C830" s="73"/>
      <c r="D830" s="73"/>
      <c r="E830" s="73"/>
      <c r="F830" s="73"/>
      <c r="G830" s="73"/>
    </row>
    <row r="831" spans="1:7" ht="13" x14ac:dyDescent="0.15">
      <c r="A831" s="72"/>
      <c r="B831" s="73"/>
      <c r="C831" s="73"/>
      <c r="D831" s="73"/>
      <c r="E831" s="73"/>
      <c r="F831" s="73"/>
      <c r="G831" s="73"/>
    </row>
    <row r="832" spans="1:7" ht="13" x14ac:dyDescent="0.15">
      <c r="A832" s="72"/>
      <c r="B832" s="73"/>
      <c r="C832" s="73"/>
      <c r="D832" s="73"/>
      <c r="E832" s="73"/>
      <c r="F832" s="73"/>
      <c r="G832" s="73"/>
    </row>
    <row r="833" spans="1:7" ht="13" x14ac:dyDescent="0.15">
      <c r="A833" s="72"/>
      <c r="B833" s="73"/>
      <c r="C833" s="73"/>
      <c r="D833" s="73"/>
      <c r="E833" s="73"/>
      <c r="F833" s="73"/>
      <c r="G833" s="73"/>
    </row>
    <row r="834" spans="1:7" ht="13" x14ac:dyDescent="0.15">
      <c r="A834" s="72"/>
      <c r="B834" s="73"/>
      <c r="C834" s="73"/>
      <c r="D834" s="73"/>
      <c r="E834" s="73"/>
      <c r="F834" s="73"/>
      <c r="G834" s="73"/>
    </row>
    <row r="835" spans="1:7" ht="13" x14ac:dyDescent="0.15">
      <c r="A835" s="72"/>
      <c r="B835" s="73"/>
      <c r="C835" s="73"/>
      <c r="D835" s="73"/>
      <c r="E835" s="73"/>
      <c r="F835" s="73"/>
      <c r="G835" s="73"/>
    </row>
    <row r="836" spans="1:7" ht="13" x14ac:dyDescent="0.15">
      <c r="A836" s="72"/>
      <c r="B836" s="73"/>
      <c r="C836" s="73"/>
      <c r="D836" s="73"/>
      <c r="E836" s="73"/>
      <c r="F836" s="73"/>
      <c r="G836" s="73"/>
    </row>
    <row r="837" spans="1:7" ht="13" x14ac:dyDescent="0.15">
      <c r="A837" s="72"/>
      <c r="B837" s="73"/>
      <c r="C837" s="73"/>
      <c r="D837" s="73"/>
      <c r="E837" s="73"/>
      <c r="F837" s="73"/>
      <c r="G837" s="73"/>
    </row>
    <row r="838" spans="1:7" ht="13" x14ac:dyDescent="0.15">
      <c r="A838" s="72"/>
      <c r="B838" s="73"/>
      <c r="C838" s="73"/>
      <c r="D838" s="73"/>
      <c r="E838" s="73"/>
      <c r="F838" s="73"/>
      <c r="G838" s="73"/>
    </row>
    <row r="839" spans="1:7" ht="13" x14ac:dyDescent="0.15">
      <c r="A839" s="72"/>
      <c r="B839" s="73"/>
      <c r="C839" s="73"/>
      <c r="D839" s="73"/>
      <c r="E839" s="73"/>
      <c r="F839" s="73"/>
      <c r="G839" s="73"/>
    </row>
    <row r="840" spans="1:7" ht="13" x14ac:dyDescent="0.15">
      <c r="A840" s="72"/>
      <c r="B840" s="73"/>
      <c r="C840" s="73"/>
      <c r="D840" s="73"/>
      <c r="E840" s="73"/>
      <c r="F840" s="73"/>
      <c r="G840" s="73"/>
    </row>
    <row r="841" spans="1:7" ht="13" x14ac:dyDescent="0.15">
      <c r="A841" s="72"/>
      <c r="B841" s="73"/>
      <c r="C841" s="73"/>
      <c r="D841" s="73"/>
      <c r="E841" s="73"/>
      <c r="F841" s="73"/>
      <c r="G841" s="73"/>
    </row>
    <row r="842" spans="1:7" ht="13" x14ac:dyDescent="0.15">
      <c r="A842" s="72"/>
      <c r="B842" s="73"/>
      <c r="C842" s="73"/>
      <c r="D842" s="73"/>
      <c r="E842" s="73"/>
      <c r="F842" s="73"/>
      <c r="G842" s="73"/>
    </row>
    <row r="843" spans="1:7" ht="13" x14ac:dyDescent="0.15">
      <c r="A843" s="72"/>
      <c r="B843" s="73"/>
      <c r="C843" s="73"/>
      <c r="D843" s="73"/>
      <c r="E843" s="73"/>
      <c r="F843" s="73"/>
      <c r="G843" s="73"/>
    </row>
    <row r="844" spans="1:7" ht="13" x14ac:dyDescent="0.15">
      <c r="A844" s="72"/>
      <c r="B844" s="73"/>
      <c r="C844" s="73"/>
      <c r="D844" s="73"/>
      <c r="E844" s="73"/>
      <c r="F844" s="73"/>
      <c r="G844" s="73"/>
    </row>
    <row r="845" spans="1:7" ht="13" x14ac:dyDescent="0.15">
      <c r="A845" s="72"/>
      <c r="B845" s="73"/>
      <c r="C845" s="73"/>
      <c r="D845" s="73"/>
      <c r="E845" s="73"/>
      <c r="F845" s="73"/>
      <c r="G845" s="73"/>
    </row>
    <row r="846" spans="1:7" ht="13" x14ac:dyDescent="0.15">
      <c r="A846" s="72"/>
      <c r="B846" s="73"/>
      <c r="C846" s="73"/>
      <c r="D846" s="73"/>
      <c r="E846" s="73"/>
      <c r="F846" s="73"/>
      <c r="G846" s="73"/>
    </row>
    <row r="847" spans="1:7" ht="13" x14ac:dyDescent="0.15">
      <c r="A847" s="72"/>
      <c r="B847" s="73"/>
      <c r="C847" s="73"/>
      <c r="D847" s="73"/>
      <c r="E847" s="73"/>
      <c r="F847" s="73"/>
      <c r="G847" s="73"/>
    </row>
    <row r="848" spans="1:7" ht="13" x14ac:dyDescent="0.15">
      <c r="A848" s="72"/>
      <c r="B848" s="73"/>
      <c r="C848" s="73"/>
      <c r="D848" s="73"/>
      <c r="E848" s="73"/>
      <c r="F848" s="73"/>
      <c r="G848" s="73"/>
    </row>
    <row r="849" spans="1:7" ht="13" x14ac:dyDescent="0.15">
      <c r="A849" s="72"/>
      <c r="B849" s="73"/>
      <c r="C849" s="73"/>
      <c r="D849" s="73"/>
      <c r="E849" s="73"/>
      <c r="F849" s="73"/>
      <c r="G849" s="73"/>
    </row>
    <row r="850" spans="1:7" ht="13" x14ac:dyDescent="0.15">
      <c r="A850" s="72"/>
      <c r="B850" s="73"/>
      <c r="C850" s="73"/>
      <c r="D850" s="73"/>
      <c r="E850" s="73"/>
      <c r="F850" s="73"/>
      <c r="G850" s="73"/>
    </row>
    <row r="851" spans="1:7" ht="13" x14ac:dyDescent="0.15">
      <c r="A851" s="72"/>
      <c r="B851" s="73"/>
      <c r="C851" s="73"/>
      <c r="D851" s="73"/>
      <c r="E851" s="73"/>
      <c r="F851" s="73"/>
      <c r="G851" s="73"/>
    </row>
    <row r="852" spans="1:7" ht="13" x14ac:dyDescent="0.15">
      <c r="A852" s="72"/>
      <c r="B852" s="73"/>
      <c r="C852" s="73"/>
      <c r="D852" s="73"/>
      <c r="E852" s="73"/>
      <c r="F852" s="73"/>
      <c r="G852" s="73"/>
    </row>
    <row r="853" spans="1:7" ht="13" x14ac:dyDescent="0.15">
      <c r="A853" s="72"/>
      <c r="B853" s="73"/>
      <c r="C853" s="73"/>
      <c r="D853" s="73"/>
      <c r="E853" s="73"/>
      <c r="F853" s="73"/>
      <c r="G853" s="73"/>
    </row>
    <row r="854" spans="1:7" ht="13" x14ac:dyDescent="0.15">
      <c r="A854" s="72"/>
      <c r="B854" s="73"/>
      <c r="C854" s="73"/>
      <c r="D854" s="73"/>
      <c r="E854" s="73"/>
      <c r="F854" s="73"/>
      <c r="G854" s="73"/>
    </row>
    <row r="855" spans="1:7" ht="13" x14ac:dyDescent="0.15">
      <c r="A855" s="72"/>
      <c r="B855" s="73"/>
      <c r="C855" s="73"/>
      <c r="D855" s="73"/>
      <c r="E855" s="73"/>
      <c r="F855" s="73"/>
      <c r="G855" s="73"/>
    </row>
    <row r="856" spans="1:7" ht="13" x14ac:dyDescent="0.15">
      <c r="A856" s="72"/>
      <c r="B856" s="73"/>
      <c r="C856" s="73"/>
      <c r="D856" s="73"/>
      <c r="E856" s="73"/>
      <c r="F856" s="73"/>
      <c r="G856" s="73"/>
    </row>
    <row r="857" spans="1:7" ht="13" x14ac:dyDescent="0.15">
      <c r="A857" s="72"/>
      <c r="B857" s="73"/>
      <c r="C857" s="73"/>
      <c r="D857" s="73"/>
      <c r="E857" s="73"/>
      <c r="F857" s="73"/>
      <c r="G857" s="73"/>
    </row>
    <row r="858" spans="1:7" ht="13" x14ac:dyDescent="0.15">
      <c r="A858" s="72"/>
      <c r="B858" s="73"/>
      <c r="C858" s="73"/>
      <c r="D858" s="73"/>
      <c r="E858" s="73"/>
      <c r="F858" s="73"/>
      <c r="G858" s="73"/>
    </row>
    <row r="859" spans="1:7" ht="13" x14ac:dyDescent="0.15">
      <c r="A859" s="72"/>
      <c r="B859" s="73"/>
      <c r="C859" s="73"/>
      <c r="D859" s="73"/>
      <c r="E859" s="73"/>
      <c r="F859" s="73"/>
      <c r="G859" s="73"/>
    </row>
    <row r="860" spans="1:7" ht="13" x14ac:dyDescent="0.15">
      <c r="A860" s="72"/>
      <c r="B860" s="73"/>
      <c r="C860" s="73"/>
      <c r="D860" s="73"/>
      <c r="E860" s="73"/>
      <c r="F860" s="73"/>
      <c r="G860" s="73"/>
    </row>
    <row r="861" spans="1:7" ht="13" x14ac:dyDescent="0.15">
      <c r="A861" s="72"/>
      <c r="B861" s="73"/>
      <c r="C861" s="73"/>
      <c r="D861" s="73"/>
      <c r="E861" s="73"/>
      <c r="F861" s="73"/>
      <c r="G861" s="73"/>
    </row>
    <row r="862" spans="1:7" ht="13" x14ac:dyDescent="0.15">
      <c r="A862" s="72"/>
      <c r="B862" s="73"/>
      <c r="C862" s="73"/>
      <c r="D862" s="73"/>
      <c r="E862" s="73"/>
      <c r="F862" s="73"/>
      <c r="G862" s="73"/>
    </row>
    <row r="863" spans="1:7" ht="13" x14ac:dyDescent="0.15">
      <c r="A863" s="72"/>
      <c r="B863" s="73"/>
      <c r="C863" s="73"/>
      <c r="D863" s="73"/>
      <c r="E863" s="73"/>
      <c r="F863" s="73"/>
      <c r="G863" s="73"/>
    </row>
    <row r="864" spans="1:7" ht="13" x14ac:dyDescent="0.15">
      <c r="A864" s="72"/>
      <c r="B864" s="73"/>
      <c r="C864" s="73"/>
      <c r="D864" s="73"/>
      <c r="E864" s="73"/>
      <c r="F864" s="73"/>
      <c r="G864" s="73"/>
    </row>
    <row r="865" spans="1:7" ht="13" x14ac:dyDescent="0.15">
      <c r="A865" s="72"/>
      <c r="B865" s="73"/>
      <c r="C865" s="73"/>
      <c r="D865" s="73"/>
      <c r="E865" s="73"/>
      <c r="F865" s="73"/>
      <c r="G865" s="73"/>
    </row>
    <row r="866" spans="1:7" ht="13" x14ac:dyDescent="0.15">
      <c r="A866" s="72"/>
      <c r="B866" s="73"/>
      <c r="C866" s="73"/>
      <c r="D866" s="73"/>
      <c r="E866" s="73"/>
      <c r="F866" s="73"/>
      <c r="G866" s="73"/>
    </row>
    <row r="867" spans="1:7" ht="13" x14ac:dyDescent="0.15">
      <c r="A867" s="72"/>
      <c r="B867" s="73"/>
      <c r="C867" s="73"/>
      <c r="D867" s="73"/>
      <c r="E867" s="73"/>
      <c r="F867" s="73"/>
      <c r="G867" s="73"/>
    </row>
    <row r="868" spans="1:7" ht="13" x14ac:dyDescent="0.15">
      <c r="A868" s="72"/>
      <c r="B868" s="73"/>
      <c r="C868" s="73"/>
      <c r="D868" s="73"/>
      <c r="E868" s="73"/>
      <c r="F868" s="73"/>
      <c r="G868" s="73"/>
    </row>
    <row r="869" spans="1:7" ht="13" x14ac:dyDescent="0.15">
      <c r="A869" s="72"/>
      <c r="B869" s="73"/>
      <c r="C869" s="73"/>
      <c r="D869" s="73"/>
      <c r="E869" s="73"/>
      <c r="F869" s="73"/>
      <c r="G869" s="73"/>
    </row>
    <row r="870" spans="1:7" ht="13" x14ac:dyDescent="0.15">
      <c r="A870" s="72"/>
      <c r="B870" s="73"/>
      <c r="C870" s="73"/>
      <c r="D870" s="73"/>
      <c r="E870" s="73"/>
      <c r="F870" s="73"/>
      <c r="G870" s="73"/>
    </row>
    <row r="871" spans="1:7" ht="13" x14ac:dyDescent="0.15">
      <c r="A871" s="72"/>
      <c r="B871" s="73"/>
      <c r="C871" s="73"/>
      <c r="D871" s="73"/>
      <c r="E871" s="73"/>
      <c r="F871" s="73"/>
      <c r="G871" s="73"/>
    </row>
    <row r="872" spans="1:7" ht="13" x14ac:dyDescent="0.15">
      <c r="A872" s="72"/>
      <c r="B872" s="73"/>
      <c r="C872" s="73"/>
      <c r="D872" s="73"/>
      <c r="E872" s="73"/>
      <c r="F872" s="73"/>
      <c r="G872" s="73"/>
    </row>
    <row r="873" spans="1:7" ht="13" x14ac:dyDescent="0.15">
      <c r="A873" s="72"/>
      <c r="B873" s="73"/>
      <c r="C873" s="73"/>
      <c r="D873" s="73"/>
      <c r="E873" s="73"/>
      <c r="F873" s="73"/>
      <c r="G873" s="73"/>
    </row>
    <row r="874" spans="1:7" ht="13" x14ac:dyDescent="0.15">
      <c r="A874" s="72"/>
      <c r="B874" s="73"/>
      <c r="C874" s="73"/>
      <c r="D874" s="73"/>
      <c r="E874" s="73"/>
      <c r="F874" s="73"/>
      <c r="G874" s="73"/>
    </row>
    <row r="875" spans="1:7" ht="13" x14ac:dyDescent="0.15">
      <c r="A875" s="72"/>
      <c r="B875" s="73"/>
      <c r="C875" s="73"/>
      <c r="D875" s="73"/>
      <c r="E875" s="73"/>
      <c r="F875" s="73"/>
      <c r="G875" s="73"/>
    </row>
    <row r="876" spans="1:7" ht="13" x14ac:dyDescent="0.15">
      <c r="A876" s="72"/>
      <c r="B876" s="73"/>
      <c r="C876" s="73"/>
      <c r="D876" s="73"/>
      <c r="E876" s="73"/>
      <c r="F876" s="73"/>
      <c r="G876" s="73"/>
    </row>
    <row r="877" spans="1:7" ht="13" x14ac:dyDescent="0.15">
      <c r="A877" s="72"/>
      <c r="B877" s="73"/>
      <c r="C877" s="73"/>
      <c r="D877" s="73"/>
      <c r="E877" s="73"/>
      <c r="F877" s="73"/>
      <c r="G877" s="73"/>
    </row>
    <row r="878" spans="1:7" ht="13" x14ac:dyDescent="0.15">
      <c r="A878" s="72"/>
      <c r="B878" s="73"/>
      <c r="C878" s="73"/>
      <c r="D878" s="73"/>
      <c r="E878" s="73"/>
      <c r="F878" s="73"/>
      <c r="G878" s="73"/>
    </row>
    <row r="879" spans="1:7" ht="13" x14ac:dyDescent="0.15">
      <c r="A879" s="72"/>
      <c r="B879" s="73"/>
      <c r="C879" s="73"/>
      <c r="D879" s="73"/>
      <c r="E879" s="73"/>
      <c r="F879" s="73"/>
      <c r="G879" s="73"/>
    </row>
    <row r="880" spans="1:7" ht="13" x14ac:dyDescent="0.15">
      <c r="A880" s="72"/>
      <c r="B880" s="73"/>
      <c r="C880" s="73"/>
      <c r="D880" s="73"/>
      <c r="E880" s="73"/>
      <c r="F880" s="73"/>
      <c r="G880" s="73"/>
    </row>
    <row r="881" spans="1:7" ht="13" x14ac:dyDescent="0.15">
      <c r="A881" s="72"/>
      <c r="B881" s="73"/>
      <c r="C881" s="73"/>
      <c r="D881" s="73"/>
      <c r="E881" s="73"/>
      <c r="F881" s="73"/>
      <c r="G881" s="73"/>
    </row>
    <row r="882" spans="1:7" ht="13" x14ac:dyDescent="0.15">
      <c r="A882" s="72"/>
      <c r="B882" s="73"/>
      <c r="C882" s="73"/>
      <c r="D882" s="73"/>
      <c r="E882" s="73"/>
      <c r="F882" s="73"/>
      <c r="G882" s="73"/>
    </row>
    <row r="883" spans="1:7" ht="13" x14ac:dyDescent="0.15">
      <c r="A883" s="72"/>
      <c r="B883" s="73"/>
      <c r="C883" s="73"/>
      <c r="D883" s="73"/>
      <c r="E883" s="73"/>
      <c r="F883" s="73"/>
      <c r="G883" s="73"/>
    </row>
    <row r="884" spans="1:7" ht="13" x14ac:dyDescent="0.15">
      <c r="A884" s="72"/>
      <c r="B884" s="73"/>
      <c r="C884" s="73"/>
      <c r="D884" s="73"/>
      <c r="E884" s="73"/>
      <c r="F884" s="73"/>
      <c r="G884" s="73"/>
    </row>
    <row r="885" spans="1:7" ht="13" x14ac:dyDescent="0.15">
      <c r="A885" s="72"/>
      <c r="B885" s="73"/>
      <c r="C885" s="73"/>
      <c r="D885" s="73"/>
      <c r="E885" s="73"/>
      <c r="F885" s="73"/>
      <c r="G885" s="73"/>
    </row>
    <row r="886" spans="1:7" ht="13" x14ac:dyDescent="0.15">
      <c r="A886" s="72"/>
      <c r="B886" s="73"/>
      <c r="C886" s="73"/>
      <c r="D886" s="73"/>
      <c r="E886" s="73"/>
      <c r="F886" s="73"/>
      <c r="G886" s="73"/>
    </row>
    <row r="887" spans="1:7" ht="13" x14ac:dyDescent="0.15">
      <c r="A887" s="72"/>
      <c r="B887" s="73"/>
      <c r="C887" s="73"/>
      <c r="D887" s="73"/>
      <c r="E887" s="73"/>
      <c r="F887" s="73"/>
      <c r="G887" s="73"/>
    </row>
    <row r="888" spans="1:7" ht="13" x14ac:dyDescent="0.15">
      <c r="A888" s="72"/>
      <c r="B888" s="73"/>
      <c r="C888" s="73"/>
      <c r="D888" s="73"/>
      <c r="E888" s="73"/>
      <c r="F888" s="73"/>
      <c r="G888" s="73"/>
    </row>
    <row r="889" spans="1:7" ht="13" x14ac:dyDescent="0.15">
      <c r="A889" s="72"/>
      <c r="B889" s="73"/>
      <c r="C889" s="73"/>
      <c r="D889" s="73"/>
      <c r="E889" s="73"/>
      <c r="F889" s="73"/>
      <c r="G889" s="73"/>
    </row>
    <row r="890" spans="1:7" ht="13" x14ac:dyDescent="0.15">
      <c r="A890" s="72"/>
      <c r="B890" s="73"/>
      <c r="C890" s="73"/>
      <c r="D890" s="73"/>
      <c r="E890" s="73"/>
      <c r="F890" s="73"/>
      <c r="G890" s="73"/>
    </row>
    <row r="891" spans="1:7" ht="13" x14ac:dyDescent="0.15">
      <c r="A891" s="72"/>
      <c r="B891" s="73"/>
      <c r="C891" s="73"/>
      <c r="D891" s="73"/>
      <c r="E891" s="73"/>
      <c r="F891" s="73"/>
      <c r="G891" s="73"/>
    </row>
    <row r="892" spans="1:7" ht="13" x14ac:dyDescent="0.15">
      <c r="A892" s="72"/>
      <c r="B892" s="73"/>
      <c r="C892" s="73"/>
      <c r="D892" s="73"/>
      <c r="E892" s="73"/>
      <c r="F892" s="73"/>
      <c r="G892" s="73"/>
    </row>
    <row r="893" spans="1:7" ht="13" x14ac:dyDescent="0.15">
      <c r="A893" s="72"/>
      <c r="B893" s="73"/>
      <c r="C893" s="73"/>
      <c r="D893" s="73"/>
      <c r="E893" s="73"/>
      <c r="F893" s="73"/>
      <c r="G893" s="73"/>
    </row>
    <row r="894" spans="1:7" ht="13" x14ac:dyDescent="0.15">
      <c r="A894" s="72"/>
      <c r="B894" s="73"/>
      <c r="C894" s="73"/>
      <c r="D894" s="73"/>
      <c r="E894" s="73"/>
      <c r="F894" s="73"/>
      <c r="G894" s="73"/>
    </row>
    <row r="895" spans="1:7" ht="13" x14ac:dyDescent="0.15">
      <c r="A895" s="72"/>
      <c r="B895" s="73"/>
      <c r="C895" s="73"/>
      <c r="D895" s="73"/>
      <c r="E895" s="73"/>
      <c r="F895" s="73"/>
      <c r="G895" s="73"/>
    </row>
    <row r="896" spans="1:7" ht="13" x14ac:dyDescent="0.15">
      <c r="A896" s="72"/>
      <c r="B896" s="73"/>
      <c r="C896" s="73"/>
      <c r="D896" s="73"/>
      <c r="E896" s="73"/>
      <c r="F896" s="73"/>
      <c r="G896" s="73"/>
    </row>
    <row r="897" spans="1:7" ht="13" x14ac:dyDescent="0.15">
      <c r="A897" s="72"/>
      <c r="B897" s="73"/>
      <c r="C897" s="73"/>
      <c r="D897" s="73"/>
      <c r="E897" s="73"/>
      <c r="F897" s="73"/>
      <c r="G897" s="73"/>
    </row>
    <row r="898" spans="1:7" ht="13" x14ac:dyDescent="0.15">
      <c r="A898" s="72"/>
      <c r="B898" s="73"/>
      <c r="C898" s="73"/>
      <c r="D898" s="73"/>
      <c r="E898" s="73"/>
      <c r="F898" s="73"/>
      <c r="G898" s="73"/>
    </row>
    <row r="899" spans="1:7" ht="13" x14ac:dyDescent="0.15">
      <c r="A899" s="72"/>
      <c r="B899" s="73"/>
      <c r="C899" s="73"/>
      <c r="D899" s="73"/>
      <c r="E899" s="73"/>
      <c r="F899" s="73"/>
      <c r="G899" s="73"/>
    </row>
    <row r="900" spans="1:7" ht="13" x14ac:dyDescent="0.15">
      <c r="A900" s="72"/>
      <c r="B900" s="73"/>
      <c r="C900" s="73"/>
      <c r="D900" s="73"/>
      <c r="E900" s="73"/>
      <c r="F900" s="73"/>
      <c r="G900" s="73"/>
    </row>
    <row r="901" spans="1:7" ht="13" x14ac:dyDescent="0.15">
      <c r="A901" s="72"/>
      <c r="B901" s="73"/>
      <c r="C901" s="73"/>
      <c r="D901" s="73"/>
      <c r="E901" s="73"/>
      <c r="F901" s="73"/>
      <c r="G901" s="73"/>
    </row>
    <row r="902" spans="1:7" ht="13" x14ac:dyDescent="0.15">
      <c r="A902" s="72"/>
      <c r="B902" s="73"/>
      <c r="C902" s="73"/>
      <c r="D902" s="73"/>
      <c r="E902" s="73"/>
      <c r="F902" s="73"/>
      <c r="G902" s="73"/>
    </row>
    <row r="903" spans="1:7" ht="13" x14ac:dyDescent="0.15">
      <c r="A903" s="72"/>
      <c r="B903" s="73"/>
      <c r="C903" s="73"/>
      <c r="D903" s="73"/>
      <c r="E903" s="73"/>
      <c r="F903" s="73"/>
      <c r="G903" s="73"/>
    </row>
    <row r="904" spans="1:7" ht="13" x14ac:dyDescent="0.15">
      <c r="A904" s="72"/>
      <c r="B904" s="73"/>
      <c r="C904" s="73"/>
      <c r="D904" s="73"/>
      <c r="E904" s="73"/>
      <c r="F904" s="73"/>
      <c r="G904" s="73"/>
    </row>
    <row r="905" spans="1:7" ht="13" x14ac:dyDescent="0.15">
      <c r="A905" s="72"/>
      <c r="B905" s="73"/>
      <c r="C905" s="73"/>
      <c r="D905" s="73"/>
      <c r="E905" s="73"/>
      <c r="F905" s="73"/>
      <c r="G905" s="73"/>
    </row>
    <row r="906" spans="1:7" ht="13" x14ac:dyDescent="0.15">
      <c r="A906" s="72"/>
      <c r="B906" s="73"/>
      <c r="C906" s="73"/>
      <c r="D906" s="73"/>
      <c r="E906" s="73"/>
      <c r="F906" s="73"/>
      <c r="G906" s="73"/>
    </row>
    <row r="907" spans="1:7" ht="13" x14ac:dyDescent="0.15">
      <c r="A907" s="72"/>
      <c r="B907" s="73"/>
      <c r="C907" s="73"/>
      <c r="D907" s="73"/>
      <c r="E907" s="73"/>
      <c r="F907" s="73"/>
      <c r="G907" s="73"/>
    </row>
    <row r="908" spans="1:7" ht="13" x14ac:dyDescent="0.15">
      <c r="A908" s="72"/>
      <c r="B908" s="73"/>
      <c r="C908" s="73"/>
      <c r="D908" s="73"/>
      <c r="E908" s="73"/>
      <c r="F908" s="73"/>
      <c r="G908" s="73"/>
    </row>
    <row r="909" spans="1:7" ht="13" x14ac:dyDescent="0.15">
      <c r="A909" s="72"/>
      <c r="B909" s="73"/>
      <c r="C909" s="73"/>
      <c r="D909" s="73"/>
      <c r="E909" s="73"/>
      <c r="F909" s="73"/>
      <c r="G909" s="73"/>
    </row>
    <row r="910" spans="1:7" ht="13" x14ac:dyDescent="0.15">
      <c r="A910" s="72"/>
      <c r="B910" s="73"/>
      <c r="C910" s="73"/>
      <c r="D910" s="73"/>
      <c r="E910" s="73"/>
      <c r="F910" s="73"/>
      <c r="G910" s="73"/>
    </row>
    <row r="911" spans="1:7" ht="13" x14ac:dyDescent="0.15">
      <c r="A911" s="72"/>
      <c r="B911" s="73"/>
      <c r="C911" s="73"/>
      <c r="D911" s="73"/>
      <c r="E911" s="73"/>
      <c r="F911" s="73"/>
      <c r="G911" s="73"/>
    </row>
    <row r="912" spans="1:7" ht="13" x14ac:dyDescent="0.15">
      <c r="A912" s="72"/>
      <c r="B912" s="73"/>
      <c r="C912" s="73"/>
      <c r="D912" s="73"/>
      <c r="E912" s="73"/>
      <c r="F912" s="73"/>
      <c r="G912" s="73"/>
    </row>
    <row r="913" spans="1:7" ht="13" x14ac:dyDescent="0.15">
      <c r="A913" s="72"/>
      <c r="B913" s="73"/>
      <c r="C913" s="73"/>
      <c r="D913" s="73"/>
      <c r="E913" s="73"/>
      <c r="F913" s="73"/>
      <c r="G913" s="73"/>
    </row>
    <row r="914" spans="1:7" ht="13" x14ac:dyDescent="0.15">
      <c r="A914" s="72"/>
      <c r="B914" s="73"/>
      <c r="C914" s="73"/>
      <c r="D914" s="73"/>
      <c r="E914" s="73"/>
      <c r="F914" s="73"/>
      <c r="G914" s="73"/>
    </row>
    <row r="915" spans="1:7" ht="13" x14ac:dyDescent="0.15">
      <c r="A915" s="72"/>
      <c r="B915" s="73"/>
      <c r="C915" s="73"/>
      <c r="D915" s="73"/>
      <c r="E915" s="73"/>
      <c r="F915" s="73"/>
      <c r="G915" s="73"/>
    </row>
    <row r="916" spans="1:7" ht="13" x14ac:dyDescent="0.15">
      <c r="A916" s="72"/>
      <c r="B916" s="73"/>
      <c r="C916" s="73"/>
      <c r="D916" s="73"/>
      <c r="E916" s="73"/>
      <c r="F916" s="73"/>
      <c r="G916" s="73"/>
    </row>
    <row r="917" spans="1:7" ht="13" x14ac:dyDescent="0.15">
      <c r="A917" s="72"/>
      <c r="B917" s="73"/>
      <c r="C917" s="73"/>
      <c r="D917" s="73"/>
      <c r="E917" s="73"/>
      <c r="F917" s="73"/>
      <c r="G917" s="73"/>
    </row>
    <row r="918" spans="1:7" ht="13" x14ac:dyDescent="0.15">
      <c r="A918" s="72"/>
      <c r="B918" s="73"/>
      <c r="C918" s="73"/>
      <c r="D918" s="73"/>
      <c r="E918" s="73"/>
      <c r="F918" s="73"/>
      <c r="G918" s="73"/>
    </row>
    <row r="919" spans="1:7" ht="13" x14ac:dyDescent="0.15">
      <c r="A919" s="72"/>
      <c r="B919" s="73"/>
      <c r="C919" s="73"/>
      <c r="D919" s="73"/>
      <c r="E919" s="73"/>
      <c r="F919" s="73"/>
      <c r="G919" s="73"/>
    </row>
    <row r="920" spans="1:7" ht="13" x14ac:dyDescent="0.15">
      <c r="A920" s="72"/>
      <c r="B920" s="73"/>
      <c r="C920" s="73"/>
      <c r="D920" s="73"/>
      <c r="E920" s="73"/>
      <c r="F920" s="73"/>
      <c r="G920" s="73"/>
    </row>
    <row r="921" spans="1:7" ht="13" x14ac:dyDescent="0.15">
      <c r="A921" s="72"/>
      <c r="B921" s="73"/>
      <c r="C921" s="73"/>
      <c r="D921" s="73"/>
      <c r="E921" s="73"/>
      <c r="F921" s="73"/>
      <c r="G921" s="73"/>
    </row>
    <row r="922" spans="1:7" ht="13" x14ac:dyDescent="0.15">
      <c r="A922" s="72"/>
      <c r="B922" s="73"/>
      <c r="C922" s="73"/>
      <c r="D922" s="73"/>
      <c r="E922" s="73"/>
      <c r="F922" s="73"/>
      <c r="G922" s="73"/>
    </row>
    <row r="923" spans="1:7" ht="13" x14ac:dyDescent="0.15">
      <c r="A923" s="72"/>
      <c r="B923" s="73"/>
      <c r="C923" s="73"/>
      <c r="D923" s="73"/>
      <c r="E923" s="73"/>
      <c r="F923" s="73"/>
      <c r="G923" s="73"/>
    </row>
    <row r="924" spans="1:7" ht="13" x14ac:dyDescent="0.15">
      <c r="A924" s="72"/>
      <c r="B924" s="73"/>
      <c r="C924" s="73"/>
      <c r="D924" s="73"/>
      <c r="E924" s="73"/>
      <c r="F924" s="73"/>
      <c r="G924" s="73"/>
    </row>
    <row r="925" spans="1:7" ht="13" x14ac:dyDescent="0.15">
      <c r="A925" s="72"/>
      <c r="B925" s="73"/>
      <c r="C925" s="73"/>
      <c r="D925" s="73"/>
      <c r="E925" s="73"/>
      <c r="F925" s="73"/>
      <c r="G925" s="73"/>
    </row>
    <row r="926" spans="1:7" ht="13" x14ac:dyDescent="0.15">
      <c r="A926" s="72"/>
      <c r="B926" s="73"/>
      <c r="C926" s="73"/>
      <c r="D926" s="73"/>
      <c r="E926" s="73"/>
      <c r="F926" s="73"/>
      <c r="G926" s="73"/>
    </row>
    <row r="927" spans="1:7" ht="13" x14ac:dyDescent="0.15">
      <c r="A927" s="72"/>
      <c r="B927" s="73"/>
      <c r="C927" s="73"/>
      <c r="D927" s="73"/>
      <c r="E927" s="73"/>
      <c r="F927" s="73"/>
      <c r="G927" s="73"/>
    </row>
    <row r="928" spans="1:7" ht="13" x14ac:dyDescent="0.15">
      <c r="A928" s="72"/>
      <c r="B928" s="73"/>
      <c r="C928" s="73"/>
      <c r="D928" s="73"/>
      <c r="E928" s="73"/>
      <c r="F928" s="73"/>
      <c r="G928" s="73"/>
    </row>
    <row r="929" spans="1:7" ht="13" x14ac:dyDescent="0.15">
      <c r="A929" s="72"/>
      <c r="B929" s="73"/>
      <c r="C929" s="73"/>
      <c r="D929" s="73"/>
      <c r="E929" s="73"/>
      <c r="F929" s="73"/>
      <c r="G929" s="73"/>
    </row>
    <row r="930" spans="1:7" ht="13" x14ac:dyDescent="0.15">
      <c r="A930" s="72"/>
      <c r="B930" s="73"/>
      <c r="C930" s="73"/>
      <c r="D930" s="73"/>
      <c r="E930" s="73"/>
      <c r="F930" s="73"/>
      <c r="G930" s="73"/>
    </row>
    <row r="931" spans="1:7" ht="13" x14ac:dyDescent="0.15">
      <c r="A931" s="72"/>
      <c r="B931" s="73"/>
      <c r="C931" s="73"/>
      <c r="D931" s="73"/>
      <c r="E931" s="73"/>
      <c r="F931" s="73"/>
      <c r="G931" s="73"/>
    </row>
    <row r="932" spans="1:7" ht="13" x14ac:dyDescent="0.15">
      <c r="A932" s="72"/>
      <c r="B932" s="73"/>
      <c r="C932" s="73"/>
      <c r="D932" s="73"/>
      <c r="E932" s="73"/>
      <c r="F932" s="73"/>
      <c r="G932" s="73"/>
    </row>
    <row r="933" spans="1:7" ht="13" x14ac:dyDescent="0.15">
      <c r="A933" s="72"/>
      <c r="B933" s="73"/>
      <c r="C933" s="73"/>
      <c r="D933" s="73"/>
      <c r="E933" s="73"/>
      <c r="F933" s="73"/>
      <c r="G933" s="73"/>
    </row>
    <row r="934" spans="1:7" ht="13" x14ac:dyDescent="0.15">
      <c r="A934" s="72"/>
      <c r="B934" s="73"/>
      <c r="C934" s="73"/>
      <c r="D934" s="73"/>
      <c r="E934" s="73"/>
      <c r="F934" s="73"/>
      <c r="G934" s="73"/>
    </row>
    <row r="935" spans="1:7" ht="13" x14ac:dyDescent="0.15">
      <c r="A935" s="72"/>
      <c r="B935" s="73"/>
      <c r="C935" s="73"/>
      <c r="D935" s="73"/>
      <c r="E935" s="73"/>
      <c r="F935" s="73"/>
      <c r="G935" s="73"/>
    </row>
    <row r="936" spans="1:7" ht="13" x14ac:dyDescent="0.15">
      <c r="A936" s="72"/>
      <c r="B936" s="73"/>
      <c r="C936" s="73"/>
      <c r="D936" s="73"/>
      <c r="E936" s="73"/>
      <c r="F936" s="73"/>
      <c r="G936" s="73"/>
    </row>
    <row r="937" spans="1:7" ht="13" x14ac:dyDescent="0.15">
      <c r="A937" s="72"/>
      <c r="B937" s="73"/>
      <c r="C937" s="73"/>
      <c r="D937" s="73"/>
      <c r="E937" s="73"/>
      <c r="F937" s="73"/>
      <c r="G937" s="73"/>
    </row>
    <row r="938" spans="1:7" ht="13" x14ac:dyDescent="0.15">
      <c r="A938" s="72"/>
      <c r="B938" s="73"/>
      <c r="C938" s="73"/>
      <c r="D938" s="73"/>
      <c r="E938" s="73"/>
      <c r="F938" s="73"/>
      <c r="G938" s="73"/>
    </row>
    <row r="939" spans="1:7" ht="13" x14ac:dyDescent="0.15">
      <c r="A939" s="72"/>
      <c r="B939" s="73"/>
      <c r="C939" s="73"/>
      <c r="D939" s="73"/>
      <c r="E939" s="73"/>
      <c r="F939" s="73"/>
      <c r="G939" s="73"/>
    </row>
    <row r="940" spans="1:7" ht="13" x14ac:dyDescent="0.15">
      <c r="A940" s="72"/>
      <c r="B940" s="73"/>
      <c r="C940" s="73"/>
      <c r="D940" s="73"/>
      <c r="E940" s="73"/>
      <c r="F940" s="73"/>
      <c r="G940" s="73"/>
    </row>
    <row r="941" spans="1:7" ht="13" x14ac:dyDescent="0.15">
      <c r="A941" s="72"/>
      <c r="B941" s="73"/>
      <c r="C941" s="73"/>
      <c r="D941" s="73"/>
      <c r="E941" s="73"/>
      <c r="F941" s="73"/>
      <c r="G941" s="73"/>
    </row>
    <row r="942" spans="1:7" ht="13" x14ac:dyDescent="0.15">
      <c r="A942" s="72"/>
      <c r="B942" s="73"/>
      <c r="C942" s="73"/>
      <c r="D942" s="73"/>
      <c r="E942" s="73"/>
      <c r="F942" s="73"/>
      <c r="G942" s="73"/>
    </row>
    <row r="943" spans="1:7" ht="13" x14ac:dyDescent="0.15">
      <c r="A943" s="72"/>
      <c r="B943" s="73"/>
      <c r="C943" s="73"/>
      <c r="D943" s="73"/>
      <c r="E943" s="73"/>
      <c r="F943" s="73"/>
      <c r="G943" s="73"/>
    </row>
    <row r="944" spans="1:7" ht="13" x14ac:dyDescent="0.15">
      <c r="A944" s="72"/>
      <c r="B944" s="73"/>
      <c r="C944" s="73"/>
      <c r="D944" s="73"/>
      <c r="E944" s="73"/>
      <c r="F944" s="73"/>
      <c r="G944" s="73"/>
    </row>
    <row r="945" spans="1:7" ht="13" x14ac:dyDescent="0.15">
      <c r="A945" s="72"/>
      <c r="B945" s="73"/>
      <c r="C945" s="73"/>
      <c r="D945" s="73"/>
      <c r="E945" s="73"/>
      <c r="F945" s="73"/>
      <c r="G945" s="73"/>
    </row>
    <row r="946" spans="1:7" ht="13" x14ac:dyDescent="0.15">
      <c r="A946" s="72"/>
      <c r="B946" s="73"/>
      <c r="C946" s="73"/>
      <c r="D946" s="73"/>
      <c r="E946" s="73"/>
      <c r="F946" s="73"/>
      <c r="G946" s="73"/>
    </row>
    <row r="947" spans="1:7" ht="13" x14ac:dyDescent="0.15">
      <c r="A947" s="72"/>
      <c r="B947" s="73"/>
      <c r="C947" s="73"/>
      <c r="D947" s="73"/>
      <c r="E947" s="73"/>
      <c r="F947" s="73"/>
      <c r="G947" s="73"/>
    </row>
    <row r="948" spans="1:7" ht="13" x14ac:dyDescent="0.15">
      <c r="A948" s="72"/>
      <c r="B948" s="73"/>
      <c r="C948" s="73"/>
      <c r="D948" s="73"/>
      <c r="E948" s="73"/>
      <c r="F948" s="73"/>
      <c r="G948" s="73"/>
    </row>
    <row r="949" spans="1:7" ht="13" x14ac:dyDescent="0.15">
      <c r="A949" s="72"/>
      <c r="B949" s="73"/>
      <c r="C949" s="73"/>
      <c r="D949" s="73"/>
      <c r="E949" s="73"/>
      <c r="F949" s="73"/>
      <c r="G949" s="73"/>
    </row>
    <row r="950" spans="1:7" ht="13" x14ac:dyDescent="0.15">
      <c r="A950" s="72"/>
      <c r="B950" s="73"/>
      <c r="C950" s="73"/>
      <c r="D950" s="73"/>
      <c r="E950" s="73"/>
      <c r="F950" s="73"/>
      <c r="G950" s="73"/>
    </row>
    <row r="951" spans="1:7" ht="13" x14ac:dyDescent="0.15">
      <c r="A951" s="72"/>
      <c r="B951" s="73"/>
      <c r="C951" s="73"/>
      <c r="D951" s="73"/>
      <c r="E951" s="73"/>
      <c r="F951" s="73"/>
      <c r="G951" s="73"/>
    </row>
    <row r="952" spans="1:7" ht="13" x14ac:dyDescent="0.15">
      <c r="A952" s="72"/>
      <c r="B952" s="73"/>
      <c r="C952" s="73"/>
      <c r="D952" s="73"/>
      <c r="E952" s="73"/>
      <c r="F952" s="73"/>
      <c r="G952" s="73"/>
    </row>
    <row r="953" spans="1:7" ht="13" x14ac:dyDescent="0.15">
      <c r="A953" s="72"/>
      <c r="B953" s="73"/>
      <c r="C953" s="73"/>
      <c r="D953" s="73"/>
      <c r="E953" s="73"/>
      <c r="F953" s="73"/>
      <c r="G953" s="73"/>
    </row>
    <row r="954" spans="1:7" ht="13" x14ac:dyDescent="0.15">
      <c r="A954" s="72"/>
      <c r="B954" s="73"/>
      <c r="C954" s="73"/>
      <c r="D954" s="73"/>
      <c r="E954" s="73"/>
      <c r="F954" s="73"/>
      <c r="G954" s="73"/>
    </row>
    <row r="955" spans="1:7" ht="13" x14ac:dyDescent="0.15">
      <c r="A955" s="72"/>
      <c r="B955" s="73"/>
      <c r="C955" s="73"/>
      <c r="D955" s="73"/>
      <c r="E955" s="73"/>
      <c r="F955" s="73"/>
      <c r="G955" s="73"/>
    </row>
    <row r="956" spans="1:7" ht="13" x14ac:dyDescent="0.15">
      <c r="A956" s="72"/>
      <c r="B956" s="73"/>
      <c r="C956" s="73"/>
      <c r="D956" s="73"/>
      <c r="E956" s="73"/>
      <c r="F956" s="73"/>
      <c r="G956" s="73"/>
    </row>
    <row r="957" spans="1:7" ht="13" x14ac:dyDescent="0.15">
      <c r="A957" s="72"/>
      <c r="B957" s="73"/>
      <c r="C957" s="73"/>
      <c r="D957" s="73"/>
      <c r="E957" s="73"/>
      <c r="F957" s="73"/>
      <c r="G957" s="73"/>
    </row>
    <row r="958" spans="1:7" ht="13" x14ac:dyDescent="0.15">
      <c r="A958" s="72"/>
      <c r="B958" s="73"/>
      <c r="C958" s="73"/>
      <c r="D958" s="73"/>
      <c r="E958" s="73"/>
      <c r="F958" s="73"/>
      <c r="G958" s="73"/>
    </row>
    <row r="959" spans="1:7" ht="13" x14ac:dyDescent="0.15">
      <c r="A959" s="72"/>
      <c r="B959" s="73"/>
      <c r="C959" s="73"/>
      <c r="D959" s="73"/>
      <c r="E959" s="73"/>
      <c r="F959" s="73"/>
      <c r="G959" s="73"/>
    </row>
    <row r="960" spans="1:7" ht="13" x14ac:dyDescent="0.15">
      <c r="A960" s="72"/>
      <c r="B960" s="73"/>
      <c r="C960" s="73"/>
      <c r="D960" s="73"/>
      <c r="E960" s="73"/>
      <c r="F960" s="73"/>
      <c r="G960" s="73"/>
    </row>
    <row r="961" spans="1:7" ht="13" x14ac:dyDescent="0.15">
      <c r="A961" s="72"/>
      <c r="B961" s="73"/>
      <c r="C961" s="73"/>
      <c r="D961" s="73"/>
      <c r="E961" s="73"/>
      <c r="F961" s="73"/>
      <c r="G961" s="73"/>
    </row>
    <row r="962" spans="1:7" ht="13" x14ac:dyDescent="0.15">
      <c r="A962" s="72"/>
      <c r="B962" s="73"/>
      <c r="C962" s="73"/>
      <c r="D962" s="73"/>
      <c r="E962" s="73"/>
      <c r="F962" s="73"/>
      <c r="G962" s="73"/>
    </row>
    <row r="963" spans="1:7" ht="13" x14ac:dyDescent="0.15">
      <c r="A963" s="72"/>
      <c r="B963" s="73"/>
      <c r="C963" s="73"/>
      <c r="D963" s="73"/>
      <c r="E963" s="73"/>
      <c r="F963" s="73"/>
      <c r="G963" s="73"/>
    </row>
    <row r="964" spans="1:7" ht="13" x14ac:dyDescent="0.15">
      <c r="A964" s="72"/>
      <c r="B964" s="73"/>
      <c r="C964" s="73"/>
      <c r="D964" s="73"/>
      <c r="E964" s="73"/>
      <c r="F964" s="73"/>
      <c r="G964" s="73"/>
    </row>
    <row r="965" spans="1:7" ht="13" x14ac:dyDescent="0.15">
      <c r="A965" s="72"/>
      <c r="B965" s="73"/>
      <c r="C965" s="73"/>
      <c r="D965" s="73"/>
      <c r="E965" s="73"/>
      <c r="F965" s="73"/>
      <c r="G965" s="73"/>
    </row>
    <row r="966" spans="1:7" ht="13" x14ac:dyDescent="0.15">
      <c r="A966" s="72"/>
      <c r="B966" s="73"/>
      <c r="C966" s="73"/>
      <c r="D966" s="73"/>
      <c r="E966" s="73"/>
      <c r="F966" s="73"/>
      <c r="G966" s="73"/>
    </row>
    <row r="967" spans="1:7" ht="13" x14ac:dyDescent="0.15">
      <c r="A967" s="72"/>
      <c r="B967" s="73"/>
      <c r="C967" s="73"/>
      <c r="D967" s="73"/>
      <c r="E967" s="73"/>
      <c r="F967" s="73"/>
      <c r="G967" s="73"/>
    </row>
    <row r="968" spans="1:7" ht="13" x14ac:dyDescent="0.15">
      <c r="A968" s="72"/>
      <c r="B968" s="73"/>
      <c r="C968" s="73"/>
      <c r="D968" s="73"/>
      <c r="E968" s="73"/>
      <c r="F968" s="73"/>
      <c r="G968" s="73"/>
    </row>
    <row r="969" spans="1:7" ht="13" x14ac:dyDescent="0.15">
      <c r="A969" s="72"/>
      <c r="B969" s="73"/>
      <c r="C969" s="73"/>
      <c r="D969" s="73"/>
      <c r="E969" s="73"/>
      <c r="F969" s="73"/>
      <c r="G969" s="73"/>
    </row>
    <row r="970" spans="1:7" ht="13" x14ac:dyDescent="0.15">
      <c r="A970" s="72"/>
      <c r="B970" s="73"/>
      <c r="C970" s="73"/>
      <c r="D970" s="73"/>
      <c r="E970" s="73"/>
      <c r="F970" s="73"/>
      <c r="G970" s="73"/>
    </row>
    <row r="971" spans="1:7" ht="13" x14ac:dyDescent="0.15">
      <c r="A971" s="72"/>
      <c r="B971" s="73"/>
      <c r="C971" s="73"/>
      <c r="D971" s="73"/>
      <c r="E971" s="73"/>
      <c r="F971" s="73"/>
      <c r="G971" s="73"/>
    </row>
    <row r="972" spans="1:7" ht="13" x14ac:dyDescent="0.15">
      <c r="A972" s="72"/>
      <c r="B972" s="73"/>
      <c r="C972" s="73"/>
      <c r="D972" s="73"/>
      <c r="E972" s="73"/>
      <c r="F972" s="73"/>
      <c r="G972" s="73"/>
    </row>
    <row r="973" spans="1:7" ht="13" x14ac:dyDescent="0.15">
      <c r="A973" s="72"/>
      <c r="B973" s="73"/>
      <c r="C973" s="73"/>
      <c r="D973" s="73"/>
      <c r="E973" s="73"/>
      <c r="F973" s="73"/>
      <c r="G973" s="73"/>
    </row>
    <row r="974" spans="1:7" ht="13" x14ac:dyDescent="0.15">
      <c r="A974" s="72"/>
      <c r="B974" s="73"/>
      <c r="C974" s="73"/>
      <c r="D974" s="73"/>
      <c r="E974" s="73"/>
      <c r="F974" s="73"/>
      <c r="G974" s="73"/>
    </row>
    <row r="975" spans="1:7" ht="13" x14ac:dyDescent="0.15">
      <c r="A975" s="72"/>
      <c r="B975" s="73"/>
      <c r="C975" s="73"/>
      <c r="D975" s="73"/>
      <c r="E975" s="73"/>
      <c r="F975" s="73"/>
      <c r="G975" s="73"/>
    </row>
    <row r="976" spans="1:7" ht="13" x14ac:dyDescent="0.15">
      <c r="A976" s="72"/>
      <c r="B976" s="73"/>
      <c r="C976" s="73"/>
      <c r="D976" s="73"/>
      <c r="E976" s="73"/>
      <c r="F976" s="73"/>
      <c r="G976" s="73"/>
    </row>
    <row r="977" spans="1:7" ht="13" x14ac:dyDescent="0.15">
      <c r="A977" s="72"/>
      <c r="B977" s="73"/>
      <c r="C977" s="73"/>
      <c r="D977" s="73"/>
      <c r="E977" s="73"/>
      <c r="F977" s="73"/>
      <c r="G977" s="73"/>
    </row>
    <row r="978" spans="1:7" ht="13" x14ac:dyDescent="0.15">
      <c r="A978" s="72"/>
      <c r="B978" s="73"/>
      <c r="C978" s="73"/>
      <c r="D978" s="73"/>
      <c r="E978" s="73"/>
      <c r="F978" s="73"/>
      <c r="G978" s="73"/>
    </row>
    <row r="979" spans="1:7" ht="13" x14ac:dyDescent="0.15">
      <c r="A979" s="72"/>
      <c r="B979" s="73"/>
      <c r="C979" s="73"/>
      <c r="D979" s="73"/>
      <c r="E979" s="73"/>
      <c r="F979" s="73"/>
      <c r="G979" s="73"/>
    </row>
    <row r="980" spans="1:7" ht="13" x14ac:dyDescent="0.15">
      <c r="A980" s="72"/>
      <c r="B980" s="73"/>
      <c r="C980" s="73"/>
      <c r="D980" s="73"/>
      <c r="E980" s="73"/>
      <c r="F980" s="73"/>
      <c r="G980" s="73"/>
    </row>
    <row r="981" spans="1:7" ht="13" x14ac:dyDescent="0.15">
      <c r="A981" s="72"/>
      <c r="B981" s="73"/>
      <c r="C981" s="73"/>
      <c r="D981" s="73"/>
      <c r="E981" s="73"/>
      <c r="F981" s="73"/>
      <c r="G981" s="73"/>
    </row>
    <row r="982" spans="1:7" ht="13" x14ac:dyDescent="0.15">
      <c r="A982" s="72"/>
      <c r="B982" s="73"/>
      <c r="C982" s="73"/>
      <c r="D982" s="73"/>
      <c r="E982" s="73"/>
      <c r="F982" s="73"/>
      <c r="G982" s="73"/>
    </row>
    <row r="983" spans="1:7" ht="13" x14ac:dyDescent="0.15">
      <c r="A983" s="72"/>
      <c r="B983" s="73"/>
      <c r="C983" s="73"/>
      <c r="D983" s="73"/>
      <c r="E983" s="73"/>
      <c r="F983" s="73"/>
      <c r="G983" s="73"/>
    </row>
    <row r="984" spans="1:7" ht="13" x14ac:dyDescent="0.15">
      <c r="A984" s="72"/>
      <c r="B984" s="73"/>
      <c r="C984" s="73"/>
      <c r="D984" s="73"/>
      <c r="E984" s="73"/>
      <c r="F984" s="73"/>
      <c r="G984" s="73"/>
    </row>
    <row r="985" spans="1:7" ht="13" x14ac:dyDescent="0.15">
      <c r="A985" s="72"/>
      <c r="B985" s="73"/>
      <c r="C985" s="73"/>
      <c r="D985" s="73"/>
      <c r="E985" s="73"/>
      <c r="F985" s="73"/>
      <c r="G985" s="73"/>
    </row>
    <row r="986" spans="1:7" ht="13" x14ac:dyDescent="0.15">
      <c r="A986" s="72"/>
      <c r="B986" s="73"/>
      <c r="C986" s="73"/>
      <c r="D986" s="73"/>
      <c r="E986" s="73"/>
      <c r="F986" s="73"/>
      <c r="G986" s="73"/>
    </row>
    <row r="987" spans="1:7" ht="13" x14ac:dyDescent="0.15">
      <c r="A987" s="72"/>
      <c r="B987" s="73"/>
      <c r="C987" s="73"/>
      <c r="D987" s="73"/>
      <c r="E987" s="73"/>
      <c r="F987" s="73"/>
      <c r="G987" s="73"/>
    </row>
    <row r="988" spans="1:7" ht="13" x14ac:dyDescent="0.15">
      <c r="A988" s="72"/>
      <c r="B988" s="73"/>
      <c r="C988" s="73"/>
      <c r="D988" s="73"/>
      <c r="E988" s="73"/>
      <c r="F988" s="73"/>
      <c r="G988" s="73"/>
    </row>
    <row r="989" spans="1:7" ht="13" x14ac:dyDescent="0.15">
      <c r="A989" s="72"/>
      <c r="B989" s="73"/>
      <c r="C989" s="73"/>
      <c r="D989" s="73"/>
      <c r="E989" s="73"/>
      <c r="F989" s="73"/>
      <c r="G989" s="73"/>
    </row>
    <row r="990" spans="1:7" ht="13" x14ac:dyDescent="0.15">
      <c r="A990" s="72"/>
      <c r="B990" s="73"/>
      <c r="C990" s="73"/>
      <c r="D990" s="73"/>
      <c r="E990" s="73"/>
      <c r="F990" s="73"/>
      <c r="G990" s="73"/>
    </row>
    <row r="991" spans="1:7" ht="13" x14ac:dyDescent="0.15">
      <c r="A991" s="72"/>
      <c r="B991" s="73"/>
      <c r="C991" s="73"/>
      <c r="D991" s="73"/>
      <c r="E991" s="73"/>
      <c r="F991" s="73"/>
      <c r="G991" s="73"/>
    </row>
    <row r="992" spans="1:7" ht="13" x14ac:dyDescent="0.15">
      <c r="A992" s="72"/>
      <c r="B992" s="73"/>
      <c r="C992" s="73"/>
      <c r="D992" s="73"/>
      <c r="E992" s="73"/>
      <c r="F992" s="73"/>
      <c r="G992" s="73"/>
    </row>
    <row r="993" spans="1:7" ht="13" x14ac:dyDescent="0.15">
      <c r="A993" s="72"/>
      <c r="B993" s="73"/>
      <c r="C993" s="73"/>
      <c r="D993" s="73"/>
      <c r="E993" s="73"/>
      <c r="F993" s="73"/>
      <c r="G993" s="73"/>
    </row>
    <row r="994" spans="1:7" ht="13" x14ac:dyDescent="0.15">
      <c r="A994" s="72"/>
      <c r="B994" s="73"/>
      <c r="C994" s="73"/>
      <c r="D994" s="73"/>
      <c r="E994" s="73"/>
      <c r="F994" s="73"/>
      <c r="G994" s="73"/>
    </row>
    <row r="995" spans="1:7" ht="13" x14ac:dyDescent="0.15">
      <c r="A995" s="72"/>
      <c r="B995" s="73"/>
      <c r="C995" s="73"/>
      <c r="D995" s="73"/>
      <c r="E995" s="73"/>
      <c r="F995" s="73"/>
      <c r="G995" s="73"/>
    </row>
    <row r="996" spans="1:7" ht="13" x14ac:dyDescent="0.15">
      <c r="A996" s="72"/>
      <c r="B996" s="73"/>
      <c r="C996" s="73"/>
      <c r="D996" s="73"/>
      <c r="E996" s="73"/>
      <c r="F996" s="73"/>
      <c r="G996" s="73"/>
    </row>
    <row r="997" spans="1:7" ht="13" x14ac:dyDescent="0.15">
      <c r="A997" s="72"/>
      <c r="B997" s="73"/>
      <c r="C997" s="73"/>
      <c r="D997" s="73"/>
      <c r="E997" s="73"/>
      <c r="F997" s="73"/>
      <c r="G997" s="73"/>
    </row>
  </sheetData>
  <mergeCells count="368">
    <mergeCell ref="D338:E338"/>
    <mergeCell ref="D339:E339"/>
    <mergeCell ref="D340:E340"/>
    <mergeCell ref="D341:E341"/>
    <mergeCell ref="D342:E342"/>
    <mergeCell ref="D343:E343"/>
    <mergeCell ref="D344:E344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57:E357"/>
    <mergeCell ref="D358:E358"/>
    <mergeCell ref="D366:E366"/>
    <mergeCell ref="D367:E367"/>
    <mergeCell ref="D368:E368"/>
    <mergeCell ref="D370:E370"/>
    <mergeCell ref="D359:E359"/>
    <mergeCell ref="D360:E360"/>
    <mergeCell ref="D361:E361"/>
    <mergeCell ref="D362:E362"/>
    <mergeCell ref="D363:E363"/>
    <mergeCell ref="D364:E364"/>
    <mergeCell ref="D365:E365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290:E290"/>
    <mergeCell ref="D291:E291"/>
    <mergeCell ref="D292:E292"/>
    <mergeCell ref="D293:E293"/>
    <mergeCell ref="D294:E294"/>
    <mergeCell ref="D295:E295"/>
    <mergeCell ref="D345:E345"/>
    <mergeCell ref="D346:E346"/>
    <mergeCell ref="D347:E347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A1:G1"/>
    <mergeCell ref="D3:E3"/>
    <mergeCell ref="D4:E4"/>
    <mergeCell ref="D5:E5"/>
    <mergeCell ref="D6:E6"/>
    <mergeCell ref="D7:E7"/>
    <mergeCell ref="D8:E8"/>
    <mergeCell ref="D9:E9"/>
    <mergeCell ref="D10:E1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9"/>
  <sheetViews>
    <sheetView workbookViewId="0"/>
  </sheetViews>
  <sheetFormatPr baseColWidth="10" defaultColWidth="12.6640625" defaultRowHeight="15.75" customHeight="1" x14ac:dyDescent="0.15"/>
  <sheetData>
    <row r="1" spans="1:5" x14ac:dyDescent="0.2">
      <c r="A1" s="98" t="s">
        <v>65</v>
      </c>
      <c r="B1" s="99"/>
      <c r="C1" s="99"/>
      <c r="D1" s="98" t="s">
        <v>66</v>
      </c>
      <c r="E1" s="98" t="s">
        <v>67</v>
      </c>
    </row>
    <row r="2" spans="1:5" x14ac:dyDescent="0.2">
      <c r="A2" s="100" t="s">
        <v>69</v>
      </c>
      <c r="B2" s="101">
        <v>3.9E-2</v>
      </c>
      <c r="C2" s="99"/>
      <c r="D2" s="99" t="s">
        <v>70</v>
      </c>
      <c r="E2" s="99" t="s">
        <v>71</v>
      </c>
    </row>
    <row r="3" spans="1:5" x14ac:dyDescent="0.2">
      <c r="A3" s="99"/>
      <c r="B3" s="99"/>
      <c r="C3" s="99"/>
      <c r="D3" s="99" t="s">
        <v>72</v>
      </c>
      <c r="E3" s="99" t="s">
        <v>73</v>
      </c>
    </row>
    <row r="4" spans="1:5" x14ac:dyDescent="0.2">
      <c r="A4" s="99"/>
      <c r="B4" s="99"/>
      <c r="C4" s="99"/>
      <c r="D4" s="99" t="s">
        <v>74</v>
      </c>
      <c r="E4" s="99" t="s">
        <v>75</v>
      </c>
    </row>
    <row r="5" spans="1:5" x14ac:dyDescent="0.2">
      <c r="A5" s="99"/>
      <c r="B5" s="99"/>
      <c r="C5" s="99"/>
      <c r="D5" s="99" t="s">
        <v>76</v>
      </c>
      <c r="E5" s="99"/>
    </row>
    <row r="6" spans="1:5" x14ac:dyDescent="0.2">
      <c r="A6" s="99"/>
      <c r="B6" s="99"/>
      <c r="C6" s="99"/>
      <c r="D6" s="99" t="s">
        <v>77</v>
      </c>
      <c r="E6" s="99"/>
    </row>
    <row r="7" spans="1:5" x14ac:dyDescent="0.2">
      <c r="A7" s="99"/>
      <c r="B7" s="99"/>
      <c r="C7" s="99"/>
      <c r="D7" s="99" t="s">
        <v>78</v>
      </c>
      <c r="E7" s="99"/>
    </row>
    <row r="8" spans="1:5" x14ac:dyDescent="0.2">
      <c r="A8" s="99"/>
      <c r="B8" s="99"/>
      <c r="C8" s="99"/>
      <c r="D8" s="99" t="s">
        <v>79</v>
      </c>
      <c r="E8" s="99"/>
    </row>
    <row r="9" spans="1:5" x14ac:dyDescent="0.2">
      <c r="A9" s="99"/>
      <c r="B9" s="99"/>
      <c r="C9" s="99"/>
      <c r="D9" s="99" t="s">
        <v>80</v>
      </c>
      <c r="E9" s="99"/>
    </row>
    <row r="10" spans="1:5" x14ac:dyDescent="0.2">
      <c r="A10" s="99"/>
      <c r="B10" s="99"/>
      <c r="C10" s="99"/>
      <c r="D10" s="99" t="s">
        <v>81</v>
      </c>
      <c r="E10" s="99"/>
    </row>
    <row r="11" spans="1:5" x14ac:dyDescent="0.2">
      <c r="A11" s="99"/>
      <c r="B11" s="99"/>
      <c r="C11" s="99"/>
      <c r="D11" s="99" t="s">
        <v>82</v>
      </c>
      <c r="E11" s="99"/>
    </row>
    <row r="12" spans="1:5" x14ac:dyDescent="0.2">
      <c r="A12" s="99"/>
      <c r="B12" s="99"/>
      <c r="C12" s="99"/>
      <c r="D12" s="99" t="s">
        <v>83</v>
      </c>
      <c r="E12" s="99"/>
    </row>
    <row r="13" spans="1:5" x14ac:dyDescent="0.2">
      <c r="A13" s="99"/>
      <c r="B13" s="99"/>
      <c r="C13" s="99"/>
      <c r="D13" s="99" t="s">
        <v>84</v>
      </c>
      <c r="E13" s="99"/>
    </row>
    <row r="14" spans="1:5" x14ac:dyDescent="0.2">
      <c r="A14" s="99"/>
      <c r="B14" s="99"/>
      <c r="C14" s="99"/>
      <c r="D14" s="99" t="s">
        <v>85</v>
      </c>
      <c r="E14" s="99"/>
    </row>
    <row r="15" spans="1:5" x14ac:dyDescent="0.2">
      <c r="A15" s="99"/>
      <c r="B15" s="99"/>
      <c r="C15" s="99"/>
      <c r="D15" s="99" t="s">
        <v>86</v>
      </c>
      <c r="E15" s="99"/>
    </row>
    <row r="16" spans="1:5" x14ac:dyDescent="0.2">
      <c r="A16" s="99"/>
      <c r="B16" s="99"/>
      <c r="C16" s="99"/>
      <c r="D16" s="99" t="s">
        <v>87</v>
      </c>
      <c r="E16" s="99"/>
    </row>
    <row r="17" spans="1:5" x14ac:dyDescent="0.2">
      <c r="A17" s="99"/>
      <c r="B17" s="99"/>
      <c r="C17" s="99"/>
      <c r="D17" s="99" t="s">
        <v>88</v>
      </c>
      <c r="E17" s="99"/>
    </row>
    <row r="18" spans="1:5" x14ac:dyDescent="0.2">
      <c r="A18" s="99"/>
      <c r="B18" s="99"/>
      <c r="C18" s="99"/>
      <c r="D18" s="99" t="s">
        <v>89</v>
      </c>
      <c r="E18" s="99"/>
    </row>
    <row r="19" spans="1:5" x14ac:dyDescent="0.2">
      <c r="A19" s="99"/>
      <c r="B19" s="99"/>
      <c r="C19" s="99"/>
      <c r="D19" s="99" t="s">
        <v>21</v>
      </c>
      <c r="E19" s="9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C101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7.1640625" customWidth="1"/>
    <col min="2" max="2" width="11.1640625" customWidth="1"/>
    <col min="3" max="4" width="7.1640625" customWidth="1"/>
    <col min="5" max="5" width="14" customWidth="1"/>
    <col min="6" max="6" width="13.1640625" customWidth="1"/>
    <col min="7" max="38" width="4.1640625" customWidth="1"/>
    <col min="39" max="50" width="4.1640625" hidden="1" customWidth="1"/>
    <col min="51" max="51" width="14.5" customWidth="1"/>
    <col min="52" max="52" width="23.33203125" customWidth="1"/>
    <col min="53" max="53" width="9" customWidth="1"/>
    <col min="54" max="54" width="12.83203125" customWidth="1"/>
    <col min="55" max="55" width="9" customWidth="1"/>
  </cols>
  <sheetData>
    <row r="1" spans="1:55" ht="20" x14ac:dyDescent="0.2">
      <c r="A1" s="354" t="s">
        <v>18</v>
      </c>
      <c r="B1" s="274"/>
      <c r="C1" s="274"/>
      <c r="D1" s="274"/>
      <c r="E1" s="274"/>
      <c r="F1" s="275"/>
      <c r="G1" s="365" t="s">
        <v>40</v>
      </c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5"/>
      <c r="Y1" s="276" t="s">
        <v>41</v>
      </c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5"/>
      <c r="AM1" s="277" t="s">
        <v>21</v>
      </c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5"/>
      <c r="AY1" s="278" t="s">
        <v>42</v>
      </c>
      <c r="AZ1" s="279"/>
      <c r="BA1" s="279"/>
      <c r="BB1" s="279"/>
      <c r="BC1" s="280"/>
    </row>
    <row r="2" spans="1:55" ht="151.5" customHeight="1" x14ac:dyDescent="0.2">
      <c r="A2" s="2" t="s">
        <v>1</v>
      </c>
      <c r="B2" s="3" t="s">
        <v>2</v>
      </c>
      <c r="C2" s="3" t="s">
        <v>3</v>
      </c>
      <c r="D2" s="3"/>
      <c r="E2" s="3" t="s">
        <v>22</v>
      </c>
      <c r="F2" s="3" t="s">
        <v>23</v>
      </c>
      <c r="G2" s="27" t="s">
        <v>24</v>
      </c>
      <c r="H2" s="30">
        <f>35.62731*(1+$F$368)</f>
        <v>36.535806405000002</v>
      </c>
      <c r="I2" s="28" t="s">
        <v>4</v>
      </c>
      <c r="J2" s="30">
        <f>39.482*(1+$F$368)</f>
        <v>40.488790999999999</v>
      </c>
      <c r="K2" s="28" t="s">
        <v>47</v>
      </c>
      <c r="L2" s="30">
        <f>39.482*(1+$F$368)</f>
        <v>40.488790999999999</v>
      </c>
      <c r="M2" s="28" t="s">
        <v>92</v>
      </c>
      <c r="N2" s="30">
        <f>39.482*(1+$F$368)</f>
        <v>40.488790999999999</v>
      </c>
      <c r="O2" s="70" t="s">
        <v>48</v>
      </c>
      <c r="P2" s="30">
        <f>111.83796*(1+$F$368)</f>
        <v>114.68982798</v>
      </c>
      <c r="Q2" s="70" t="s">
        <v>49</v>
      </c>
      <c r="R2" s="30">
        <f>162.16712*(1+$F$368)</f>
        <v>166.30238156000001</v>
      </c>
      <c r="S2" s="28" t="s">
        <v>50</v>
      </c>
      <c r="T2" s="30">
        <f>5*(1+$F$368)</f>
        <v>5.1275000000000004</v>
      </c>
      <c r="U2" s="28" t="s">
        <v>51</v>
      </c>
      <c r="V2" s="30">
        <f>10*(1+$F$368)</f>
        <v>10.255000000000001</v>
      </c>
      <c r="W2" s="28" t="s">
        <v>52</v>
      </c>
      <c r="X2" s="30">
        <f>15*(1+$F$368)</f>
        <v>15.3825</v>
      </c>
      <c r="Y2" s="29" t="s">
        <v>93</v>
      </c>
      <c r="Z2" s="5">
        <f>23.77*(1+$F$368)</f>
        <v>24.376135000000001</v>
      </c>
      <c r="AA2" s="29" t="s">
        <v>94</v>
      </c>
      <c r="AB2" s="5">
        <f>28.9*(1+$F$368)</f>
        <v>29.636950000000002</v>
      </c>
      <c r="AC2" s="29" t="s">
        <v>55</v>
      </c>
      <c r="AD2" s="5">
        <v>15.17</v>
      </c>
      <c r="AE2" s="29" t="s">
        <v>47</v>
      </c>
      <c r="AF2" s="5">
        <f>27.9491*(1+$F$368)</f>
        <v>28.661802050000002</v>
      </c>
      <c r="AG2" s="28" t="s">
        <v>56</v>
      </c>
      <c r="AH2" s="30">
        <f>27.9491*(1+$F$368)</f>
        <v>28.661802050000002</v>
      </c>
      <c r="AI2" s="70" t="s">
        <v>48</v>
      </c>
      <c r="AJ2" s="30">
        <f>111.83796*(1+$F$368)</f>
        <v>114.68982798</v>
      </c>
      <c r="AK2" s="70" t="s">
        <v>49</v>
      </c>
      <c r="AL2" s="30">
        <f>162.16712*(1+$F$368)</f>
        <v>166.30238156000001</v>
      </c>
      <c r="AM2" s="30" t="s">
        <v>29</v>
      </c>
      <c r="AN2" s="30">
        <v>0</v>
      </c>
      <c r="AO2" s="30" t="s">
        <v>29</v>
      </c>
      <c r="AP2" s="30">
        <v>0</v>
      </c>
      <c r="AQ2" s="30" t="s">
        <v>29</v>
      </c>
      <c r="AR2" s="30">
        <v>0</v>
      </c>
      <c r="AS2" s="30" t="s">
        <v>29</v>
      </c>
      <c r="AT2" s="30">
        <v>0</v>
      </c>
      <c r="AU2" s="30" t="s">
        <v>29</v>
      </c>
      <c r="AV2" s="30">
        <v>0</v>
      </c>
      <c r="AW2" s="30" t="s">
        <v>29</v>
      </c>
      <c r="AX2" s="30">
        <v>0</v>
      </c>
      <c r="AY2" s="31" t="s">
        <v>95</v>
      </c>
      <c r="AZ2" s="71" t="s">
        <v>58</v>
      </c>
      <c r="BA2" s="31" t="s">
        <v>59</v>
      </c>
      <c r="BB2" s="71" t="s">
        <v>60</v>
      </c>
      <c r="BC2" s="71" t="s">
        <v>61</v>
      </c>
    </row>
    <row r="3" spans="1:55" ht="13" x14ac:dyDescent="0.15">
      <c r="A3" s="32" t="s">
        <v>7</v>
      </c>
      <c r="B3" s="33">
        <v>46384</v>
      </c>
      <c r="C3" s="34">
        <v>1</v>
      </c>
      <c r="D3" s="34"/>
      <c r="E3" s="34" t="s">
        <v>31</v>
      </c>
      <c r="F3" s="35" t="s">
        <v>32</v>
      </c>
      <c r="G3" s="290"/>
      <c r="H3" s="285"/>
      <c r="I3" s="284"/>
      <c r="J3" s="285"/>
      <c r="K3" s="284"/>
      <c r="L3" s="285"/>
      <c r="M3" s="284"/>
      <c r="N3" s="288"/>
      <c r="O3" s="282"/>
      <c r="P3" s="272"/>
      <c r="Q3" s="282"/>
      <c r="R3" s="272"/>
      <c r="S3" s="282"/>
      <c r="T3" s="272"/>
      <c r="U3" s="282"/>
      <c r="V3" s="272"/>
      <c r="W3" s="282"/>
      <c r="X3" s="272"/>
      <c r="Y3" s="290"/>
      <c r="Z3" s="285"/>
      <c r="AA3" s="284"/>
      <c r="AB3" s="285"/>
      <c r="AC3" s="284"/>
      <c r="AD3" s="285"/>
      <c r="AE3" s="284"/>
      <c r="AF3" s="288"/>
      <c r="AG3" s="282"/>
      <c r="AH3" s="272"/>
      <c r="AI3" s="282"/>
      <c r="AJ3" s="272"/>
      <c r="AK3" s="282"/>
      <c r="AL3" s="283"/>
      <c r="AM3" s="289"/>
      <c r="AN3" s="272"/>
      <c r="AO3" s="271"/>
      <c r="AP3" s="272"/>
      <c r="AQ3" s="271"/>
      <c r="AR3" s="272"/>
      <c r="AS3" s="271"/>
      <c r="AT3" s="272"/>
      <c r="AU3" s="271"/>
      <c r="AV3" s="272"/>
      <c r="AW3" s="271"/>
      <c r="AX3" s="283"/>
      <c r="AY3" s="68">
        <f t="shared" ref="AY3:AY257" si="0">(G3*H$2)+(I3*J$2)+(K3*L$2)+(AE3*AF$2)+(AG3*AH$2)+(AI3*AJ$2)+(AK3*AL$2)+(AM3*AN$2)+(AO3*AP$2)+(AQ3*AR$2)+(AS3*AT$2)+(AU3*AV$2)+(AW3*AX$2) + (M3*$N$2) + (Y3*$Z$2) + (AA3*$AB$2) + (O3*$P$2) + (Q3*$R$2) + (S3*$T$2) + (U3*$V$2) + (W3*$X$2) + (AC3*$AD$2)</f>
        <v>0</v>
      </c>
      <c r="AZ3" s="34">
        <f t="shared" ref="AZ3:AZ257" si="1">SUM(G3,I3,K3,M3,Y3,AA3,AE3,AG3,AC3)</f>
        <v>0</v>
      </c>
      <c r="BA3" s="34">
        <f t="shared" ref="BA3:BA257" si="2">SUM(O3,Q3,S3,U3,W3,AI3,AK3)</f>
        <v>0</v>
      </c>
      <c r="BB3" s="34">
        <f t="shared" ref="BB3:BB257" si="3">SUM(AZ3:BA3)</f>
        <v>0</v>
      </c>
      <c r="BC3" s="69" t="str">
        <f t="shared" ref="BC3:BC257" si="4">IFERROR(AY3/BB3,"")</f>
        <v/>
      </c>
    </row>
    <row r="4" spans="1:55" ht="13" x14ac:dyDescent="0.15">
      <c r="A4" s="40" t="s">
        <v>9</v>
      </c>
      <c r="B4" s="41">
        <f t="shared" ref="B4:B258" si="5">B3+1</f>
        <v>46385</v>
      </c>
      <c r="C4" s="42">
        <v>1</v>
      </c>
      <c r="D4" s="42"/>
      <c r="E4" s="42" t="s">
        <v>31</v>
      </c>
      <c r="F4" s="43" t="s">
        <v>32</v>
      </c>
      <c r="G4" s="281"/>
      <c r="H4" s="272"/>
      <c r="I4" s="282"/>
      <c r="J4" s="272"/>
      <c r="K4" s="282"/>
      <c r="L4" s="272"/>
      <c r="M4" s="282"/>
      <c r="N4" s="283"/>
      <c r="O4" s="282"/>
      <c r="P4" s="272"/>
      <c r="Q4" s="282"/>
      <c r="R4" s="272"/>
      <c r="S4" s="282"/>
      <c r="T4" s="272"/>
      <c r="U4" s="282"/>
      <c r="V4" s="272"/>
      <c r="W4" s="282"/>
      <c r="X4" s="272"/>
      <c r="Y4" s="281"/>
      <c r="Z4" s="272"/>
      <c r="AA4" s="282"/>
      <c r="AB4" s="272"/>
      <c r="AC4" s="282"/>
      <c r="AD4" s="272"/>
      <c r="AE4" s="282"/>
      <c r="AF4" s="283"/>
      <c r="AG4" s="282"/>
      <c r="AH4" s="272"/>
      <c r="AI4" s="282"/>
      <c r="AJ4" s="272"/>
      <c r="AK4" s="282"/>
      <c r="AL4" s="283"/>
      <c r="AM4" s="289"/>
      <c r="AN4" s="272"/>
      <c r="AO4" s="271"/>
      <c r="AP4" s="272"/>
      <c r="AQ4" s="271"/>
      <c r="AR4" s="272"/>
      <c r="AS4" s="271"/>
      <c r="AT4" s="272"/>
      <c r="AU4" s="271"/>
      <c r="AV4" s="272"/>
      <c r="AW4" s="271"/>
      <c r="AX4" s="283"/>
      <c r="AY4" s="13">
        <f t="shared" si="0"/>
        <v>0</v>
      </c>
      <c r="AZ4" s="42">
        <f t="shared" si="1"/>
        <v>0</v>
      </c>
      <c r="BA4" s="42">
        <f t="shared" si="2"/>
        <v>0</v>
      </c>
      <c r="BB4" s="42">
        <f t="shared" si="3"/>
        <v>0</v>
      </c>
      <c r="BC4" s="78" t="str">
        <f t="shared" si="4"/>
        <v/>
      </c>
    </row>
    <row r="5" spans="1:55" ht="13" x14ac:dyDescent="0.15">
      <c r="A5" s="40" t="s">
        <v>10</v>
      </c>
      <c r="B5" s="41">
        <f t="shared" si="5"/>
        <v>46386</v>
      </c>
      <c r="C5" s="42">
        <v>1</v>
      </c>
      <c r="D5" s="42"/>
      <c r="E5" s="42" t="s">
        <v>31</v>
      </c>
      <c r="F5" s="43" t="s">
        <v>32</v>
      </c>
      <c r="G5" s="281"/>
      <c r="H5" s="272"/>
      <c r="I5" s="282"/>
      <c r="J5" s="272"/>
      <c r="K5" s="282"/>
      <c r="L5" s="272"/>
      <c r="M5" s="282"/>
      <c r="N5" s="283"/>
      <c r="O5" s="282"/>
      <c r="P5" s="272"/>
      <c r="Q5" s="282"/>
      <c r="R5" s="272"/>
      <c r="S5" s="282"/>
      <c r="T5" s="272"/>
      <c r="U5" s="282"/>
      <c r="V5" s="272"/>
      <c r="W5" s="282"/>
      <c r="X5" s="272"/>
      <c r="Y5" s="281"/>
      <c r="Z5" s="272"/>
      <c r="AA5" s="282"/>
      <c r="AB5" s="272"/>
      <c r="AC5" s="282"/>
      <c r="AD5" s="272"/>
      <c r="AE5" s="282"/>
      <c r="AF5" s="283"/>
      <c r="AG5" s="282"/>
      <c r="AH5" s="272"/>
      <c r="AI5" s="282"/>
      <c r="AJ5" s="272"/>
      <c r="AK5" s="282"/>
      <c r="AL5" s="283"/>
      <c r="AM5" s="289"/>
      <c r="AN5" s="272"/>
      <c r="AO5" s="271"/>
      <c r="AP5" s="272"/>
      <c r="AQ5" s="271"/>
      <c r="AR5" s="272"/>
      <c r="AS5" s="271"/>
      <c r="AT5" s="272"/>
      <c r="AU5" s="271"/>
      <c r="AV5" s="272"/>
      <c r="AW5" s="271"/>
      <c r="AX5" s="283"/>
      <c r="AY5" s="13">
        <f t="shared" si="0"/>
        <v>0</v>
      </c>
      <c r="AZ5" s="42">
        <f t="shared" si="1"/>
        <v>0</v>
      </c>
      <c r="BA5" s="42">
        <f t="shared" si="2"/>
        <v>0</v>
      </c>
      <c r="BB5" s="42">
        <f t="shared" si="3"/>
        <v>0</v>
      </c>
      <c r="BC5" s="78" t="str">
        <f t="shared" si="4"/>
        <v/>
      </c>
    </row>
    <row r="6" spans="1:55" ht="13" x14ac:dyDescent="0.15">
      <c r="A6" s="40" t="s">
        <v>11</v>
      </c>
      <c r="B6" s="41">
        <f t="shared" si="5"/>
        <v>46387</v>
      </c>
      <c r="C6" s="42">
        <v>1</v>
      </c>
      <c r="D6" s="42"/>
      <c r="E6" s="42" t="s">
        <v>31</v>
      </c>
      <c r="F6" s="43" t="s">
        <v>32</v>
      </c>
      <c r="G6" s="281"/>
      <c r="H6" s="272"/>
      <c r="I6" s="282"/>
      <c r="J6" s="272"/>
      <c r="K6" s="282"/>
      <c r="L6" s="272"/>
      <c r="M6" s="282"/>
      <c r="N6" s="283"/>
      <c r="O6" s="282"/>
      <c r="P6" s="272"/>
      <c r="Q6" s="282"/>
      <c r="R6" s="272"/>
      <c r="S6" s="282"/>
      <c r="T6" s="272"/>
      <c r="U6" s="282"/>
      <c r="V6" s="272"/>
      <c r="W6" s="282"/>
      <c r="X6" s="272"/>
      <c r="Y6" s="281"/>
      <c r="Z6" s="272"/>
      <c r="AA6" s="282"/>
      <c r="AB6" s="272"/>
      <c r="AC6" s="282"/>
      <c r="AD6" s="272"/>
      <c r="AE6" s="282"/>
      <c r="AF6" s="283"/>
      <c r="AG6" s="282"/>
      <c r="AH6" s="272"/>
      <c r="AI6" s="282"/>
      <c r="AJ6" s="272"/>
      <c r="AK6" s="282"/>
      <c r="AL6" s="283"/>
      <c r="AM6" s="289"/>
      <c r="AN6" s="272"/>
      <c r="AO6" s="271"/>
      <c r="AP6" s="272"/>
      <c r="AQ6" s="271"/>
      <c r="AR6" s="272"/>
      <c r="AS6" s="271"/>
      <c r="AT6" s="272"/>
      <c r="AU6" s="271"/>
      <c r="AV6" s="272"/>
      <c r="AW6" s="271"/>
      <c r="AX6" s="283"/>
      <c r="AY6" s="13">
        <f t="shared" si="0"/>
        <v>0</v>
      </c>
      <c r="AZ6" s="42">
        <f t="shared" si="1"/>
        <v>0</v>
      </c>
      <c r="BA6" s="42">
        <f t="shared" si="2"/>
        <v>0</v>
      </c>
      <c r="BB6" s="42">
        <f t="shared" si="3"/>
        <v>0</v>
      </c>
      <c r="BC6" s="78" t="str">
        <f t="shared" si="4"/>
        <v/>
      </c>
    </row>
    <row r="7" spans="1:55" ht="13" x14ac:dyDescent="0.15">
      <c r="A7" s="40" t="s">
        <v>12</v>
      </c>
      <c r="B7" s="41">
        <f t="shared" si="5"/>
        <v>46388</v>
      </c>
      <c r="C7" s="42">
        <v>1</v>
      </c>
      <c r="D7" s="42"/>
      <c r="E7" s="42" t="s">
        <v>31</v>
      </c>
      <c r="F7" s="43" t="s">
        <v>32</v>
      </c>
      <c r="G7" s="281"/>
      <c r="H7" s="272"/>
      <c r="I7" s="282"/>
      <c r="J7" s="272"/>
      <c r="K7" s="282"/>
      <c r="L7" s="272"/>
      <c r="M7" s="282"/>
      <c r="N7" s="283"/>
      <c r="O7" s="282"/>
      <c r="P7" s="272"/>
      <c r="Q7" s="282"/>
      <c r="R7" s="272"/>
      <c r="S7" s="282"/>
      <c r="T7" s="272"/>
      <c r="U7" s="282"/>
      <c r="V7" s="272"/>
      <c r="W7" s="282"/>
      <c r="X7" s="272"/>
      <c r="Y7" s="281"/>
      <c r="Z7" s="272"/>
      <c r="AA7" s="282"/>
      <c r="AB7" s="272"/>
      <c r="AC7" s="282"/>
      <c r="AD7" s="272"/>
      <c r="AE7" s="282"/>
      <c r="AF7" s="283"/>
      <c r="AG7" s="282"/>
      <c r="AH7" s="272"/>
      <c r="AI7" s="282"/>
      <c r="AJ7" s="272"/>
      <c r="AK7" s="282"/>
      <c r="AL7" s="283"/>
      <c r="AM7" s="289"/>
      <c r="AN7" s="272"/>
      <c r="AO7" s="271"/>
      <c r="AP7" s="272"/>
      <c r="AQ7" s="271"/>
      <c r="AR7" s="272"/>
      <c r="AS7" s="271"/>
      <c r="AT7" s="272"/>
      <c r="AU7" s="271"/>
      <c r="AV7" s="272"/>
      <c r="AW7" s="271"/>
      <c r="AX7" s="283"/>
      <c r="AY7" s="13">
        <f t="shared" si="0"/>
        <v>0</v>
      </c>
      <c r="AZ7" s="42">
        <f t="shared" si="1"/>
        <v>0</v>
      </c>
      <c r="BA7" s="42">
        <f t="shared" si="2"/>
        <v>0</v>
      </c>
      <c r="BB7" s="42">
        <f t="shared" si="3"/>
        <v>0</v>
      </c>
      <c r="BC7" s="78" t="str">
        <f t="shared" si="4"/>
        <v/>
      </c>
    </row>
    <row r="8" spans="1:55" ht="13" x14ac:dyDescent="0.15">
      <c r="A8" s="40" t="s">
        <v>13</v>
      </c>
      <c r="B8" s="41">
        <f t="shared" si="5"/>
        <v>46389</v>
      </c>
      <c r="C8" s="42">
        <v>1</v>
      </c>
      <c r="D8" s="42"/>
      <c r="E8" s="42" t="s">
        <v>31</v>
      </c>
      <c r="F8" s="43" t="s">
        <v>32</v>
      </c>
      <c r="G8" s="281"/>
      <c r="H8" s="272"/>
      <c r="I8" s="282"/>
      <c r="J8" s="272"/>
      <c r="K8" s="282"/>
      <c r="L8" s="272"/>
      <c r="M8" s="282"/>
      <c r="N8" s="283"/>
      <c r="O8" s="282"/>
      <c r="P8" s="272"/>
      <c r="Q8" s="282"/>
      <c r="R8" s="272"/>
      <c r="S8" s="282"/>
      <c r="T8" s="272"/>
      <c r="U8" s="282"/>
      <c r="V8" s="272"/>
      <c r="W8" s="282"/>
      <c r="X8" s="272"/>
      <c r="Y8" s="281"/>
      <c r="Z8" s="272"/>
      <c r="AA8" s="282"/>
      <c r="AB8" s="272"/>
      <c r="AC8" s="282"/>
      <c r="AD8" s="272"/>
      <c r="AE8" s="282"/>
      <c r="AF8" s="283"/>
      <c r="AG8" s="282"/>
      <c r="AH8" s="272"/>
      <c r="AI8" s="282"/>
      <c r="AJ8" s="272"/>
      <c r="AK8" s="282"/>
      <c r="AL8" s="283"/>
      <c r="AM8" s="289"/>
      <c r="AN8" s="272"/>
      <c r="AO8" s="271"/>
      <c r="AP8" s="272"/>
      <c r="AQ8" s="271"/>
      <c r="AR8" s="272"/>
      <c r="AS8" s="271"/>
      <c r="AT8" s="272"/>
      <c r="AU8" s="271"/>
      <c r="AV8" s="272"/>
      <c r="AW8" s="271"/>
      <c r="AX8" s="283"/>
      <c r="AY8" s="13">
        <f t="shared" si="0"/>
        <v>0</v>
      </c>
      <c r="AZ8" s="42">
        <f t="shared" si="1"/>
        <v>0</v>
      </c>
      <c r="BA8" s="42">
        <f t="shared" si="2"/>
        <v>0</v>
      </c>
      <c r="BB8" s="42">
        <f t="shared" si="3"/>
        <v>0</v>
      </c>
      <c r="BC8" s="78" t="str">
        <f t="shared" si="4"/>
        <v/>
      </c>
    </row>
    <row r="9" spans="1:55" ht="13" x14ac:dyDescent="0.15">
      <c r="A9" s="45" t="s">
        <v>14</v>
      </c>
      <c r="B9" s="46">
        <f t="shared" si="5"/>
        <v>46390</v>
      </c>
      <c r="C9" s="47">
        <v>1</v>
      </c>
      <c r="D9" s="47"/>
      <c r="E9" s="47" t="s">
        <v>31</v>
      </c>
      <c r="F9" s="48" t="s">
        <v>32</v>
      </c>
      <c r="G9" s="281"/>
      <c r="H9" s="272"/>
      <c r="I9" s="282"/>
      <c r="J9" s="272"/>
      <c r="K9" s="282"/>
      <c r="L9" s="272"/>
      <c r="M9" s="282"/>
      <c r="N9" s="283"/>
      <c r="O9" s="282"/>
      <c r="P9" s="272"/>
      <c r="Q9" s="282"/>
      <c r="R9" s="272"/>
      <c r="S9" s="282"/>
      <c r="T9" s="272"/>
      <c r="U9" s="282"/>
      <c r="V9" s="272"/>
      <c r="W9" s="282"/>
      <c r="X9" s="272"/>
      <c r="Y9" s="296"/>
      <c r="Z9" s="292"/>
      <c r="AA9" s="291"/>
      <c r="AB9" s="292"/>
      <c r="AC9" s="291"/>
      <c r="AD9" s="292"/>
      <c r="AE9" s="291"/>
      <c r="AF9" s="293"/>
      <c r="AG9" s="291"/>
      <c r="AH9" s="292"/>
      <c r="AI9" s="291"/>
      <c r="AJ9" s="292"/>
      <c r="AK9" s="291"/>
      <c r="AL9" s="293"/>
      <c r="AM9" s="294"/>
      <c r="AN9" s="292"/>
      <c r="AO9" s="295"/>
      <c r="AP9" s="292"/>
      <c r="AQ9" s="295"/>
      <c r="AR9" s="292"/>
      <c r="AS9" s="295"/>
      <c r="AT9" s="292"/>
      <c r="AU9" s="295"/>
      <c r="AV9" s="292"/>
      <c r="AW9" s="295"/>
      <c r="AX9" s="293"/>
      <c r="AY9" s="79">
        <f t="shared" si="0"/>
        <v>0</v>
      </c>
      <c r="AZ9" s="47">
        <f t="shared" si="1"/>
        <v>0</v>
      </c>
      <c r="BA9" s="47">
        <f t="shared" si="2"/>
        <v>0</v>
      </c>
      <c r="BB9" s="47">
        <f t="shared" si="3"/>
        <v>0</v>
      </c>
      <c r="BC9" s="80" t="str">
        <f t="shared" si="4"/>
        <v/>
      </c>
    </row>
    <row r="10" spans="1:55" ht="13" x14ac:dyDescent="0.15">
      <c r="A10" s="32" t="s">
        <v>7</v>
      </c>
      <c r="B10" s="33">
        <f t="shared" si="5"/>
        <v>46391</v>
      </c>
      <c r="C10" s="34">
        <v>1</v>
      </c>
      <c r="D10" s="34"/>
      <c r="E10" s="34" t="s">
        <v>34</v>
      </c>
      <c r="F10" s="35" t="s">
        <v>37</v>
      </c>
      <c r="G10" s="290"/>
      <c r="H10" s="285"/>
      <c r="I10" s="284"/>
      <c r="J10" s="285"/>
      <c r="K10" s="284"/>
      <c r="L10" s="285"/>
      <c r="M10" s="284"/>
      <c r="N10" s="288"/>
      <c r="O10" s="284"/>
      <c r="P10" s="285"/>
      <c r="Q10" s="284"/>
      <c r="R10" s="285"/>
      <c r="S10" s="284"/>
      <c r="T10" s="285"/>
      <c r="U10" s="284"/>
      <c r="V10" s="285"/>
      <c r="W10" s="284"/>
      <c r="X10" s="285"/>
      <c r="Y10" s="290"/>
      <c r="Z10" s="285"/>
      <c r="AA10" s="284"/>
      <c r="AB10" s="285"/>
      <c r="AC10" s="284"/>
      <c r="AD10" s="285"/>
      <c r="AE10" s="284"/>
      <c r="AF10" s="288"/>
      <c r="AG10" s="282"/>
      <c r="AH10" s="272"/>
      <c r="AI10" s="282"/>
      <c r="AJ10" s="272"/>
      <c r="AK10" s="282"/>
      <c r="AL10" s="283"/>
      <c r="AM10" s="289"/>
      <c r="AN10" s="272"/>
      <c r="AO10" s="271"/>
      <c r="AP10" s="272"/>
      <c r="AQ10" s="271"/>
      <c r="AR10" s="272"/>
      <c r="AS10" s="271"/>
      <c r="AT10" s="272"/>
      <c r="AU10" s="271"/>
      <c r="AV10" s="272"/>
      <c r="AW10" s="271"/>
      <c r="AX10" s="283"/>
      <c r="AY10" s="68">
        <f t="shared" si="0"/>
        <v>0</v>
      </c>
      <c r="AZ10" s="34">
        <f t="shared" si="1"/>
        <v>0</v>
      </c>
      <c r="BA10" s="34">
        <f t="shared" si="2"/>
        <v>0</v>
      </c>
      <c r="BB10" s="34">
        <f t="shared" si="3"/>
        <v>0</v>
      </c>
      <c r="BC10" s="69" t="str">
        <f t="shared" si="4"/>
        <v/>
      </c>
    </row>
    <row r="11" spans="1:55" ht="13" x14ac:dyDescent="0.15">
      <c r="A11" s="40" t="s">
        <v>9</v>
      </c>
      <c r="B11" s="41">
        <f t="shared" si="5"/>
        <v>46392</v>
      </c>
      <c r="C11" s="42">
        <v>1</v>
      </c>
      <c r="D11" s="42"/>
      <c r="E11" s="42" t="s">
        <v>34</v>
      </c>
      <c r="F11" s="43" t="s">
        <v>37</v>
      </c>
      <c r="G11" s="281"/>
      <c r="H11" s="272"/>
      <c r="I11" s="282"/>
      <c r="J11" s="272"/>
      <c r="K11" s="282"/>
      <c r="L11" s="272"/>
      <c r="M11" s="282"/>
      <c r="N11" s="283"/>
      <c r="O11" s="282"/>
      <c r="P11" s="272"/>
      <c r="Q11" s="282"/>
      <c r="R11" s="272"/>
      <c r="S11" s="282"/>
      <c r="T11" s="272"/>
      <c r="U11" s="282"/>
      <c r="V11" s="272"/>
      <c r="W11" s="282"/>
      <c r="X11" s="272"/>
      <c r="Y11" s="281"/>
      <c r="Z11" s="272"/>
      <c r="AA11" s="282"/>
      <c r="AB11" s="272"/>
      <c r="AC11" s="282"/>
      <c r="AD11" s="272"/>
      <c r="AE11" s="282"/>
      <c r="AF11" s="283"/>
      <c r="AG11" s="282"/>
      <c r="AH11" s="272"/>
      <c r="AI11" s="282"/>
      <c r="AJ11" s="272"/>
      <c r="AK11" s="282"/>
      <c r="AL11" s="283"/>
      <c r="AM11" s="289"/>
      <c r="AN11" s="272"/>
      <c r="AO11" s="271"/>
      <c r="AP11" s="272"/>
      <c r="AQ11" s="271"/>
      <c r="AR11" s="272"/>
      <c r="AS11" s="271"/>
      <c r="AT11" s="272"/>
      <c r="AU11" s="271"/>
      <c r="AV11" s="272"/>
      <c r="AW11" s="271"/>
      <c r="AX11" s="283"/>
      <c r="AY11" s="13">
        <f t="shared" si="0"/>
        <v>0</v>
      </c>
      <c r="AZ11" s="42">
        <f t="shared" si="1"/>
        <v>0</v>
      </c>
      <c r="BA11" s="42">
        <f t="shared" si="2"/>
        <v>0</v>
      </c>
      <c r="BB11" s="42">
        <f t="shared" si="3"/>
        <v>0</v>
      </c>
      <c r="BC11" s="78" t="str">
        <f t="shared" si="4"/>
        <v/>
      </c>
    </row>
    <row r="12" spans="1:55" ht="13" x14ac:dyDescent="0.15">
      <c r="A12" s="40" t="s">
        <v>10</v>
      </c>
      <c r="B12" s="41">
        <f t="shared" si="5"/>
        <v>46393</v>
      </c>
      <c r="C12" s="42">
        <v>1</v>
      </c>
      <c r="D12" s="42"/>
      <c r="E12" s="42" t="s">
        <v>34</v>
      </c>
      <c r="F12" s="43" t="s">
        <v>37</v>
      </c>
      <c r="G12" s="281"/>
      <c r="H12" s="272"/>
      <c r="I12" s="282"/>
      <c r="J12" s="272"/>
      <c r="K12" s="282"/>
      <c r="L12" s="272"/>
      <c r="M12" s="282"/>
      <c r="N12" s="283"/>
      <c r="O12" s="282"/>
      <c r="P12" s="272"/>
      <c r="Q12" s="282"/>
      <c r="R12" s="272"/>
      <c r="S12" s="282"/>
      <c r="T12" s="272"/>
      <c r="U12" s="282"/>
      <c r="V12" s="272"/>
      <c r="W12" s="282"/>
      <c r="X12" s="272"/>
      <c r="Y12" s="281"/>
      <c r="Z12" s="272"/>
      <c r="AA12" s="282"/>
      <c r="AB12" s="272"/>
      <c r="AC12" s="282"/>
      <c r="AD12" s="272"/>
      <c r="AE12" s="282"/>
      <c r="AF12" s="283"/>
      <c r="AG12" s="282"/>
      <c r="AH12" s="272"/>
      <c r="AI12" s="282"/>
      <c r="AJ12" s="272"/>
      <c r="AK12" s="282"/>
      <c r="AL12" s="283"/>
      <c r="AM12" s="289"/>
      <c r="AN12" s="272"/>
      <c r="AO12" s="271"/>
      <c r="AP12" s="272"/>
      <c r="AQ12" s="271"/>
      <c r="AR12" s="272"/>
      <c r="AS12" s="271"/>
      <c r="AT12" s="272"/>
      <c r="AU12" s="271"/>
      <c r="AV12" s="272"/>
      <c r="AW12" s="271"/>
      <c r="AX12" s="283"/>
      <c r="AY12" s="13">
        <f t="shared" si="0"/>
        <v>0</v>
      </c>
      <c r="AZ12" s="42">
        <f t="shared" si="1"/>
        <v>0</v>
      </c>
      <c r="BA12" s="42">
        <f t="shared" si="2"/>
        <v>0</v>
      </c>
      <c r="BB12" s="42">
        <f t="shared" si="3"/>
        <v>0</v>
      </c>
      <c r="BC12" s="78" t="str">
        <f t="shared" si="4"/>
        <v/>
      </c>
    </row>
    <row r="13" spans="1:55" ht="13" x14ac:dyDescent="0.15">
      <c r="A13" s="40" t="s">
        <v>11</v>
      </c>
      <c r="B13" s="41">
        <f t="shared" si="5"/>
        <v>46394</v>
      </c>
      <c r="C13" s="42">
        <v>1</v>
      </c>
      <c r="D13" s="42"/>
      <c r="E13" s="42" t="s">
        <v>34</v>
      </c>
      <c r="F13" s="43" t="s">
        <v>37</v>
      </c>
      <c r="G13" s="281"/>
      <c r="H13" s="272"/>
      <c r="I13" s="282"/>
      <c r="J13" s="272"/>
      <c r="K13" s="282"/>
      <c r="L13" s="272"/>
      <c r="M13" s="282"/>
      <c r="N13" s="283"/>
      <c r="O13" s="282"/>
      <c r="P13" s="272"/>
      <c r="Q13" s="282"/>
      <c r="R13" s="272"/>
      <c r="S13" s="282"/>
      <c r="T13" s="272"/>
      <c r="U13" s="282"/>
      <c r="V13" s="272"/>
      <c r="W13" s="282"/>
      <c r="X13" s="272"/>
      <c r="Y13" s="281"/>
      <c r="Z13" s="272"/>
      <c r="AA13" s="282"/>
      <c r="AB13" s="272"/>
      <c r="AC13" s="282"/>
      <c r="AD13" s="272"/>
      <c r="AE13" s="282"/>
      <c r="AF13" s="283"/>
      <c r="AG13" s="282"/>
      <c r="AH13" s="272"/>
      <c r="AI13" s="282"/>
      <c r="AJ13" s="272"/>
      <c r="AK13" s="282"/>
      <c r="AL13" s="283"/>
      <c r="AM13" s="289"/>
      <c r="AN13" s="272"/>
      <c r="AO13" s="271"/>
      <c r="AP13" s="272"/>
      <c r="AQ13" s="271"/>
      <c r="AR13" s="272"/>
      <c r="AS13" s="271"/>
      <c r="AT13" s="272"/>
      <c r="AU13" s="271"/>
      <c r="AV13" s="272"/>
      <c r="AW13" s="271"/>
      <c r="AX13" s="283"/>
      <c r="AY13" s="13">
        <f t="shared" si="0"/>
        <v>0</v>
      </c>
      <c r="AZ13" s="42">
        <f t="shared" si="1"/>
        <v>0</v>
      </c>
      <c r="BA13" s="42">
        <f t="shared" si="2"/>
        <v>0</v>
      </c>
      <c r="BB13" s="42">
        <f t="shared" si="3"/>
        <v>0</v>
      </c>
      <c r="BC13" s="78" t="str">
        <f t="shared" si="4"/>
        <v/>
      </c>
    </row>
    <row r="14" spans="1:55" ht="13" x14ac:dyDescent="0.15">
      <c r="A14" s="40" t="s">
        <v>12</v>
      </c>
      <c r="B14" s="41">
        <f t="shared" si="5"/>
        <v>46395</v>
      </c>
      <c r="C14" s="42">
        <v>1</v>
      </c>
      <c r="D14" s="42"/>
      <c r="E14" s="42" t="s">
        <v>34</v>
      </c>
      <c r="F14" s="43" t="s">
        <v>37</v>
      </c>
      <c r="G14" s="281"/>
      <c r="H14" s="272"/>
      <c r="I14" s="282"/>
      <c r="J14" s="272"/>
      <c r="K14" s="282"/>
      <c r="L14" s="272"/>
      <c r="M14" s="282"/>
      <c r="N14" s="283"/>
      <c r="O14" s="282"/>
      <c r="P14" s="272"/>
      <c r="Q14" s="282"/>
      <c r="R14" s="272"/>
      <c r="S14" s="282"/>
      <c r="T14" s="272"/>
      <c r="U14" s="282"/>
      <c r="V14" s="272"/>
      <c r="W14" s="282"/>
      <c r="X14" s="272"/>
      <c r="Y14" s="281"/>
      <c r="Z14" s="272"/>
      <c r="AA14" s="282"/>
      <c r="AB14" s="272"/>
      <c r="AC14" s="282"/>
      <c r="AD14" s="272"/>
      <c r="AE14" s="282"/>
      <c r="AF14" s="283"/>
      <c r="AG14" s="282"/>
      <c r="AH14" s="272"/>
      <c r="AI14" s="282"/>
      <c r="AJ14" s="272"/>
      <c r="AK14" s="282"/>
      <c r="AL14" s="283"/>
      <c r="AM14" s="289"/>
      <c r="AN14" s="272"/>
      <c r="AO14" s="271"/>
      <c r="AP14" s="272"/>
      <c r="AQ14" s="271"/>
      <c r="AR14" s="272"/>
      <c r="AS14" s="271"/>
      <c r="AT14" s="272"/>
      <c r="AU14" s="271"/>
      <c r="AV14" s="272"/>
      <c r="AW14" s="271"/>
      <c r="AX14" s="283"/>
      <c r="AY14" s="13">
        <f t="shared" si="0"/>
        <v>0</v>
      </c>
      <c r="AZ14" s="42">
        <f t="shared" si="1"/>
        <v>0</v>
      </c>
      <c r="BA14" s="42">
        <f t="shared" si="2"/>
        <v>0</v>
      </c>
      <c r="BB14" s="42">
        <f t="shared" si="3"/>
        <v>0</v>
      </c>
      <c r="BC14" s="78" t="str">
        <f t="shared" si="4"/>
        <v/>
      </c>
    </row>
    <row r="15" spans="1:55" ht="13" x14ac:dyDescent="0.15">
      <c r="A15" s="40" t="s">
        <v>13</v>
      </c>
      <c r="B15" s="41">
        <f t="shared" si="5"/>
        <v>46396</v>
      </c>
      <c r="C15" s="42">
        <v>1</v>
      </c>
      <c r="D15" s="42"/>
      <c r="E15" s="42" t="s">
        <v>34</v>
      </c>
      <c r="F15" s="43" t="s">
        <v>37</v>
      </c>
      <c r="G15" s="281"/>
      <c r="H15" s="272"/>
      <c r="I15" s="282"/>
      <c r="J15" s="272"/>
      <c r="K15" s="282"/>
      <c r="L15" s="272"/>
      <c r="M15" s="282"/>
      <c r="N15" s="283"/>
      <c r="O15" s="282"/>
      <c r="P15" s="272"/>
      <c r="Q15" s="282"/>
      <c r="R15" s="272"/>
      <c r="S15" s="282"/>
      <c r="T15" s="272"/>
      <c r="U15" s="282"/>
      <c r="V15" s="272"/>
      <c r="W15" s="282"/>
      <c r="X15" s="272"/>
      <c r="Y15" s="281"/>
      <c r="Z15" s="272"/>
      <c r="AA15" s="282"/>
      <c r="AB15" s="272"/>
      <c r="AC15" s="282"/>
      <c r="AD15" s="272"/>
      <c r="AE15" s="282"/>
      <c r="AF15" s="283"/>
      <c r="AG15" s="282"/>
      <c r="AH15" s="272"/>
      <c r="AI15" s="282"/>
      <c r="AJ15" s="272"/>
      <c r="AK15" s="282"/>
      <c r="AL15" s="283"/>
      <c r="AM15" s="289"/>
      <c r="AN15" s="272"/>
      <c r="AO15" s="271"/>
      <c r="AP15" s="272"/>
      <c r="AQ15" s="271"/>
      <c r="AR15" s="272"/>
      <c r="AS15" s="271"/>
      <c r="AT15" s="272"/>
      <c r="AU15" s="271"/>
      <c r="AV15" s="272"/>
      <c r="AW15" s="271"/>
      <c r="AX15" s="283"/>
      <c r="AY15" s="13">
        <f t="shared" si="0"/>
        <v>0</v>
      </c>
      <c r="AZ15" s="42">
        <f t="shared" si="1"/>
        <v>0</v>
      </c>
      <c r="BA15" s="42">
        <f t="shared" si="2"/>
        <v>0</v>
      </c>
      <c r="BB15" s="42">
        <f t="shared" si="3"/>
        <v>0</v>
      </c>
      <c r="BC15" s="78" t="str">
        <f t="shared" si="4"/>
        <v/>
      </c>
    </row>
    <row r="16" spans="1:55" ht="13" x14ac:dyDescent="0.15">
      <c r="A16" s="45" t="s">
        <v>14</v>
      </c>
      <c r="B16" s="46">
        <f t="shared" si="5"/>
        <v>46397</v>
      </c>
      <c r="C16" s="47">
        <v>1</v>
      </c>
      <c r="D16" s="47"/>
      <c r="E16" s="47" t="s">
        <v>34</v>
      </c>
      <c r="F16" s="48" t="s">
        <v>37</v>
      </c>
      <c r="G16" s="296"/>
      <c r="H16" s="292"/>
      <c r="I16" s="291"/>
      <c r="J16" s="292"/>
      <c r="K16" s="291"/>
      <c r="L16" s="292"/>
      <c r="M16" s="291"/>
      <c r="N16" s="293"/>
      <c r="O16" s="291"/>
      <c r="P16" s="292"/>
      <c r="Q16" s="291"/>
      <c r="R16" s="292"/>
      <c r="S16" s="291"/>
      <c r="T16" s="292"/>
      <c r="U16" s="291"/>
      <c r="V16" s="292"/>
      <c r="W16" s="291"/>
      <c r="X16" s="292"/>
      <c r="Y16" s="296"/>
      <c r="Z16" s="292"/>
      <c r="AA16" s="291"/>
      <c r="AB16" s="292"/>
      <c r="AC16" s="291"/>
      <c r="AD16" s="292"/>
      <c r="AE16" s="291"/>
      <c r="AF16" s="293"/>
      <c r="AG16" s="291"/>
      <c r="AH16" s="292"/>
      <c r="AI16" s="291"/>
      <c r="AJ16" s="292"/>
      <c r="AK16" s="291"/>
      <c r="AL16" s="293"/>
      <c r="AM16" s="294"/>
      <c r="AN16" s="292"/>
      <c r="AO16" s="295"/>
      <c r="AP16" s="292"/>
      <c r="AQ16" s="295"/>
      <c r="AR16" s="292"/>
      <c r="AS16" s="295"/>
      <c r="AT16" s="292"/>
      <c r="AU16" s="295"/>
      <c r="AV16" s="292"/>
      <c r="AW16" s="295"/>
      <c r="AX16" s="293"/>
      <c r="AY16" s="79">
        <f t="shared" si="0"/>
        <v>0</v>
      </c>
      <c r="AZ16" s="47">
        <f t="shared" si="1"/>
        <v>0</v>
      </c>
      <c r="BA16" s="47">
        <f t="shared" si="2"/>
        <v>0</v>
      </c>
      <c r="BB16" s="47">
        <f t="shared" si="3"/>
        <v>0</v>
      </c>
      <c r="BC16" s="80" t="str">
        <f t="shared" si="4"/>
        <v/>
      </c>
    </row>
    <row r="17" spans="1:55" ht="13" x14ac:dyDescent="0.15">
      <c r="A17" s="32" t="s">
        <v>7</v>
      </c>
      <c r="B17" s="33">
        <f t="shared" si="5"/>
        <v>46398</v>
      </c>
      <c r="C17" s="34">
        <v>1</v>
      </c>
      <c r="D17" s="34"/>
      <c r="E17" s="34" t="s">
        <v>35</v>
      </c>
      <c r="F17" s="35" t="s">
        <v>37</v>
      </c>
      <c r="G17" s="281"/>
      <c r="H17" s="272"/>
      <c r="I17" s="282"/>
      <c r="J17" s="272"/>
      <c r="K17" s="282"/>
      <c r="L17" s="272"/>
      <c r="M17" s="282"/>
      <c r="N17" s="283"/>
      <c r="O17" s="284"/>
      <c r="P17" s="285"/>
      <c r="Q17" s="284"/>
      <c r="R17" s="285"/>
      <c r="S17" s="284"/>
      <c r="T17" s="285"/>
      <c r="U17" s="284"/>
      <c r="V17" s="285"/>
      <c r="W17" s="284"/>
      <c r="X17" s="285"/>
      <c r="Y17" s="290"/>
      <c r="Z17" s="285"/>
      <c r="AA17" s="284"/>
      <c r="AB17" s="285"/>
      <c r="AC17" s="284"/>
      <c r="AD17" s="285"/>
      <c r="AE17" s="284"/>
      <c r="AF17" s="288"/>
      <c r="AG17" s="282"/>
      <c r="AH17" s="272"/>
      <c r="AI17" s="282"/>
      <c r="AJ17" s="272"/>
      <c r="AK17" s="282"/>
      <c r="AL17" s="283"/>
      <c r="AM17" s="289"/>
      <c r="AN17" s="272"/>
      <c r="AO17" s="271"/>
      <c r="AP17" s="272"/>
      <c r="AQ17" s="271"/>
      <c r="AR17" s="272"/>
      <c r="AS17" s="271"/>
      <c r="AT17" s="272"/>
      <c r="AU17" s="271"/>
      <c r="AV17" s="272"/>
      <c r="AW17" s="271"/>
      <c r="AX17" s="283"/>
      <c r="AY17" s="68">
        <f t="shared" si="0"/>
        <v>0</v>
      </c>
      <c r="AZ17" s="34">
        <f t="shared" si="1"/>
        <v>0</v>
      </c>
      <c r="BA17" s="34">
        <f t="shared" si="2"/>
        <v>0</v>
      </c>
      <c r="BB17" s="34">
        <f t="shared" si="3"/>
        <v>0</v>
      </c>
      <c r="BC17" s="69" t="str">
        <f t="shared" si="4"/>
        <v/>
      </c>
    </row>
    <row r="18" spans="1:55" ht="13" x14ac:dyDescent="0.15">
      <c r="A18" s="40" t="s">
        <v>9</v>
      </c>
      <c r="B18" s="41">
        <f t="shared" si="5"/>
        <v>46399</v>
      </c>
      <c r="C18" s="42">
        <v>1</v>
      </c>
      <c r="D18" s="42"/>
      <c r="E18" s="42" t="s">
        <v>35</v>
      </c>
      <c r="F18" s="43" t="s">
        <v>37</v>
      </c>
      <c r="G18" s="281"/>
      <c r="H18" s="272"/>
      <c r="I18" s="282"/>
      <c r="J18" s="272"/>
      <c r="K18" s="282"/>
      <c r="L18" s="272"/>
      <c r="M18" s="282"/>
      <c r="N18" s="283"/>
      <c r="O18" s="282"/>
      <c r="P18" s="272"/>
      <c r="Q18" s="282"/>
      <c r="R18" s="272"/>
      <c r="S18" s="282"/>
      <c r="T18" s="272"/>
      <c r="U18" s="282"/>
      <c r="V18" s="272"/>
      <c r="W18" s="282"/>
      <c r="X18" s="272"/>
      <c r="Y18" s="281"/>
      <c r="Z18" s="272"/>
      <c r="AA18" s="282"/>
      <c r="AB18" s="272"/>
      <c r="AC18" s="282"/>
      <c r="AD18" s="272"/>
      <c r="AE18" s="282"/>
      <c r="AF18" s="283"/>
      <c r="AG18" s="282"/>
      <c r="AH18" s="272"/>
      <c r="AI18" s="282"/>
      <c r="AJ18" s="272"/>
      <c r="AK18" s="282"/>
      <c r="AL18" s="283"/>
      <c r="AM18" s="289"/>
      <c r="AN18" s="272"/>
      <c r="AO18" s="271"/>
      <c r="AP18" s="272"/>
      <c r="AQ18" s="271"/>
      <c r="AR18" s="272"/>
      <c r="AS18" s="271"/>
      <c r="AT18" s="272"/>
      <c r="AU18" s="271"/>
      <c r="AV18" s="272"/>
      <c r="AW18" s="271"/>
      <c r="AX18" s="283"/>
      <c r="AY18" s="13">
        <f t="shared" si="0"/>
        <v>0</v>
      </c>
      <c r="AZ18" s="42">
        <f t="shared" si="1"/>
        <v>0</v>
      </c>
      <c r="BA18" s="42">
        <f t="shared" si="2"/>
        <v>0</v>
      </c>
      <c r="BB18" s="42">
        <f t="shared" si="3"/>
        <v>0</v>
      </c>
      <c r="BC18" s="78" t="str">
        <f t="shared" si="4"/>
        <v/>
      </c>
    </row>
    <row r="19" spans="1:55" ht="13" x14ac:dyDescent="0.15">
      <c r="A19" s="40" t="s">
        <v>10</v>
      </c>
      <c r="B19" s="41">
        <f t="shared" si="5"/>
        <v>46400</v>
      </c>
      <c r="C19" s="42">
        <v>1</v>
      </c>
      <c r="D19" s="42"/>
      <c r="E19" s="42" t="s">
        <v>35</v>
      </c>
      <c r="F19" s="43" t="s">
        <v>37</v>
      </c>
      <c r="G19" s="281"/>
      <c r="H19" s="272"/>
      <c r="I19" s="282"/>
      <c r="J19" s="272"/>
      <c r="K19" s="282"/>
      <c r="L19" s="272"/>
      <c r="M19" s="282"/>
      <c r="N19" s="283"/>
      <c r="O19" s="282"/>
      <c r="P19" s="272"/>
      <c r="Q19" s="282"/>
      <c r="R19" s="272"/>
      <c r="S19" s="282"/>
      <c r="T19" s="272"/>
      <c r="U19" s="282"/>
      <c r="V19" s="272"/>
      <c r="W19" s="282"/>
      <c r="X19" s="272"/>
      <c r="Y19" s="281"/>
      <c r="Z19" s="272"/>
      <c r="AA19" s="282"/>
      <c r="AB19" s="272"/>
      <c r="AC19" s="282"/>
      <c r="AD19" s="272"/>
      <c r="AE19" s="282"/>
      <c r="AF19" s="283"/>
      <c r="AG19" s="282"/>
      <c r="AH19" s="272"/>
      <c r="AI19" s="282"/>
      <c r="AJ19" s="272"/>
      <c r="AK19" s="282"/>
      <c r="AL19" s="283"/>
      <c r="AM19" s="289"/>
      <c r="AN19" s="272"/>
      <c r="AO19" s="271"/>
      <c r="AP19" s="272"/>
      <c r="AQ19" s="271"/>
      <c r="AR19" s="272"/>
      <c r="AS19" s="271"/>
      <c r="AT19" s="272"/>
      <c r="AU19" s="271"/>
      <c r="AV19" s="272"/>
      <c r="AW19" s="271"/>
      <c r="AX19" s="283"/>
      <c r="AY19" s="13">
        <f t="shared" si="0"/>
        <v>0</v>
      </c>
      <c r="AZ19" s="42">
        <f t="shared" si="1"/>
        <v>0</v>
      </c>
      <c r="BA19" s="42">
        <f t="shared" si="2"/>
        <v>0</v>
      </c>
      <c r="BB19" s="42">
        <f t="shared" si="3"/>
        <v>0</v>
      </c>
      <c r="BC19" s="78" t="str">
        <f t="shared" si="4"/>
        <v/>
      </c>
    </row>
    <row r="20" spans="1:55" ht="13" x14ac:dyDescent="0.15">
      <c r="A20" s="40" t="s">
        <v>11</v>
      </c>
      <c r="B20" s="41">
        <f t="shared" si="5"/>
        <v>46401</v>
      </c>
      <c r="C20" s="42">
        <v>1</v>
      </c>
      <c r="D20" s="42"/>
      <c r="E20" s="42" t="s">
        <v>35</v>
      </c>
      <c r="F20" s="43" t="s">
        <v>37</v>
      </c>
      <c r="G20" s="281"/>
      <c r="H20" s="272"/>
      <c r="I20" s="282"/>
      <c r="J20" s="272"/>
      <c r="K20" s="282"/>
      <c r="L20" s="272"/>
      <c r="M20" s="282"/>
      <c r="N20" s="283"/>
      <c r="O20" s="282"/>
      <c r="P20" s="272"/>
      <c r="Q20" s="282"/>
      <c r="R20" s="272"/>
      <c r="S20" s="282"/>
      <c r="T20" s="272"/>
      <c r="U20" s="282"/>
      <c r="V20" s="272"/>
      <c r="W20" s="282"/>
      <c r="X20" s="272"/>
      <c r="Y20" s="281"/>
      <c r="Z20" s="272"/>
      <c r="AA20" s="282"/>
      <c r="AB20" s="272"/>
      <c r="AC20" s="282"/>
      <c r="AD20" s="272"/>
      <c r="AE20" s="282"/>
      <c r="AF20" s="283"/>
      <c r="AG20" s="282"/>
      <c r="AH20" s="272"/>
      <c r="AI20" s="282"/>
      <c r="AJ20" s="272"/>
      <c r="AK20" s="282"/>
      <c r="AL20" s="283"/>
      <c r="AM20" s="289"/>
      <c r="AN20" s="272"/>
      <c r="AO20" s="271"/>
      <c r="AP20" s="272"/>
      <c r="AQ20" s="271"/>
      <c r="AR20" s="272"/>
      <c r="AS20" s="271"/>
      <c r="AT20" s="272"/>
      <c r="AU20" s="271"/>
      <c r="AV20" s="272"/>
      <c r="AW20" s="271"/>
      <c r="AX20" s="283"/>
      <c r="AY20" s="13">
        <f t="shared" si="0"/>
        <v>0</v>
      </c>
      <c r="AZ20" s="42">
        <f t="shared" si="1"/>
        <v>0</v>
      </c>
      <c r="BA20" s="42">
        <f t="shared" si="2"/>
        <v>0</v>
      </c>
      <c r="BB20" s="42">
        <f t="shared" si="3"/>
        <v>0</v>
      </c>
      <c r="BC20" s="78" t="str">
        <f t="shared" si="4"/>
        <v/>
      </c>
    </row>
    <row r="21" spans="1:55" ht="13" x14ac:dyDescent="0.15">
      <c r="A21" s="40" t="s">
        <v>12</v>
      </c>
      <c r="B21" s="41">
        <f t="shared" si="5"/>
        <v>46402</v>
      </c>
      <c r="C21" s="42">
        <v>1</v>
      </c>
      <c r="D21" s="42"/>
      <c r="E21" s="42" t="s">
        <v>35</v>
      </c>
      <c r="F21" s="43" t="s">
        <v>37</v>
      </c>
      <c r="G21" s="281"/>
      <c r="H21" s="272"/>
      <c r="I21" s="282"/>
      <c r="J21" s="272"/>
      <c r="K21" s="282"/>
      <c r="L21" s="272"/>
      <c r="M21" s="282"/>
      <c r="N21" s="283"/>
      <c r="O21" s="282"/>
      <c r="P21" s="272"/>
      <c r="Q21" s="282"/>
      <c r="R21" s="272"/>
      <c r="S21" s="282"/>
      <c r="T21" s="272"/>
      <c r="U21" s="282"/>
      <c r="V21" s="272"/>
      <c r="W21" s="282"/>
      <c r="X21" s="272"/>
      <c r="Y21" s="281"/>
      <c r="Z21" s="272"/>
      <c r="AA21" s="282"/>
      <c r="AB21" s="272"/>
      <c r="AC21" s="282"/>
      <c r="AD21" s="272"/>
      <c r="AE21" s="282"/>
      <c r="AF21" s="283"/>
      <c r="AG21" s="282"/>
      <c r="AH21" s="272"/>
      <c r="AI21" s="282"/>
      <c r="AJ21" s="272"/>
      <c r="AK21" s="282"/>
      <c r="AL21" s="283"/>
      <c r="AM21" s="289"/>
      <c r="AN21" s="272"/>
      <c r="AO21" s="271"/>
      <c r="AP21" s="272"/>
      <c r="AQ21" s="271"/>
      <c r="AR21" s="272"/>
      <c r="AS21" s="271"/>
      <c r="AT21" s="272"/>
      <c r="AU21" s="271"/>
      <c r="AV21" s="272"/>
      <c r="AW21" s="271"/>
      <c r="AX21" s="283"/>
      <c r="AY21" s="13">
        <f t="shared" si="0"/>
        <v>0</v>
      </c>
      <c r="AZ21" s="42">
        <f t="shared" si="1"/>
        <v>0</v>
      </c>
      <c r="BA21" s="42">
        <f t="shared" si="2"/>
        <v>0</v>
      </c>
      <c r="BB21" s="42">
        <f t="shared" si="3"/>
        <v>0</v>
      </c>
      <c r="BC21" s="78" t="str">
        <f t="shared" si="4"/>
        <v/>
      </c>
    </row>
    <row r="22" spans="1:55" ht="13" x14ac:dyDescent="0.15">
      <c r="A22" s="40" t="s">
        <v>13</v>
      </c>
      <c r="B22" s="41">
        <f t="shared" si="5"/>
        <v>46403</v>
      </c>
      <c r="C22" s="42">
        <v>1</v>
      </c>
      <c r="D22" s="42"/>
      <c r="E22" s="42" t="s">
        <v>35</v>
      </c>
      <c r="F22" s="43" t="s">
        <v>37</v>
      </c>
      <c r="G22" s="281"/>
      <c r="H22" s="272"/>
      <c r="I22" s="282"/>
      <c r="J22" s="272"/>
      <c r="K22" s="282"/>
      <c r="L22" s="272"/>
      <c r="M22" s="282"/>
      <c r="N22" s="283"/>
      <c r="O22" s="282"/>
      <c r="P22" s="272"/>
      <c r="Q22" s="282"/>
      <c r="R22" s="272"/>
      <c r="S22" s="282"/>
      <c r="T22" s="272"/>
      <c r="U22" s="282"/>
      <c r="V22" s="272"/>
      <c r="W22" s="282"/>
      <c r="X22" s="272"/>
      <c r="Y22" s="281"/>
      <c r="Z22" s="272"/>
      <c r="AA22" s="282"/>
      <c r="AB22" s="272"/>
      <c r="AC22" s="282"/>
      <c r="AD22" s="272"/>
      <c r="AE22" s="282"/>
      <c r="AF22" s="283"/>
      <c r="AG22" s="282"/>
      <c r="AH22" s="272"/>
      <c r="AI22" s="282"/>
      <c r="AJ22" s="272"/>
      <c r="AK22" s="282"/>
      <c r="AL22" s="283"/>
      <c r="AM22" s="289"/>
      <c r="AN22" s="272"/>
      <c r="AO22" s="271"/>
      <c r="AP22" s="272"/>
      <c r="AQ22" s="271"/>
      <c r="AR22" s="272"/>
      <c r="AS22" s="271"/>
      <c r="AT22" s="272"/>
      <c r="AU22" s="271"/>
      <c r="AV22" s="272"/>
      <c r="AW22" s="271"/>
      <c r="AX22" s="283"/>
      <c r="AY22" s="13">
        <f t="shared" si="0"/>
        <v>0</v>
      </c>
      <c r="AZ22" s="42">
        <f t="shared" si="1"/>
        <v>0</v>
      </c>
      <c r="BA22" s="42">
        <f t="shared" si="2"/>
        <v>0</v>
      </c>
      <c r="BB22" s="42">
        <f t="shared" si="3"/>
        <v>0</v>
      </c>
      <c r="BC22" s="78" t="str">
        <f t="shared" si="4"/>
        <v/>
      </c>
    </row>
    <row r="23" spans="1:55" ht="13" x14ac:dyDescent="0.15">
      <c r="A23" s="45" t="s">
        <v>14</v>
      </c>
      <c r="B23" s="46">
        <f t="shared" si="5"/>
        <v>46404</v>
      </c>
      <c r="C23" s="47">
        <v>1</v>
      </c>
      <c r="D23" s="47"/>
      <c r="E23" s="47" t="s">
        <v>35</v>
      </c>
      <c r="F23" s="48" t="s">
        <v>37</v>
      </c>
      <c r="G23" s="281"/>
      <c r="H23" s="272"/>
      <c r="I23" s="282"/>
      <c r="J23" s="272"/>
      <c r="K23" s="282"/>
      <c r="L23" s="272"/>
      <c r="M23" s="282"/>
      <c r="N23" s="283"/>
      <c r="O23" s="291"/>
      <c r="P23" s="292"/>
      <c r="Q23" s="291"/>
      <c r="R23" s="292"/>
      <c r="S23" s="291"/>
      <c r="T23" s="292"/>
      <c r="U23" s="291"/>
      <c r="V23" s="292"/>
      <c r="W23" s="291"/>
      <c r="X23" s="292"/>
      <c r="Y23" s="296"/>
      <c r="Z23" s="292"/>
      <c r="AA23" s="291"/>
      <c r="AB23" s="292"/>
      <c r="AC23" s="291"/>
      <c r="AD23" s="292"/>
      <c r="AE23" s="291"/>
      <c r="AF23" s="293"/>
      <c r="AG23" s="291"/>
      <c r="AH23" s="292"/>
      <c r="AI23" s="291"/>
      <c r="AJ23" s="292"/>
      <c r="AK23" s="291"/>
      <c r="AL23" s="293"/>
      <c r="AM23" s="294"/>
      <c r="AN23" s="292"/>
      <c r="AO23" s="295"/>
      <c r="AP23" s="292"/>
      <c r="AQ23" s="295"/>
      <c r="AR23" s="292"/>
      <c r="AS23" s="295"/>
      <c r="AT23" s="292"/>
      <c r="AU23" s="295"/>
      <c r="AV23" s="292"/>
      <c r="AW23" s="295"/>
      <c r="AX23" s="293"/>
      <c r="AY23" s="79">
        <f t="shared" si="0"/>
        <v>0</v>
      </c>
      <c r="AZ23" s="47">
        <f t="shared" si="1"/>
        <v>0</v>
      </c>
      <c r="BA23" s="47">
        <f t="shared" si="2"/>
        <v>0</v>
      </c>
      <c r="BB23" s="47">
        <f t="shared" si="3"/>
        <v>0</v>
      </c>
      <c r="BC23" s="80" t="str">
        <f t="shared" si="4"/>
        <v/>
      </c>
    </row>
    <row r="24" spans="1:55" ht="13" x14ac:dyDescent="0.15">
      <c r="A24" s="32" t="s">
        <v>7</v>
      </c>
      <c r="B24" s="33">
        <f t="shared" si="5"/>
        <v>46405</v>
      </c>
      <c r="C24" s="34">
        <v>1</v>
      </c>
      <c r="D24" s="34"/>
      <c r="E24" s="34" t="s">
        <v>36</v>
      </c>
      <c r="F24" s="35" t="s">
        <v>37</v>
      </c>
      <c r="G24" s="290"/>
      <c r="H24" s="285"/>
      <c r="I24" s="284"/>
      <c r="J24" s="285"/>
      <c r="K24" s="284"/>
      <c r="L24" s="285"/>
      <c r="M24" s="284"/>
      <c r="N24" s="288"/>
      <c r="O24" s="284"/>
      <c r="P24" s="285"/>
      <c r="Q24" s="284"/>
      <c r="R24" s="285"/>
      <c r="S24" s="284"/>
      <c r="T24" s="285"/>
      <c r="U24" s="284"/>
      <c r="V24" s="285"/>
      <c r="W24" s="284"/>
      <c r="X24" s="285"/>
      <c r="Y24" s="374">
        <v>40</v>
      </c>
      <c r="Z24" s="285"/>
      <c r="AA24" s="375">
        <v>40</v>
      </c>
      <c r="AB24" s="285"/>
      <c r="AC24" s="287"/>
      <c r="AD24" s="285"/>
      <c r="AE24" s="287"/>
      <c r="AF24" s="288"/>
      <c r="AG24" s="350"/>
      <c r="AH24" s="272"/>
      <c r="AI24" s="350"/>
      <c r="AJ24" s="272"/>
      <c r="AK24" s="350"/>
      <c r="AL24" s="283"/>
      <c r="AM24" s="289"/>
      <c r="AN24" s="272"/>
      <c r="AO24" s="271"/>
      <c r="AP24" s="272"/>
      <c r="AQ24" s="271"/>
      <c r="AR24" s="272"/>
      <c r="AS24" s="271"/>
      <c r="AT24" s="272"/>
      <c r="AU24" s="271"/>
      <c r="AV24" s="272"/>
      <c r="AW24" s="271"/>
      <c r="AX24" s="283"/>
      <c r="AY24" s="68">
        <f t="shared" si="0"/>
        <v>2160.5234</v>
      </c>
      <c r="AZ24" s="34">
        <f t="shared" si="1"/>
        <v>80</v>
      </c>
      <c r="BA24" s="34">
        <f t="shared" si="2"/>
        <v>0</v>
      </c>
      <c r="BB24" s="34">
        <f t="shared" si="3"/>
        <v>80</v>
      </c>
      <c r="BC24" s="69">
        <f t="shared" si="4"/>
        <v>27.006542500000002</v>
      </c>
    </row>
    <row r="25" spans="1:55" ht="13" x14ac:dyDescent="0.15">
      <c r="A25" s="40" t="s">
        <v>9</v>
      </c>
      <c r="B25" s="41">
        <f t="shared" si="5"/>
        <v>46406</v>
      </c>
      <c r="C25" s="42">
        <v>1</v>
      </c>
      <c r="D25" s="42"/>
      <c r="E25" s="42" t="s">
        <v>36</v>
      </c>
      <c r="F25" s="43" t="s">
        <v>37</v>
      </c>
      <c r="G25" s="281"/>
      <c r="H25" s="272"/>
      <c r="I25" s="282"/>
      <c r="J25" s="272"/>
      <c r="K25" s="282"/>
      <c r="L25" s="272"/>
      <c r="M25" s="282"/>
      <c r="N25" s="283"/>
      <c r="O25" s="282"/>
      <c r="P25" s="272"/>
      <c r="Q25" s="282"/>
      <c r="R25" s="272"/>
      <c r="S25" s="282"/>
      <c r="T25" s="272"/>
      <c r="U25" s="282"/>
      <c r="V25" s="272"/>
      <c r="W25" s="282"/>
      <c r="X25" s="283"/>
      <c r="Y25" s="349">
        <v>40</v>
      </c>
      <c r="Z25" s="272"/>
      <c r="AA25" s="350">
        <v>40</v>
      </c>
      <c r="AB25" s="272"/>
      <c r="AC25" s="350"/>
      <c r="AD25" s="272"/>
      <c r="AE25" s="350"/>
      <c r="AF25" s="283"/>
      <c r="AG25" s="350"/>
      <c r="AH25" s="272"/>
      <c r="AI25" s="350"/>
      <c r="AJ25" s="272"/>
      <c r="AK25" s="350"/>
      <c r="AL25" s="283"/>
      <c r="AM25" s="289"/>
      <c r="AN25" s="272"/>
      <c r="AO25" s="271"/>
      <c r="AP25" s="272"/>
      <c r="AQ25" s="271"/>
      <c r="AR25" s="272"/>
      <c r="AS25" s="271"/>
      <c r="AT25" s="272"/>
      <c r="AU25" s="271"/>
      <c r="AV25" s="272"/>
      <c r="AW25" s="271"/>
      <c r="AX25" s="283"/>
      <c r="AY25" s="13">
        <f t="shared" si="0"/>
        <v>2160.5234</v>
      </c>
      <c r="AZ25" s="42">
        <f t="shared" si="1"/>
        <v>80</v>
      </c>
      <c r="BA25" s="42">
        <f t="shared" si="2"/>
        <v>0</v>
      </c>
      <c r="BB25" s="42">
        <f t="shared" si="3"/>
        <v>80</v>
      </c>
      <c r="BC25" s="78">
        <f t="shared" si="4"/>
        <v>27.006542500000002</v>
      </c>
    </row>
    <row r="26" spans="1:55" ht="13" x14ac:dyDescent="0.15">
      <c r="A26" s="40" t="s">
        <v>10</v>
      </c>
      <c r="B26" s="41">
        <f t="shared" si="5"/>
        <v>46407</v>
      </c>
      <c r="C26" s="42">
        <v>1</v>
      </c>
      <c r="D26" s="42"/>
      <c r="E26" s="42" t="s">
        <v>36</v>
      </c>
      <c r="F26" s="43" t="s">
        <v>37</v>
      </c>
      <c r="G26" s="281"/>
      <c r="H26" s="272"/>
      <c r="I26" s="282"/>
      <c r="J26" s="272"/>
      <c r="K26" s="282"/>
      <c r="L26" s="272"/>
      <c r="M26" s="282"/>
      <c r="N26" s="283"/>
      <c r="O26" s="282"/>
      <c r="P26" s="272"/>
      <c r="Q26" s="282"/>
      <c r="R26" s="272"/>
      <c r="S26" s="282"/>
      <c r="T26" s="272"/>
      <c r="U26" s="282"/>
      <c r="V26" s="272"/>
      <c r="W26" s="282"/>
      <c r="X26" s="272"/>
      <c r="Y26" s="349">
        <v>40</v>
      </c>
      <c r="Z26" s="272"/>
      <c r="AA26" s="350">
        <v>40</v>
      </c>
      <c r="AB26" s="272"/>
      <c r="AC26" s="350"/>
      <c r="AD26" s="272"/>
      <c r="AE26" s="350"/>
      <c r="AF26" s="283"/>
      <c r="AG26" s="350"/>
      <c r="AH26" s="272"/>
      <c r="AI26" s="350"/>
      <c r="AJ26" s="272"/>
      <c r="AK26" s="350"/>
      <c r="AL26" s="283"/>
      <c r="AM26" s="289"/>
      <c r="AN26" s="272"/>
      <c r="AO26" s="271"/>
      <c r="AP26" s="272"/>
      <c r="AQ26" s="271"/>
      <c r="AR26" s="272"/>
      <c r="AS26" s="271"/>
      <c r="AT26" s="272"/>
      <c r="AU26" s="271"/>
      <c r="AV26" s="272"/>
      <c r="AW26" s="271"/>
      <c r="AX26" s="283"/>
      <c r="AY26" s="13">
        <f t="shared" si="0"/>
        <v>2160.5234</v>
      </c>
      <c r="AZ26" s="42">
        <f t="shared" si="1"/>
        <v>80</v>
      </c>
      <c r="BA26" s="42">
        <f t="shared" si="2"/>
        <v>0</v>
      </c>
      <c r="BB26" s="42">
        <f t="shared" si="3"/>
        <v>80</v>
      </c>
      <c r="BC26" s="78">
        <f t="shared" si="4"/>
        <v>27.006542500000002</v>
      </c>
    </row>
    <row r="27" spans="1:55" ht="13" x14ac:dyDescent="0.15">
      <c r="A27" s="40" t="s">
        <v>11</v>
      </c>
      <c r="B27" s="41">
        <f t="shared" si="5"/>
        <v>46408</v>
      </c>
      <c r="C27" s="42">
        <v>1</v>
      </c>
      <c r="D27" s="42"/>
      <c r="E27" s="42" t="s">
        <v>36</v>
      </c>
      <c r="F27" s="43" t="s">
        <v>37</v>
      </c>
      <c r="G27" s="281"/>
      <c r="H27" s="272"/>
      <c r="I27" s="282"/>
      <c r="J27" s="272"/>
      <c r="K27" s="282"/>
      <c r="L27" s="272"/>
      <c r="M27" s="282"/>
      <c r="N27" s="283"/>
      <c r="O27" s="282"/>
      <c r="P27" s="272"/>
      <c r="Q27" s="282"/>
      <c r="R27" s="272"/>
      <c r="S27" s="282"/>
      <c r="T27" s="272"/>
      <c r="U27" s="282"/>
      <c r="V27" s="272"/>
      <c r="W27" s="282"/>
      <c r="X27" s="272"/>
      <c r="Y27" s="349">
        <v>40</v>
      </c>
      <c r="Z27" s="272"/>
      <c r="AA27" s="350">
        <v>40</v>
      </c>
      <c r="AB27" s="272"/>
      <c r="AC27" s="350"/>
      <c r="AD27" s="272"/>
      <c r="AE27" s="350"/>
      <c r="AF27" s="283"/>
      <c r="AG27" s="350"/>
      <c r="AH27" s="272"/>
      <c r="AI27" s="350"/>
      <c r="AJ27" s="272"/>
      <c r="AK27" s="350"/>
      <c r="AL27" s="283"/>
      <c r="AM27" s="289"/>
      <c r="AN27" s="272"/>
      <c r="AO27" s="271"/>
      <c r="AP27" s="272"/>
      <c r="AQ27" s="271"/>
      <c r="AR27" s="272"/>
      <c r="AS27" s="271"/>
      <c r="AT27" s="272"/>
      <c r="AU27" s="271"/>
      <c r="AV27" s="272"/>
      <c r="AW27" s="271"/>
      <c r="AX27" s="283"/>
      <c r="AY27" s="13">
        <f t="shared" si="0"/>
        <v>2160.5234</v>
      </c>
      <c r="AZ27" s="42">
        <f t="shared" si="1"/>
        <v>80</v>
      </c>
      <c r="BA27" s="42">
        <f t="shared" si="2"/>
        <v>0</v>
      </c>
      <c r="BB27" s="42">
        <f t="shared" si="3"/>
        <v>80</v>
      </c>
      <c r="BC27" s="78">
        <f t="shared" si="4"/>
        <v>27.006542500000002</v>
      </c>
    </row>
    <row r="28" spans="1:55" ht="13" x14ac:dyDescent="0.15">
      <c r="A28" s="40" t="s">
        <v>12</v>
      </c>
      <c r="B28" s="41">
        <f t="shared" si="5"/>
        <v>46409</v>
      </c>
      <c r="C28" s="42">
        <v>1</v>
      </c>
      <c r="D28" s="42"/>
      <c r="E28" s="42" t="s">
        <v>36</v>
      </c>
      <c r="F28" s="43" t="s">
        <v>37</v>
      </c>
      <c r="G28" s="281"/>
      <c r="H28" s="272"/>
      <c r="I28" s="282"/>
      <c r="J28" s="272"/>
      <c r="K28" s="282"/>
      <c r="L28" s="272"/>
      <c r="M28" s="282"/>
      <c r="N28" s="283"/>
      <c r="O28" s="282"/>
      <c r="P28" s="272"/>
      <c r="Q28" s="282"/>
      <c r="R28" s="272"/>
      <c r="S28" s="282"/>
      <c r="T28" s="272"/>
      <c r="U28" s="282"/>
      <c r="V28" s="272"/>
      <c r="W28" s="282"/>
      <c r="X28" s="272"/>
      <c r="Y28" s="349">
        <v>40</v>
      </c>
      <c r="Z28" s="272"/>
      <c r="AA28" s="350">
        <v>40</v>
      </c>
      <c r="AB28" s="272"/>
      <c r="AC28" s="350"/>
      <c r="AD28" s="272"/>
      <c r="AE28" s="350"/>
      <c r="AF28" s="283"/>
      <c r="AG28" s="350"/>
      <c r="AH28" s="272"/>
      <c r="AI28" s="350"/>
      <c r="AJ28" s="272"/>
      <c r="AK28" s="350"/>
      <c r="AL28" s="283"/>
      <c r="AM28" s="289"/>
      <c r="AN28" s="272"/>
      <c r="AO28" s="271"/>
      <c r="AP28" s="272"/>
      <c r="AQ28" s="271"/>
      <c r="AR28" s="272"/>
      <c r="AS28" s="271"/>
      <c r="AT28" s="272"/>
      <c r="AU28" s="271"/>
      <c r="AV28" s="272"/>
      <c r="AW28" s="271"/>
      <c r="AX28" s="283"/>
      <c r="AY28" s="13">
        <f t="shared" si="0"/>
        <v>2160.5234</v>
      </c>
      <c r="AZ28" s="42">
        <f t="shared" si="1"/>
        <v>80</v>
      </c>
      <c r="BA28" s="42">
        <f t="shared" si="2"/>
        <v>0</v>
      </c>
      <c r="BB28" s="42">
        <f t="shared" si="3"/>
        <v>80</v>
      </c>
      <c r="BC28" s="78">
        <f t="shared" si="4"/>
        <v>27.006542500000002</v>
      </c>
    </row>
    <row r="29" spans="1:55" ht="13" x14ac:dyDescent="0.15">
      <c r="A29" s="40" t="s">
        <v>13</v>
      </c>
      <c r="B29" s="41">
        <f t="shared" si="5"/>
        <v>46410</v>
      </c>
      <c r="C29" s="42">
        <v>1</v>
      </c>
      <c r="D29" s="42"/>
      <c r="E29" s="42" t="s">
        <v>36</v>
      </c>
      <c r="F29" s="43" t="s">
        <v>37</v>
      </c>
      <c r="G29" s="281"/>
      <c r="H29" s="272"/>
      <c r="I29" s="282"/>
      <c r="J29" s="272"/>
      <c r="K29" s="282"/>
      <c r="L29" s="272"/>
      <c r="M29" s="282"/>
      <c r="N29" s="283"/>
      <c r="O29" s="282"/>
      <c r="P29" s="272"/>
      <c r="Q29" s="282"/>
      <c r="R29" s="272"/>
      <c r="S29" s="282"/>
      <c r="T29" s="272"/>
      <c r="U29" s="282"/>
      <c r="V29" s="272"/>
      <c r="W29" s="282"/>
      <c r="X29" s="272"/>
      <c r="Y29" s="349">
        <v>0</v>
      </c>
      <c r="Z29" s="272"/>
      <c r="AA29" s="350">
        <v>0</v>
      </c>
      <c r="AB29" s="272"/>
      <c r="AC29" s="350"/>
      <c r="AD29" s="272"/>
      <c r="AE29" s="350"/>
      <c r="AF29" s="283"/>
      <c r="AG29" s="350"/>
      <c r="AH29" s="272"/>
      <c r="AI29" s="350"/>
      <c r="AJ29" s="272"/>
      <c r="AK29" s="350"/>
      <c r="AL29" s="283"/>
      <c r="AM29" s="289"/>
      <c r="AN29" s="272"/>
      <c r="AO29" s="271"/>
      <c r="AP29" s="272"/>
      <c r="AQ29" s="271"/>
      <c r="AR29" s="272"/>
      <c r="AS29" s="271"/>
      <c r="AT29" s="272"/>
      <c r="AU29" s="271"/>
      <c r="AV29" s="272"/>
      <c r="AW29" s="271"/>
      <c r="AX29" s="283"/>
      <c r="AY29" s="13">
        <f t="shared" si="0"/>
        <v>0</v>
      </c>
      <c r="AZ29" s="42">
        <f t="shared" si="1"/>
        <v>0</v>
      </c>
      <c r="BA29" s="42">
        <f t="shared" si="2"/>
        <v>0</v>
      </c>
      <c r="BB29" s="42">
        <f t="shared" si="3"/>
        <v>0</v>
      </c>
      <c r="BC29" s="78" t="str">
        <f t="shared" si="4"/>
        <v/>
      </c>
    </row>
    <row r="30" spans="1:55" ht="13" x14ac:dyDescent="0.15">
      <c r="A30" s="45" t="s">
        <v>14</v>
      </c>
      <c r="B30" s="46">
        <f t="shared" si="5"/>
        <v>46411</v>
      </c>
      <c r="C30" s="47">
        <v>1</v>
      </c>
      <c r="D30" s="47"/>
      <c r="E30" s="47" t="s">
        <v>36</v>
      </c>
      <c r="F30" s="48" t="s">
        <v>37</v>
      </c>
      <c r="G30" s="296"/>
      <c r="H30" s="292"/>
      <c r="I30" s="291"/>
      <c r="J30" s="292"/>
      <c r="K30" s="291"/>
      <c r="L30" s="292"/>
      <c r="M30" s="291"/>
      <c r="N30" s="293"/>
      <c r="O30" s="291"/>
      <c r="P30" s="292"/>
      <c r="Q30" s="291"/>
      <c r="R30" s="292"/>
      <c r="S30" s="291"/>
      <c r="T30" s="292"/>
      <c r="U30" s="291"/>
      <c r="V30" s="292"/>
      <c r="W30" s="291"/>
      <c r="X30" s="292"/>
      <c r="Y30" s="351">
        <v>0</v>
      </c>
      <c r="Z30" s="292"/>
      <c r="AA30" s="352">
        <v>0</v>
      </c>
      <c r="AB30" s="292"/>
      <c r="AC30" s="352"/>
      <c r="AD30" s="292"/>
      <c r="AE30" s="352"/>
      <c r="AF30" s="293"/>
      <c r="AG30" s="352"/>
      <c r="AH30" s="292"/>
      <c r="AI30" s="352"/>
      <c r="AJ30" s="292"/>
      <c r="AK30" s="352"/>
      <c r="AL30" s="293"/>
      <c r="AM30" s="294"/>
      <c r="AN30" s="292"/>
      <c r="AO30" s="295"/>
      <c r="AP30" s="292"/>
      <c r="AQ30" s="295"/>
      <c r="AR30" s="292"/>
      <c r="AS30" s="295"/>
      <c r="AT30" s="292"/>
      <c r="AU30" s="295"/>
      <c r="AV30" s="292"/>
      <c r="AW30" s="295"/>
      <c r="AX30" s="293"/>
      <c r="AY30" s="79">
        <f t="shared" si="0"/>
        <v>0</v>
      </c>
      <c r="AZ30" s="47">
        <f t="shared" si="1"/>
        <v>0</v>
      </c>
      <c r="BA30" s="47">
        <f t="shared" si="2"/>
        <v>0</v>
      </c>
      <c r="BB30" s="47">
        <f t="shared" si="3"/>
        <v>0</v>
      </c>
      <c r="BC30" s="80" t="str">
        <f t="shared" si="4"/>
        <v/>
      </c>
    </row>
    <row r="31" spans="1:55" ht="13" x14ac:dyDescent="0.15">
      <c r="A31" s="32" t="s">
        <v>7</v>
      </c>
      <c r="B31" s="33">
        <f t="shared" si="5"/>
        <v>46412</v>
      </c>
      <c r="C31" s="34">
        <v>2</v>
      </c>
      <c r="D31" s="34"/>
      <c r="E31" s="34" t="s">
        <v>31</v>
      </c>
      <c r="F31" s="35" t="s">
        <v>37</v>
      </c>
      <c r="G31" s="290"/>
      <c r="H31" s="285"/>
      <c r="I31" s="284"/>
      <c r="J31" s="285"/>
      <c r="K31" s="284"/>
      <c r="L31" s="285"/>
      <c r="M31" s="284"/>
      <c r="N31" s="288"/>
      <c r="O31" s="282"/>
      <c r="P31" s="272"/>
      <c r="Q31" s="282"/>
      <c r="R31" s="272"/>
      <c r="S31" s="282"/>
      <c r="T31" s="272"/>
      <c r="U31" s="282"/>
      <c r="V31" s="272"/>
      <c r="W31" s="282"/>
      <c r="X31" s="272"/>
      <c r="Y31" s="368">
        <v>50</v>
      </c>
      <c r="Z31" s="285"/>
      <c r="AA31" s="369">
        <v>50</v>
      </c>
      <c r="AB31" s="285"/>
      <c r="AC31" s="287"/>
      <c r="AD31" s="285"/>
      <c r="AE31" s="287"/>
      <c r="AF31" s="288"/>
      <c r="AG31" s="350"/>
      <c r="AH31" s="272"/>
      <c r="AI31" s="350"/>
      <c r="AJ31" s="272"/>
      <c r="AK31" s="350"/>
      <c r="AL31" s="283"/>
      <c r="AM31" s="289"/>
      <c r="AN31" s="272"/>
      <c r="AO31" s="271"/>
      <c r="AP31" s="272"/>
      <c r="AQ31" s="271"/>
      <c r="AR31" s="272"/>
      <c r="AS31" s="271"/>
      <c r="AT31" s="272"/>
      <c r="AU31" s="271"/>
      <c r="AV31" s="272"/>
      <c r="AW31" s="271"/>
      <c r="AX31" s="283"/>
      <c r="AY31" s="68">
        <f t="shared" si="0"/>
        <v>2700.65425</v>
      </c>
      <c r="AZ31" s="34">
        <f t="shared" si="1"/>
        <v>100</v>
      </c>
      <c r="BA31" s="34">
        <f t="shared" si="2"/>
        <v>0</v>
      </c>
      <c r="BB31" s="34">
        <f t="shared" si="3"/>
        <v>100</v>
      </c>
      <c r="BC31" s="69">
        <f t="shared" si="4"/>
        <v>27.006542500000002</v>
      </c>
    </row>
    <row r="32" spans="1:55" ht="13" x14ac:dyDescent="0.15">
      <c r="A32" s="40" t="s">
        <v>9</v>
      </c>
      <c r="B32" s="41">
        <f t="shared" si="5"/>
        <v>46413</v>
      </c>
      <c r="C32" s="42">
        <v>2</v>
      </c>
      <c r="D32" s="42"/>
      <c r="E32" s="42" t="s">
        <v>31</v>
      </c>
      <c r="F32" s="43" t="s">
        <v>37</v>
      </c>
      <c r="G32" s="281"/>
      <c r="H32" s="272"/>
      <c r="I32" s="282"/>
      <c r="J32" s="272"/>
      <c r="K32" s="282"/>
      <c r="L32" s="272"/>
      <c r="M32" s="282"/>
      <c r="N32" s="283"/>
      <c r="O32" s="282"/>
      <c r="P32" s="272"/>
      <c r="Q32" s="282"/>
      <c r="R32" s="272"/>
      <c r="S32" s="282"/>
      <c r="T32" s="272"/>
      <c r="U32" s="282"/>
      <c r="V32" s="272"/>
      <c r="W32" s="282"/>
      <c r="X32" s="272"/>
      <c r="Y32" s="366">
        <v>50</v>
      </c>
      <c r="Z32" s="272"/>
      <c r="AA32" s="367">
        <v>50</v>
      </c>
      <c r="AB32" s="272"/>
      <c r="AC32" s="350"/>
      <c r="AD32" s="272"/>
      <c r="AE32" s="350"/>
      <c r="AF32" s="283"/>
      <c r="AG32" s="350"/>
      <c r="AH32" s="272"/>
      <c r="AI32" s="350"/>
      <c r="AJ32" s="272"/>
      <c r="AK32" s="350"/>
      <c r="AL32" s="283"/>
      <c r="AM32" s="289"/>
      <c r="AN32" s="272"/>
      <c r="AO32" s="271"/>
      <c r="AP32" s="272"/>
      <c r="AQ32" s="271"/>
      <c r="AR32" s="272"/>
      <c r="AS32" s="271"/>
      <c r="AT32" s="272"/>
      <c r="AU32" s="271"/>
      <c r="AV32" s="272"/>
      <c r="AW32" s="271"/>
      <c r="AX32" s="283"/>
      <c r="AY32" s="13">
        <f t="shared" si="0"/>
        <v>2700.65425</v>
      </c>
      <c r="AZ32" s="42">
        <f t="shared" si="1"/>
        <v>100</v>
      </c>
      <c r="BA32" s="42">
        <f t="shared" si="2"/>
        <v>0</v>
      </c>
      <c r="BB32" s="42">
        <f t="shared" si="3"/>
        <v>100</v>
      </c>
      <c r="BC32" s="78">
        <f t="shared" si="4"/>
        <v>27.006542500000002</v>
      </c>
    </row>
    <row r="33" spans="1:55" ht="13" x14ac:dyDescent="0.15">
      <c r="A33" s="40" t="s">
        <v>10</v>
      </c>
      <c r="B33" s="41">
        <f t="shared" si="5"/>
        <v>46414</v>
      </c>
      <c r="C33" s="42">
        <v>2</v>
      </c>
      <c r="D33" s="42"/>
      <c r="E33" s="42" t="s">
        <v>31</v>
      </c>
      <c r="F33" s="43" t="s">
        <v>37</v>
      </c>
      <c r="G33" s="281"/>
      <c r="H33" s="272"/>
      <c r="I33" s="282"/>
      <c r="J33" s="272"/>
      <c r="K33" s="282"/>
      <c r="L33" s="272"/>
      <c r="M33" s="282"/>
      <c r="N33" s="283"/>
      <c r="O33" s="282"/>
      <c r="P33" s="272"/>
      <c r="Q33" s="282"/>
      <c r="R33" s="272"/>
      <c r="S33" s="282"/>
      <c r="T33" s="272"/>
      <c r="U33" s="282"/>
      <c r="V33" s="272"/>
      <c r="W33" s="282"/>
      <c r="X33" s="272"/>
      <c r="Y33" s="366">
        <v>50</v>
      </c>
      <c r="Z33" s="272"/>
      <c r="AA33" s="367">
        <v>50</v>
      </c>
      <c r="AB33" s="272"/>
      <c r="AC33" s="350"/>
      <c r="AD33" s="272"/>
      <c r="AE33" s="350"/>
      <c r="AF33" s="283"/>
      <c r="AG33" s="350"/>
      <c r="AH33" s="272"/>
      <c r="AI33" s="350"/>
      <c r="AJ33" s="272"/>
      <c r="AK33" s="350"/>
      <c r="AL33" s="283"/>
      <c r="AM33" s="289"/>
      <c r="AN33" s="272"/>
      <c r="AO33" s="271"/>
      <c r="AP33" s="272"/>
      <c r="AQ33" s="271"/>
      <c r="AR33" s="272"/>
      <c r="AS33" s="271"/>
      <c r="AT33" s="272"/>
      <c r="AU33" s="271"/>
      <c r="AV33" s="272"/>
      <c r="AW33" s="271"/>
      <c r="AX33" s="283"/>
      <c r="AY33" s="13">
        <f t="shared" si="0"/>
        <v>2700.65425</v>
      </c>
      <c r="AZ33" s="42">
        <f t="shared" si="1"/>
        <v>100</v>
      </c>
      <c r="BA33" s="42">
        <f t="shared" si="2"/>
        <v>0</v>
      </c>
      <c r="BB33" s="42">
        <f t="shared" si="3"/>
        <v>100</v>
      </c>
      <c r="BC33" s="78">
        <f t="shared" si="4"/>
        <v>27.006542500000002</v>
      </c>
    </row>
    <row r="34" spans="1:55" ht="13" x14ac:dyDescent="0.15">
      <c r="A34" s="40" t="s">
        <v>11</v>
      </c>
      <c r="B34" s="41">
        <f t="shared" si="5"/>
        <v>46415</v>
      </c>
      <c r="C34" s="42">
        <v>2</v>
      </c>
      <c r="D34" s="42"/>
      <c r="E34" s="42" t="s">
        <v>31</v>
      </c>
      <c r="F34" s="43" t="s">
        <v>37</v>
      </c>
      <c r="G34" s="281"/>
      <c r="H34" s="272"/>
      <c r="I34" s="282"/>
      <c r="J34" s="272"/>
      <c r="K34" s="282"/>
      <c r="L34" s="272"/>
      <c r="M34" s="282"/>
      <c r="N34" s="283"/>
      <c r="O34" s="282"/>
      <c r="P34" s="272"/>
      <c r="Q34" s="282"/>
      <c r="R34" s="272"/>
      <c r="S34" s="282"/>
      <c r="T34" s="272"/>
      <c r="U34" s="282"/>
      <c r="V34" s="272"/>
      <c r="W34" s="282"/>
      <c r="X34" s="272"/>
      <c r="Y34" s="366">
        <v>50</v>
      </c>
      <c r="Z34" s="272"/>
      <c r="AA34" s="367">
        <v>50</v>
      </c>
      <c r="AB34" s="272"/>
      <c r="AC34" s="350"/>
      <c r="AD34" s="272"/>
      <c r="AE34" s="350"/>
      <c r="AF34" s="283"/>
      <c r="AG34" s="350"/>
      <c r="AH34" s="272"/>
      <c r="AI34" s="350"/>
      <c r="AJ34" s="272"/>
      <c r="AK34" s="350"/>
      <c r="AL34" s="283"/>
      <c r="AM34" s="289"/>
      <c r="AN34" s="272"/>
      <c r="AO34" s="271"/>
      <c r="AP34" s="272"/>
      <c r="AQ34" s="271"/>
      <c r="AR34" s="272"/>
      <c r="AS34" s="271"/>
      <c r="AT34" s="272"/>
      <c r="AU34" s="271"/>
      <c r="AV34" s="272"/>
      <c r="AW34" s="271"/>
      <c r="AX34" s="283"/>
      <c r="AY34" s="13">
        <f t="shared" si="0"/>
        <v>2700.65425</v>
      </c>
      <c r="AZ34" s="42">
        <f t="shared" si="1"/>
        <v>100</v>
      </c>
      <c r="BA34" s="42">
        <f t="shared" si="2"/>
        <v>0</v>
      </c>
      <c r="BB34" s="42">
        <f t="shared" si="3"/>
        <v>100</v>
      </c>
      <c r="BC34" s="78">
        <f t="shared" si="4"/>
        <v>27.006542500000002</v>
      </c>
    </row>
    <row r="35" spans="1:55" ht="13" x14ac:dyDescent="0.15">
      <c r="A35" s="40" t="s">
        <v>12</v>
      </c>
      <c r="B35" s="41">
        <f t="shared" si="5"/>
        <v>46416</v>
      </c>
      <c r="C35" s="42">
        <v>2</v>
      </c>
      <c r="D35" s="42"/>
      <c r="E35" s="42" t="s">
        <v>31</v>
      </c>
      <c r="F35" s="43" t="s">
        <v>37</v>
      </c>
      <c r="G35" s="281"/>
      <c r="H35" s="272"/>
      <c r="I35" s="282"/>
      <c r="J35" s="272"/>
      <c r="K35" s="282"/>
      <c r="L35" s="272"/>
      <c r="M35" s="282"/>
      <c r="N35" s="283"/>
      <c r="O35" s="282"/>
      <c r="P35" s="272"/>
      <c r="Q35" s="282"/>
      <c r="R35" s="272"/>
      <c r="S35" s="282"/>
      <c r="T35" s="272"/>
      <c r="U35" s="282"/>
      <c r="V35" s="272"/>
      <c r="W35" s="282"/>
      <c r="X35" s="272"/>
      <c r="Y35" s="366">
        <v>50</v>
      </c>
      <c r="Z35" s="272"/>
      <c r="AA35" s="367">
        <v>50</v>
      </c>
      <c r="AB35" s="272"/>
      <c r="AC35" s="350"/>
      <c r="AD35" s="272"/>
      <c r="AE35" s="350"/>
      <c r="AF35" s="283"/>
      <c r="AG35" s="350"/>
      <c r="AH35" s="272"/>
      <c r="AI35" s="350"/>
      <c r="AJ35" s="272"/>
      <c r="AK35" s="350"/>
      <c r="AL35" s="283"/>
      <c r="AM35" s="289"/>
      <c r="AN35" s="272"/>
      <c r="AO35" s="271"/>
      <c r="AP35" s="272"/>
      <c r="AQ35" s="271"/>
      <c r="AR35" s="272"/>
      <c r="AS35" s="271"/>
      <c r="AT35" s="272"/>
      <c r="AU35" s="271"/>
      <c r="AV35" s="272"/>
      <c r="AW35" s="271"/>
      <c r="AX35" s="283"/>
      <c r="AY35" s="13">
        <f t="shared" si="0"/>
        <v>2700.65425</v>
      </c>
      <c r="AZ35" s="42">
        <f t="shared" si="1"/>
        <v>100</v>
      </c>
      <c r="BA35" s="42">
        <f t="shared" si="2"/>
        <v>0</v>
      </c>
      <c r="BB35" s="42">
        <f t="shared" si="3"/>
        <v>100</v>
      </c>
      <c r="BC35" s="78">
        <f t="shared" si="4"/>
        <v>27.006542500000002</v>
      </c>
    </row>
    <row r="36" spans="1:55" ht="13" x14ac:dyDescent="0.15">
      <c r="A36" s="40" t="s">
        <v>13</v>
      </c>
      <c r="B36" s="41">
        <f t="shared" si="5"/>
        <v>46417</v>
      </c>
      <c r="C36" s="42">
        <v>2</v>
      </c>
      <c r="D36" s="42"/>
      <c r="E36" s="42" t="s">
        <v>31</v>
      </c>
      <c r="F36" s="43" t="s">
        <v>37</v>
      </c>
      <c r="G36" s="281"/>
      <c r="H36" s="272"/>
      <c r="I36" s="282"/>
      <c r="J36" s="272"/>
      <c r="K36" s="282"/>
      <c r="L36" s="272"/>
      <c r="M36" s="282"/>
      <c r="N36" s="283"/>
      <c r="O36" s="282"/>
      <c r="P36" s="272"/>
      <c r="Q36" s="282"/>
      <c r="R36" s="272"/>
      <c r="S36" s="282"/>
      <c r="T36" s="272"/>
      <c r="U36" s="282"/>
      <c r="V36" s="272"/>
      <c r="W36" s="282"/>
      <c r="X36" s="272"/>
      <c r="Y36" s="349">
        <v>0</v>
      </c>
      <c r="Z36" s="272"/>
      <c r="AA36" s="350">
        <v>0</v>
      </c>
      <c r="AB36" s="272"/>
      <c r="AC36" s="350"/>
      <c r="AD36" s="272"/>
      <c r="AE36" s="350"/>
      <c r="AF36" s="283"/>
      <c r="AG36" s="350"/>
      <c r="AH36" s="272"/>
      <c r="AI36" s="350"/>
      <c r="AJ36" s="272"/>
      <c r="AK36" s="350"/>
      <c r="AL36" s="283"/>
      <c r="AM36" s="289"/>
      <c r="AN36" s="272"/>
      <c r="AO36" s="271"/>
      <c r="AP36" s="272"/>
      <c r="AQ36" s="271"/>
      <c r="AR36" s="272"/>
      <c r="AS36" s="271"/>
      <c r="AT36" s="272"/>
      <c r="AU36" s="271"/>
      <c r="AV36" s="272"/>
      <c r="AW36" s="271"/>
      <c r="AX36" s="283"/>
      <c r="AY36" s="13">
        <f t="shared" si="0"/>
        <v>0</v>
      </c>
      <c r="AZ36" s="42">
        <f t="shared" si="1"/>
        <v>0</v>
      </c>
      <c r="BA36" s="42">
        <f t="shared" si="2"/>
        <v>0</v>
      </c>
      <c r="BB36" s="42">
        <f t="shared" si="3"/>
        <v>0</v>
      </c>
      <c r="BC36" s="78" t="str">
        <f t="shared" si="4"/>
        <v/>
      </c>
    </row>
    <row r="37" spans="1:55" ht="13" x14ac:dyDescent="0.15">
      <c r="A37" s="45" t="s">
        <v>14</v>
      </c>
      <c r="B37" s="46">
        <f t="shared" si="5"/>
        <v>46418</v>
      </c>
      <c r="C37" s="47">
        <v>2</v>
      </c>
      <c r="D37" s="47"/>
      <c r="E37" s="47" t="s">
        <v>31</v>
      </c>
      <c r="F37" s="48" t="s">
        <v>37</v>
      </c>
      <c r="G37" s="296"/>
      <c r="H37" s="292"/>
      <c r="I37" s="291"/>
      <c r="J37" s="292"/>
      <c r="K37" s="291"/>
      <c r="L37" s="292"/>
      <c r="M37" s="291"/>
      <c r="N37" s="293"/>
      <c r="O37" s="282"/>
      <c r="P37" s="272"/>
      <c r="Q37" s="282"/>
      <c r="R37" s="272"/>
      <c r="S37" s="282"/>
      <c r="T37" s="272"/>
      <c r="U37" s="282"/>
      <c r="V37" s="272"/>
      <c r="W37" s="282"/>
      <c r="X37" s="272"/>
      <c r="Y37" s="349">
        <v>0</v>
      </c>
      <c r="Z37" s="272"/>
      <c r="AA37" s="350">
        <v>0</v>
      </c>
      <c r="AB37" s="272"/>
      <c r="AC37" s="352"/>
      <c r="AD37" s="292"/>
      <c r="AE37" s="352"/>
      <c r="AF37" s="293"/>
      <c r="AG37" s="352"/>
      <c r="AH37" s="292"/>
      <c r="AI37" s="352"/>
      <c r="AJ37" s="292"/>
      <c r="AK37" s="352"/>
      <c r="AL37" s="293"/>
      <c r="AM37" s="294"/>
      <c r="AN37" s="292"/>
      <c r="AO37" s="295"/>
      <c r="AP37" s="292"/>
      <c r="AQ37" s="295"/>
      <c r="AR37" s="292"/>
      <c r="AS37" s="295"/>
      <c r="AT37" s="292"/>
      <c r="AU37" s="295"/>
      <c r="AV37" s="292"/>
      <c r="AW37" s="295"/>
      <c r="AX37" s="293"/>
      <c r="AY37" s="79">
        <f t="shared" si="0"/>
        <v>0</v>
      </c>
      <c r="AZ37" s="47">
        <f t="shared" si="1"/>
        <v>0</v>
      </c>
      <c r="BA37" s="47">
        <f t="shared" si="2"/>
        <v>0</v>
      </c>
      <c r="BB37" s="47">
        <f t="shared" si="3"/>
        <v>0</v>
      </c>
      <c r="BC37" s="80" t="str">
        <f t="shared" si="4"/>
        <v/>
      </c>
    </row>
    <row r="38" spans="1:55" ht="13" x14ac:dyDescent="0.15">
      <c r="A38" s="32" t="s">
        <v>7</v>
      </c>
      <c r="B38" s="33">
        <f t="shared" si="5"/>
        <v>46419</v>
      </c>
      <c r="C38" s="34">
        <v>2</v>
      </c>
      <c r="D38" s="34"/>
      <c r="E38" s="34" t="s">
        <v>34</v>
      </c>
      <c r="F38" s="35" t="s">
        <v>37</v>
      </c>
      <c r="G38" s="290"/>
      <c r="H38" s="285"/>
      <c r="I38" s="284"/>
      <c r="J38" s="285"/>
      <c r="K38" s="284"/>
      <c r="L38" s="285"/>
      <c r="M38" s="284"/>
      <c r="N38" s="288"/>
      <c r="O38" s="284"/>
      <c r="P38" s="285"/>
      <c r="Q38" s="284"/>
      <c r="R38" s="285"/>
      <c r="S38" s="284"/>
      <c r="T38" s="285"/>
      <c r="U38" s="284"/>
      <c r="V38" s="285"/>
      <c r="W38" s="284"/>
      <c r="X38" s="285"/>
      <c r="Y38" s="374">
        <v>170</v>
      </c>
      <c r="Z38" s="285"/>
      <c r="AA38" s="375">
        <v>170</v>
      </c>
      <c r="AB38" s="285"/>
      <c r="AC38" s="287"/>
      <c r="AD38" s="285"/>
      <c r="AE38" s="287"/>
      <c r="AF38" s="288"/>
      <c r="AG38" s="271"/>
      <c r="AH38" s="272"/>
      <c r="AI38" s="271"/>
      <c r="AJ38" s="272"/>
      <c r="AK38" s="271"/>
      <c r="AL38" s="283"/>
      <c r="AM38" s="289"/>
      <c r="AN38" s="272"/>
      <c r="AO38" s="271"/>
      <c r="AP38" s="272"/>
      <c r="AQ38" s="271"/>
      <c r="AR38" s="272"/>
      <c r="AS38" s="271"/>
      <c r="AT38" s="272"/>
      <c r="AU38" s="271"/>
      <c r="AV38" s="272"/>
      <c r="AW38" s="271"/>
      <c r="AX38" s="283"/>
      <c r="AY38" s="68">
        <f t="shared" si="0"/>
        <v>9182.2244500000015</v>
      </c>
      <c r="AZ38" s="34">
        <f t="shared" si="1"/>
        <v>340</v>
      </c>
      <c r="BA38" s="34">
        <f t="shared" si="2"/>
        <v>0</v>
      </c>
      <c r="BB38" s="34">
        <f t="shared" si="3"/>
        <v>340</v>
      </c>
      <c r="BC38" s="69">
        <f t="shared" si="4"/>
        <v>27.006542500000005</v>
      </c>
    </row>
    <row r="39" spans="1:55" ht="13" x14ac:dyDescent="0.15">
      <c r="A39" s="40" t="s">
        <v>9</v>
      </c>
      <c r="B39" s="41">
        <f t="shared" si="5"/>
        <v>46420</v>
      </c>
      <c r="C39" s="42">
        <v>2</v>
      </c>
      <c r="D39" s="42"/>
      <c r="E39" s="42" t="s">
        <v>34</v>
      </c>
      <c r="F39" s="43" t="s">
        <v>37</v>
      </c>
      <c r="G39" s="281"/>
      <c r="H39" s="272"/>
      <c r="I39" s="282"/>
      <c r="J39" s="272"/>
      <c r="K39" s="282"/>
      <c r="L39" s="272"/>
      <c r="M39" s="282"/>
      <c r="N39" s="283"/>
      <c r="O39" s="282"/>
      <c r="P39" s="272"/>
      <c r="Q39" s="282"/>
      <c r="R39" s="272"/>
      <c r="S39" s="282"/>
      <c r="T39" s="272"/>
      <c r="U39" s="282"/>
      <c r="V39" s="272"/>
      <c r="W39" s="282"/>
      <c r="X39" s="272"/>
      <c r="Y39" s="376">
        <v>170</v>
      </c>
      <c r="Z39" s="272"/>
      <c r="AA39" s="377">
        <v>170</v>
      </c>
      <c r="AB39" s="272"/>
      <c r="AC39" s="350"/>
      <c r="AD39" s="272"/>
      <c r="AE39" s="350"/>
      <c r="AF39" s="283"/>
      <c r="AG39" s="271"/>
      <c r="AH39" s="272"/>
      <c r="AI39" s="271"/>
      <c r="AJ39" s="272"/>
      <c r="AK39" s="271"/>
      <c r="AL39" s="283"/>
      <c r="AM39" s="289"/>
      <c r="AN39" s="272"/>
      <c r="AO39" s="271"/>
      <c r="AP39" s="272"/>
      <c r="AQ39" s="271"/>
      <c r="AR39" s="272"/>
      <c r="AS39" s="271"/>
      <c r="AT39" s="272"/>
      <c r="AU39" s="271"/>
      <c r="AV39" s="272"/>
      <c r="AW39" s="271"/>
      <c r="AX39" s="283"/>
      <c r="AY39" s="13">
        <f t="shared" si="0"/>
        <v>9182.2244500000015</v>
      </c>
      <c r="AZ39" s="42">
        <f t="shared" si="1"/>
        <v>340</v>
      </c>
      <c r="BA39" s="42">
        <f t="shared" si="2"/>
        <v>0</v>
      </c>
      <c r="BB39" s="42">
        <f t="shared" si="3"/>
        <v>340</v>
      </c>
      <c r="BC39" s="78">
        <f t="shared" si="4"/>
        <v>27.006542500000005</v>
      </c>
    </row>
    <row r="40" spans="1:55" ht="13" x14ac:dyDescent="0.15">
      <c r="A40" s="40" t="s">
        <v>10</v>
      </c>
      <c r="B40" s="41">
        <f t="shared" si="5"/>
        <v>46421</v>
      </c>
      <c r="C40" s="42">
        <v>2</v>
      </c>
      <c r="D40" s="42"/>
      <c r="E40" s="42" t="s">
        <v>34</v>
      </c>
      <c r="F40" s="43" t="s">
        <v>37</v>
      </c>
      <c r="G40" s="281"/>
      <c r="H40" s="272"/>
      <c r="I40" s="282"/>
      <c r="J40" s="272"/>
      <c r="K40" s="282"/>
      <c r="L40" s="272"/>
      <c r="M40" s="282"/>
      <c r="N40" s="283"/>
      <c r="O40" s="282"/>
      <c r="P40" s="272"/>
      <c r="Q40" s="282"/>
      <c r="R40" s="272"/>
      <c r="S40" s="282"/>
      <c r="T40" s="272"/>
      <c r="U40" s="282"/>
      <c r="V40" s="272"/>
      <c r="W40" s="282"/>
      <c r="X40" s="272"/>
      <c r="Y40" s="376">
        <v>170</v>
      </c>
      <c r="Z40" s="272"/>
      <c r="AA40" s="377">
        <v>170</v>
      </c>
      <c r="AB40" s="272"/>
      <c r="AC40" s="350"/>
      <c r="AD40" s="272"/>
      <c r="AE40" s="350"/>
      <c r="AF40" s="283"/>
      <c r="AG40" s="271"/>
      <c r="AH40" s="272"/>
      <c r="AI40" s="271"/>
      <c r="AJ40" s="272"/>
      <c r="AK40" s="271"/>
      <c r="AL40" s="283"/>
      <c r="AM40" s="289"/>
      <c r="AN40" s="272"/>
      <c r="AO40" s="271"/>
      <c r="AP40" s="272"/>
      <c r="AQ40" s="271"/>
      <c r="AR40" s="272"/>
      <c r="AS40" s="271"/>
      <c r="AT40" s="272"/>
      <c r="AU40" s="271"/>
      <c r="AV40" s="272"/>
      <c r="AW40" s="271"/>
      <c r="AX40" s="283"/>
      <c r="AY40" s="13">
        <f t="shared" si="0"/>
        <v>9182.2244500000015</v>
      </c>
      <c r="AZ40" s="42">
        <f t="shared" si="1"/>
        <v>340</v>
      </c>
      <c r="BA40" s="42">
        <f t="shared" si="2"/>
        <v>0</v>
      </c>
      <c r="BB40" s="42">
        <f t="shared" si="3"/>
        <v>340</v>
      </c>
      <c r="BC40" s="78">
        <f t="shared" si="4"/>
        <v>27.006542500000005</v>
      </c>
    </row>
    <row r="41" spans="1:55" ht="13" x14ac:dyDescent="0.15">
      <c r="A41" s="40" t="s">
        <v>11</v>
      </c>
      <c r="B41" s="41">
        <f t="shared" si="5"/>
        <v>46422</v>
      </c>
      <c r="C41" s="42">
        <v>2</v>
      </c>
      <c r="D41" s="42"/>
      <c r="E41" s="42" t="s">
        <v>34</v>
      </c>
      <c r="F41" s="43" t="s">
        <v>37</v>
      </c>
      <c r="G41" s="281"/>
      <c r="H41" s="272"/>
      <c r="I41" s="282"/>
      <c r="J41" s="272"/>
      <c r="K41" s="282"/>
      <c r="L41" s="272"/>
      <c r="M41" s="282"/>
      <c r="N41" s="283"/>
      <c r="O41" s="282"/>
      <c r="P41" s="272"/>
      <c r="Q41" s="282"/>
      <c r="R41" s="272"/>
      <c r="S41" s="282"/>
      <c r="T41" s="272"/>
      <c r="U41" s="282"/>
      <c r="V41" s="272"/>
      <c r="W41" s="282"/>
      <c r="X41" s="272"/>
      <c r="Y41" s="376">
        <v>170</v>
      </c>
      <c r="Z41" s="272"/>
      <c r="AA41" s="377">
        <v>170</v>
      </c>
      <c r="AB41" s="272"/>
      <c r="AC41" s="350"/>
      <c r="AD41" s="272"/>
      <c r="AE41" s="350"/>
      <c r="AF41" s="283"/>
      <c r="AG41" s="271"/>
      <c r="AH41" s="272"/>
      <c r="AI41" s="271"/>
      <c r="AJ41" s="272"/>
      <c r="AK41" s="271"/>
      <c r="AL41" s="283"/>
      <c r="AM41" s="289"/>
      <c r="AN41" s="272"/>
      <c r="AO41" s="271"/>
      <c r="AP41" s="272"/>
      <c r="AQ41" s="271"/>
      <c r="AR41" s="272"/>
      <c r="AS41" s="271"/>
      <c r="AT41" s="272"/>
      <c r="AU41" s="271"/>
      <c r="AV41" s="272"/>
      <c r="AW41" s="271"/>
      <c r="AX41" s="283"/>
      <c r="AY41" s="13">
        <f t="shared" si="0"/>
        <v>9182.2244500000015</v>
      </c>
      <c r="AZ41" s="42">
        <f t="shared" si="1"/>
        <v>340</v>
      </c>
      <c r="BA41" s="42">
        <f t="shared" si="2"/>
        <v>0</v>
      </c>
      <c r="BB41" s="42">
        <f t="shared" si="3"/>
        <v>340</v>
      </c>
      <c r="BC41" s="78">
        <f t="shared" si="4"/>
        <v>27.006542500000005</v>
      </c>
    </row>
    <row r="42" spans="1:55" ht="13" x14ac:dyDescent="0.15">
      <c r="A42" s="40" t="s">
        <v>12</v>
      </c>
      <c r="B42" s="41">
        <f t="shared" si="5"/>
        <v>46423</v>
      </c>
      <c r="C42" s="42">
        <v>2</v>
      </c>
      <c r="D42" s="42"/>
      <c r="E42" s="42" t="s">
        <v>34</v>
      </c>
      <c r="F42" s="43" t="s">
        <v>37</v>
      </c>
      <c r="G42" s="281"/>
      <c r="H42" s="272"/>
      <c r="I42" s="282"/>
      <c r="J42" s="272"/>
      <c r="K42" s="282"/>
      <c r="L42" s="272"/>
      <c r="M42" s="282"/>
      <c r="N42" s="283"/>
      <c r="O42" s="282"/>
      <c r="P42" s="272"/>
      <c r="Q42" s="282"/>
      <c r="R42" s="272"/>
      <c r="S42" s="282"/>
      <c r="T42" s="272"/>
      <c r="U42" s="282"/>
      <c r="V42" s="272"/>
      <c r="W42" s="282"/>
      <c r="X42" s="272"/>
      <c r="Y42" s="376">
        <v>170</v>
      </c>
      <c r="Z42" s="272"/>
      <c r="AA42" s="377">
        <v>170</v>
      </c>
      <c r="AB42" s="272"/>
      <c r="AC42" s="350"/>
      <c r="AD42" s="272"/>
      <c r="AE42" s="350"/>
      <c r="AF42" s="283"/>
      <c r="AG42" s="271"/>
      <c r="AH42" s="272"/>
      <c r="AI42" s="271"/>
      <c r="AJ42" s="272"/>
      <c r="AK42" s="271"/>
      <c r="AL42" s="283"/>
      <c r="AM42" s="289"/>
      <c r="AN42" s="272"/>
      <c r="AO42" s="271"/>
      <c r="AP42" s="272"/>
      <c r="AQ42" s="271"/>
      <c r="AR42" s="272"/>
      <c r="AS42" s="271"/>
      <c r="AT42" s="272"/>
      <c r="AU42" s="271"/>
      <c r="AV42" s="272"/>
      <c r="AW42" s="271"/>
      <c r="AX42" s="283"/>
      <c r="AY42" s="13">
        <f t="shared" si="0"/>
        <v>9182.2244500000015</v>
      </c>
      <c r="AZ42" s="42">
        <f t="shared" si="1"/>
        <v>340</v>
      </c>
      <c r="BA42" s="42">
        <f t="shared" si="2"/>
        <v>0</v>
      </c>
      <c r="BB42" s="42">
        <f t="shared" si="3"/>
        <v>340</v>
      </c>
      <c r="BC42" s="78">
        <f t="shared" si="4"/>
        <v>27.006542500000005</v>
      </c>
    </row>
    <row r="43" spans="1:55" ht="13" x14ac:dyDescent="0.15">
      <c r="A43" s="40" t="s">
        <v>13</v>
      </c>
      <c r="B43" s="41">
        <f t="shared" si="5"/>
        <v>46424</v>
      </c>
      <c r="C43" s="42">
        <v>2</v>
      </c>
      <c r="D43" s="42"/>
      <c r="E43" s="42" t="s">
        <v>34</v>
      </c>
      <c r="F43" s="43" t="s">
        <v>37</v>
      </c>
      <c r="G43" s="281"/>
      <c r="H43" s="272"/>
      <c r="I43" s="282"/>
      <c r="J43" s="272"/>
      <c r="K43" s="282"/>
      <c r="L43" s="272"/>
      <c r="M43" s="282"/>
      <c r="N43" s="283"/>
      <c r="O43" s="282"/>
      <c r="P43" s="272"/>
      <c r="Q43" s="282"/>
      <c r="R43" s="272"/>
      <c r="S43" s="282"/>
      <c r="T43" s="272"/>
      <c r="U43" s="282"/>
      <c r="V43" s="272"/>
      <c r="W43" s="282"/>
      <c r="X43" s="272"/>
      <c r="Y43" s="376">
        <v>170</v>
      </c>
      <c r="Z43" s="272"/>
      <c r="AA43" s="377">
        <v>170</v>
      </c>
      <c r="AB43" s="272"/>
      <c r="AC43" s="350"/>
      <c r="AD43" s="272"/>
      <c r="AE43" s="350"/>
      <c r="AF43" s="283"/>
      <c r="AG43" s="271"/>
      <c r="AH43" s="272"/>
      <c r="AI43" s="271"/>
      <c r="AJ43" s="272"/>
      <c r="AK43" s="271"/>
      <c r="AL43" s="283"/>
      <c r="AM43" s="289"/>
      <c r="AN43" s="272"/>
      <c r="AO43" s="271"/>
      <c r="AP43" s="272"/>
      <c r="AQ43" s="271"/>
      <c r="AR43" s="272"/>
      <c r="AS43" s="271"/>
      <c r="AT43" s="272"/>
      <c r="AU43" s="271"/>
      <c r="AV43" s="272"/>
      <c r="AW43" s="271"/>
      <c r="AX43" s="283"/>
      <c r="AY43" s="13">
        <f t="shared" si="0"/>
        <v>9182.2244500000015</v>
      </c>
      <c r="AZ43" s="42">
        <f t="shared" si="1"/>
        <v>340</v>
      </c>
      <c r="BA43" s="42">
        <f t="shared" si="2"/>
        <v>0</v>
      </c>
      <c r="BB43" s="42">
        <f t="shared" si="3"/>
        <v>340</v>
      </c>
      <c r="BC43" s="78">
        <f t="shared" si="4"/>
        <v>27.006542500000005</v>
      </c>
    </row>
    <row r="44" spans="1:55" ht="13" x14ac:dyDescent="0.15">
      <c r="A44" s="45" t="s">
        <v>14</v>
      </c>
      <c r="B44" s="46">
        <f t="shared" si="5"/>
        <v>46425</v>
      </c>
      <c r="C44" s="47">
        <v>2</v>
      </c>
      <c r="D44" s="47"/>
      <c r="E44" s="47" t="s">
        <v>34</v>
      </c>
      <c r="F44" s="48" t="s">
        <v>37</v>
      </c>
      <c r="G44" s="281"/>
      <c r="H44" s="272"/>
      <c r="I44" s="282"/>
      <c r="J44" s="272"/>
      <c r="K44" s="282"/>
      <c r="L44" s="272"/>
      <c r="M44" s="282"/>
      <c r="N44" s="283"/>
      <c r="O44" s="291"/>
      <c r="P44" s="292"/>
      <c r="Q44" s="291"/>
      <c r="R44" s="292"/>
      <c r="S44" s="291"/>
      <c r="T44" s="292"/>
      <c r="U44" s="291"/>
      <c r="V44" s="292"/>
      <c r="W44" s="291"/>
      <c r="X44" s="292"/>
      <c r="Y44" s="378">
        <v>170</v>
      </c>
      <c r="Z44" s="292"/>
      <c r="AA44" s="379">
        <v>170</v>
      </c>
      <c r="AB44" s="292"/>
      <c r="AC44" s="352"/>
      <c r="AD44" s="292"/>
      <c r="AE44" s="352"/>
      <c r="AF44" s="293"/>
      <c r="AG44" s="295"/>
      <c r="AH44" s="292"/>
      <c r="AI44" s="295"/>
      <c r="AJ44" s="292"/>
      <c r="AK44" s="295"/>
      <c r="AL44" s="293"/>
      <c r="AM44" s="294"/>
      <c r="AN44" s="292"/>
      <c r="AO44" s="295"/>
      <c r="AP44" s="292"/>
      <c r="AQ44" s="295"/>
      <c r="AR44" s="292"/>
      <c r="AS44" s="295"/>
      <c r="AT44" s="292"/>
      <c r="AU44" s="295"/>
      <c r="AV44" s="292"/>
      <c r="AW44" s="295"/>
      <c r="AX44" s="293"/>
      <c r="AY44" s="79">
        <f t="shared" si="0"/>
        <v>9182.2244500000015</v>
      </c>
      <c r="AZ44" s="47">
        <f t="shared" si="1"/>
        <v>340</v>
      </c>
      <c r="BA44" s="47">
        <f t="shared" si="2"/>
        <v>0</v>
      </c>
      <c r="BB44" s="47">
        <f t="shared" si="3"/>
        <v>340</v>
      </c>
      <c r="BC44" s="80">
        <f t="shared" si="4"/>
        <v>27.006542500000005</v>
      </c>
    </row>
    <row r="45" spans="1:55" ht="13" x14ac:dyDescent="0.15">
      <c r="A45" s="32" t="s">
        <v>7</v>
      </c>
      <c r="B45" s="33">
        <f t="shared" si="5"/>
        <v>46426</v>
      </c>
      <c r="C45" s="34">
        <v>2</v>
      </c>
      <c r="D45" s="34"/>
      <c r="E45" s="34" t="s">
        <v>35</v>
      </c>
      <c r="F45" s="64" t="s">
        <v>38</v>
      </c>
      <c r="G45" s="371">
        <v>125</v>
      </c>
      <c r="H45" s="285"/>
      <c r="I45" s="370">
        <v>125</v>
      </c>
      <c r="J45" s="285"/>
      <c r="K45" s="370"/>
      <c r="L45" s="285"/>
      <c r="M45" s="370"/>
      <c r="N45" s="288"/>
      <c r="O45" s="370"/>
      <c r="P45" s="285"/>
      <c r="Q45" s="370"/>
      <c r="R45" s="285"/>
      <c r="S45" s="370"/>
      <c r="T45" s="285"/>
      <c r="U45" s="370"/>
      <c r="V45" s="285"/>
      <c r="W45" s="370"/>
      <c r="X45" s="285"/>
      <c r="Y45" s="349">
        <v>170</v>
      </c>
      <c r="Z45" s="272"/>
      <c r="AA45" s="350">
        <v>170</v>
      </c>
      <c r="AB45" s="272"/>
      <c r="AC45" s="287"/>
      <c r="AD45" s="285"/>
      <c r="AE45" s="287"/>
      <c r="AF45" s="288"/>
      <c r="AG45" s="271"/>
      <c r="AH45" s="272"/>
      <c r="AI45" s="271"/>
      <c r="AJ45" s="272"/>
      <c r="AK45" s="271"/>
      <c r="AL45" s="283"/>
      <c r="AM45" s="289"/>
      <c r="AN45" s="272"/>
      <c r="AO45" s="271"/>
      <c r="AP45" s="272"/>
      <c r="AQ45" s="271"/>
      <c r="AR45" s="272"/>
      <c r="AS45" s="271"/>
      <c r="AT45" s="272"/>
      <c r="AU45" s="271"/>
      <c r="AV45" s="272"/>
      <c r="AW45" s="271"/>
      <c r="AX45" s="283"/>
      <c r="AY45" s="68">
        <f t="shared" si="0"/>
        <v>18810.299125625002</v>
      </c>
      <c r="AZ45" s="34">
        <f t="shared" si="1"/>
        <v>590</v>
      </c>
      <c r="BA45" s="34">
        <f t="shared" si="2"/>
        <v>0</v>
      </c>
      <c r="BB45" s="34">
        <f t="shared" si="3"/>
        <v>590</v>
      </c>
      <c r="BC45" s="69">
        <f t="shared" si="4"/>
        <v>31.881862924788141</v>
      </c>
    </row>
    <row r="46" spans="1:55" ht="13" x14ac:dyDescent="0.15">
      <c r="A46" s="40" t="s">
        <v>9</v>
      </c>
      <c r="B46" s="41">
        <f t="shared" si="5"/>
        <v>46427</v>
      </c>
      <c r="C46" s="42">
        <v>2</v>
      </c>
      <c r="D46" s="42"/>
      <c r="E46" s="42" t="s">
        <v>35</v>
      </c>
      <c r="F46" s="39" t="s">
        <v>38</v>
      </c>
      <c r="G46" s="289">
        <v>125</v>
      </c>
      <c r="H46" s="272"/>
      <c r="I46" s="271">
        <v>125</v>
      </c>
      <c r="J46" s="272"/>
      <c r="K46" s="271"/>
      <c r="L46" s="272"/>
      <c r="M46" s="271"/>
      <c r="N46" s="283"/>
      <c r="O46" s="271"/>
      <c r="P46" s="272"/>
      <c r="Q46" s="271"/>
      <c r="R46" s="272"/>
      <c r="S46" s="271"/>
      <c r="T46" s="272"/>
      <c r="U46" s="271"/>
      <c r="V46" s="272"/>
      <c r="W46" s="271"/>
      <c r="X46" s="272"/>
      <c r="Y46" s="349">
        <v>170</v>
      </c>
      <c r="Z46" s="272"/>
      <c r="AA46" s="350">
        <v>170</v>
      </c>
      <c r="AB46" s="272"/>
      <c r="AC46" s="350"/>
      <c r="AD46" s="272"/>
      <c r="AE46" s="350"/>
      <c r="AF46" s="283"/>
      <c r="AG46" s="271"/>
      <c r="AH46" s="272"/>
      <c r="AI46" s="271"/>
      <c r="AJ46" s="272"/>
      <c r="AK46" s="271"/>
      <c r="AL46" s="283"/>
      <c r="AM46" s="289"/>
      <c r="AN46" s="272"/>
      <c r="AO46" s="271"/>
      <c r="AP46" s="272"/>
      <c r="AQ46" s="271"/>
      <c r="AR46" s="272"/>
      <c r="AS46" s="271"/>
      <c r="AT46" s="272"/>
      <c r="AU46" s="271"/>
      <c r="AV46" s="272"/>
      <c r="AW46" s="271"/>
      <c r="AX46" s="283"/>
      <c r="AY46" s="13">
        <f t="shared" si="0"/>
        <v>18810.299125625002</v>
      </c>
      <c r="AZ46" s="42">
        <f t="shared" si="1"/>
        <v>590</v>
      </c>
      <c r="BA46" s="42">
        <f t="shared" si="2"/>
        <v>0</v>
      </c>
      <c r="BB46" s="42">
        <f t="shared" si="3"/>
        <v>590</v>
      </c>
      <c r="BC46" s="78">
        <f t="shared" si="4"/>
        <v>31.881862924788141</v>
      </c>
    </row>
    <row r="47" spans="1:55" ht="13" x14ac:dyDescent="0.15">
      <c r="A47" s="40" t="s">
        <v>10</v>
      </c>
      <c r="B47" s="41">
        <f t="shared" si="5"/>
        <v>46428</v>
      </c>
      <c r="C47" s="42">
        <v>2</v>
      </c>
      <c r="D47" s="42"/>
      <c r="E47" s="42" t="s">
        <v>35</v>
      </c>
      <c r="F47" s="39" t="s">
        <v>38</v>
      </c>
      <c r="G47" s="289">
        <v>125</v>
      </c>
      <c r="H47" s="272"/>
      <c r="I47" s="271">
        <v>125</v>
      </c>
      <c r="J47" s="272"/>
      <c r="K47" s="271"/>
      <c r="L47" s="272"/>
      <c r="M47" s="271"/>
      <c r="N47" s="283"/>
      <c r="O47" s="271"/>
      <c r="P47" s="272"/>
      <c r="Q47" s="271"/>
      <c r="R47" s="272"/>
      <c r="S47" s="271"/>
      <c r="T47" s="272"/>
      <c r="U47" s="271"/>
      <c r="V47" s="272"/>
      <c r="W47" s="271"/>
      <c r="X47" s="272"/>
      <c r="Y47" s="349">
        <v>170</v>
      </c>
      <c r="Z47" s="272"/>
      <c r="AA47" s="350">
        <v>170</v>
      </c>
      <c r="AB47" s="272"/>
      <c r="AC47" s="350"/>
      <c r="AD47" s="272"/>
      <c r="AE47" s="350"/>
      <c r="AF47" s="283"/>
      <c r="AG47" s="271"/>
      <c r="AH47" s="272"/>
      <c r="AI47" s="271"/>
      <c r="AJ47" s="272"/>
      <c r="AK47" s="271"/>
      <c r="AL47" s="283"/>
      <c r="AM47" s="289"/>
      <c r="AN47" s="272"/>
      <c r="AO47" s="271"/>
      <c r="AP47" s="272"/>
      <c r="AQ47" s="271"/>
      <c r="AR47" s="272"/>
      <c r="AS47" s="271"/>
      <c r="AT47" s="272"/>
      <c r="AU47" s="271"/>
      <c r="AV47" s="272"/>
      <c r="AW47" s="271"/>
      <c r="AX47" s="283"/>
      <c r="AY47" s="13">
        <f t="shared" si="0"/>
        <v>18810.299125625002</v>
      </c>
      <c r="AZ47" s="42">
        <f t="shared" si="1"/>
        <v>590</v>
      </c>
      <c r="BA47" s="42">
        <f t="shared" si="2"/>
        <v>0</v>
      </c>
      <c r="BB47" s="42">
        <f t="shared" si="3"/>
        <v>590</v>
      </c>
      <c r="BC47" s="78">
        <f t="shared" si="4"/>
        <v>31.881862924788141</v>
      </c>
    </row>
    <row r="48" spans="1:55" ht="13" x14ac:dyDescent="0.15">
      <c r="A48" s="40" t="s">
        <v>11</v>
      </c>
      <c r="B48" s="41">
        <f t="shared" si="5"/>
        <v>46429</v>
      </c>
      <c r="C48" s="42">
        <v>2</v>
      </c>
      <c r="D48" s="42"/>
      <c r="E48" s="42" t="s">
        <v>35</v>
      </c>
      <c r="F48" s="39" t="s">
        <v>38</v>
      </c>
      <c r="G48" s="289">
        <v>125</v>
      </c>
      <c r="H48" s="272"/>
      <c r="I48" s="271">
        <v>125</v>
      </c>
      <c r="J48" s="272"/>
      <c r="K48" s="271"/>
      <c r="L48" s="272"/>
      <c r="M48" s="271"/>
      <c r="N48" s="283"/>
      <c r="O48" s="271"/>
      <c r="P48" s="272"/>
      <c r="Q48" s="271"/>
      <c r="R48" s="272"/>
      <c r="S48" s="271"/>
      <c r="T48" s="272"/>
      <c r="U48" s="271"/>
      <c r="V48" s="272"/>
      <c r="W48" s="271"/>
      <c r="X48" s="272"/>
      <c r="Y48" s="349">
        <v>170</v>
      </c>
      <c r="Z48" s="272"/>
      <c r="AA48" s="350">
        <v>170</v>
      </c>
      <c r="AB48" s="272"/>
      <c r="AC48" s="350"/>
      <c r="AD48" s="272"/>
      <c r="AE48" s="350"/>
      <c r="AF48" s="283"/>
      <c r="AG48" s="271"/>
      <c r="AH48" s="272"/>
      <c r="AI48" s="271"/>
      <c r="AJ48" s="272"/>
      <c r="AK48" s="271"/>
      <c r="AL48" s="283"/>
      <c r="AM48" s="289"/>
      <c r="AN48" s="272"/>
      <c r="AO48" s="271"/>
      <c r="AP48" s="272"/>
      <c r="AQ48" s="271"/>
      <c r="AR48" s="272"/>
      <c r="AS48" s="271"/>
      <c r="AT48" s="272"/>
      <c r="AU48" s="271"/>
      <c r="AV48" s="272"/>
      <c r="AW48" s="271"/>
      <c r="AX48" s="283"/>
      <c r="AY48" s="13">
        <f t="shared" si="0"/>
        <v>18810.299125625002</v>
      </c>
      <c r="AZ48" s="42">
        <f t="shared" si="1"/>
        <v>590</v>
      </c>
      <c r="BA48" s="42">
        <f t="shared" si="2"/>
        <v>0</v>
      </c>
      <c r="BB48" s="42">
        <f t="shared" si="3"/>
        <v>590</v>
      </c>
      <c r="BC48" s="78">
        <f t="shared" si="4"/>
        <v>31.881862924788141</v>
      </c>
    </row>
    <row r="49" spans="1:55" ht="13" x14ac:dyDescent="0.15">
      <c r="A49" s="40" t="s">
        <v>12</v>
      </c>
      <c r="B49" s="41">
        <f t="shared" si="5"/>
        <v>46430</v>
      </c>
      <c r="C49" s="42">
        <v>2</v>
      </c>
      <c r="D49" s="42"/>
      <c r="E49" s="42" t="s">
        <v>35</v>
      </c>
      <c r="F49" s="39" t="s">
        <v>38</v>
      </c>
      <c r="G49" s="289">
        <v>125</v>
      </c>
      <c r="H49" s="272"/>
      <c r="I49" s="271">
        <v>125</v>
      </c>
      <c r="J49" s="272"/>
      <c r="K49" s="271"/>
      <c r="L49" s="272"/>
      <c r="M49" s="271"/>
      <c r="N49" s="283"/>
      <c r="O49" s="271"/>
      <c r="P49" s="272"/>
      <c r="Q49" s="271"/>
      <c r="R49" s="272"/>
      <c r="S49" s="271"/>
      <c r="T49" s="272"/>
      <c r="U49" s="271"/>
      <c r="V49" s="272"/>
      <c r="W49" s="271"/>
      <c r="X49" s="272"/>
      <c r="Y49" s="349">
        <v>170</v>
      </c>
      <c r="Z49" s="272"/>
      <c r="AA49" s="350">
        <v>170</v>
      </c>
      <c r="AB49" s="272"/>
      <c r="AC49" s="350"/>
      <c r="AD49" s="272"/>
      <c r="AE49" s="350"/>
      <c r="AF49" s="283"/>
      <c r="AG49" s="271"/>
      <c r="AH49" s="272"/>
      <c r="AI49" s="271"/>
      <c r="AJ49" s="272"/>
      <c r="AK49" s="271"/>
      <c r="AL49" s="283"/>
      <c r="AM49" s="289"/>
      <c r="AN49" s="272"/>
      <c r="AO49" s="271"/>
      <c r="AP49" s="272"/>
      <c r="AQ49" s="271"/>
      <c r="AR49" s="272"/>
      <c r="AS49" s="271"/>
      <c r="AT49" s="272"/>
      <c r="AU49" s="271"/>
      <c r="AV49" s="272"/>
      <c r="AW49" s="271"/>
      <c r="AX49" s="283"/>
      <c r="AY49" s="13">
        <f t="shared" si="0"/>
        <v>18810.299125625002</v>
      </c>
      <c r="AZ49" s="42">
        <f t="shared" si="1"/>
        <v>590</v>
      </c>
      <c r="BA49" s="42">
        <f t="shared" si="2"/>
        <v>0</v>
      </c>
      <c r="BB49" s="42">
        <f t="shared" si="3"/>
        <v>590</v>
      </c>
      <c r="BC49" s="78">
        <f t="shared" si="4"/>
        <v>31.881862924788141</v>
      </c>
    </row>
    <row r="50" spans="1:55" ht="13" x14ac:dyDescent="0.15">
      <c r="A50" s="40" t="s">
        <v>13</v>
      </c>
      <c r="B50" s="41">
        <f t="shared" si="5"/>
        <v>46431</v>
      </c>
      <c r="C50" s="42">
        <v>2</v>
      </c>
      <c r="D50" s="42"/>
      <c r="E50" s="42" t="s">
        <v>35</v>
      </c>
      <c r="F50" s="39" t="s">
        <v>38</v>
      </c>
      <c r="G50" s="289">
        <v>125</v>
      </c>
      <c r="H50" s="272"/>
      <c r="I50" s="271">
        <v>125</v>
      </c>
      <c r="J50" s="272"/>
      <c r="K50" s="271"/>
      <c r="L50" s="272"/>
      <c r="M50" s="271"/>
      <c r="N50" s="283"/>
      <c r="O50" s="271"/>
      <c r="P50" s="272"/>
      <c r="Q50" s="271"/>
      <c r="R50" s="272"/>
      <c r="S50" s="271"/>
      <c r="T50" s="272"/>
      <c r="U50" s="271"/>
      <c r="V50" s="272"/>
      <c r="W50" s="271"/>
      <c r="X50" s="272"/>
      <c r="Y50" s="349">
        <v>170</v>
      </c>
      <c r="Z50" s="272"/>
      <c r="AA50" s="350">
        <v>170</v>
      </c>
      <c r="AB50" s="272"/>
      <c r="AC50" s="350"/>
      <c r="AD50" s="272"/>
      <c r="AE50" s="350"/>
      <c r="AF50" s="283"/>
      <c r="AG50" s="271"/>
      <c r="AH50" s="272"/>
      <c r="AI50" s="271"/>
      <c r="AJ50" s="272"/>
      <c r="AK50" s="271"/>
      <c r="AL50" s="283"/>
      <c r="AM50" s="289"/>
      <c r="AN50" s="272"/>
      <c r="AO50" s="271"/>
      <c r="AP50" s="272"/>
      <c r="AQ50" s="271"/>
      <c r="AR50" s="272"/>
      <c r="AS50" s="271"/>
      <c r="AT50" s="272"/>
      <c r="AU50" s="271"/>
      <c r="AV50" s="272"/>
      <c r="AW50" s="271"/>
      <c r="AX50" s="283"/>
      <c r="AY50" s="13">
        <f t="shared" si="0"/>
        <v>18810.299125625002</v>
      </c>
      <c r="AZ50" s="42">
        <f t="shared" si="1"/>
        <v>590</v>
      </c>
      <c r="BA50" s="42">
        <f t="shared" si="2"/>
        <v>0</v>
      </c>
      <c r="BB50" s="42">
        <f t="shared" si="3"/>
        <v>590</v>
      </c>
      <c r="BC50" s="78">
        <f t="shared" si="4"/>
        <v>31.881862924788141</v>
      </c>
    </row>
    <row r="51" spans="1:55" ht="13" x14ac:dyDescent="0.15">
      <c r="A51" s="45" t="s">
        <v>14</v>
      </c>
      <c r="B51" s="46">
        <f t="shared" si="5"/>
        <v>46432</v>
      </c>
      <c r="C51" s="47">
        <v>2</v>
      </c>
      <c r="D51" s="47"/>
      <c r="E51" s="47" t="s">
        <v>35</v>
      </c>
      <c r="F51" s="52" t="s">
        <v>38</v>
      </c>
      <c r="G51" s="289">
        <v>125</v>
      </c>
      <c r="H51" s="272"/>
      <c r="I51" s="271">
        <v>125</v>
      </c>
      <c r="J51" s="272"/>
      <c r="K51" s="271"/>
      <c r="L51" s="272"/>
      <c r="M51" s="271"/>
      <c r="N51" s="283"/>
      <c r="O51" s="295"/>
      <c r="P51" s="292"/>
      <c r="Q51" s="295"/>
      <c r="R51" s="292"/>
      <c r="S51" s="295"/>
      <c r="T51" s="292"/>
      <c r="U51" s="295"/>
      <c r="V51" s="292"/>
      <c r="W51" s="295"/>
      <c r="X51" s="292"/>
      <c r="Y51" s="349">
        <v>170</v>
      </c>
      <c r="Z51" s="272"/>
      <c r="AA51" s="350">
        <v>170</v>
      </c>
      <c r="AB51" s="272"/>
      <c r="AC51" s="352"/>
      <c r="AD51" s="292"/>
      <c r="AE51" s="352"/>
      <c r="AF51" s="293"/>
      <c r="AG51" s="295"/>
      <c r="AH51" s="292"/>
      <c r="AI51" s="295"/>
      <c r="AJ51" s="292"/>
      <c r="AK51" s="295"/>
      <c r="AL51" s="293"/>
      <c r="AM51" s="294"/>
      <c r="AN51" s="292"/>
      <c r="AO51" s="295"/>
      <c r="AP51" s="292"/>
      <c r="AQ51" s="295"/>
      <c r="AR51" s="292"/>
      <c r="AS51" s="295"/>
      <c r="AT51" s="292"/>
      <c r="AU51" s="295"/>
      <c r="AV51" s="292"/>
      <c r="AW51" s="295"/>
      <c r="AX51" s="293"/>
      <c r="AY51" s="79">
        <f t="shared" si="0"/>
        <v>18810.299125625002</v>
      </c>
      <c r="AZ51" s="47">
        <f t="shared" si="1"/>
        <v>590</v>
      </c>
      <c r="BA51" s="47">
        <f t="shared" si="2"/>
        <v>0</v>
      </c>
      <c r="BB51" s="47">
        <f t="shared" si="3"/>
        <v>590</v>
      </c>
      <c r="BC51" s="80">
        <f t="shared" si="4"/>
        <v>31.881862924788141</v>
      </c>
    </row>
    <row r="52" spans="1:55" ht="13" x14ac:dyDescent="0.15">
      <c r="A52" s="32" t="s">
        <v>7</v>
      </c>
      <c r="B52" s="33">
        <f t="shared" si="5"/>
        <v>46433</v>
      </c>
      <c r="C52" s="34">
        <v>2</v>
      </c>
      <c r="D52" s="34"/>
      <c r="E52" s="34" t="s">
        <v>36</v>
      </c>
      <c r="F52" s="64" t="s">
        <v>38</v>
      </c>
      <c r="G52" s="371">
        <v>125</v>
      </c>
      <c r="H52" s="285"/>
      <c r="I52" s="370">
        <v>125</v>
      </c>
      <c r="J52" s="285"/>
      <c r="K52" s="370"/>
      <c r="L52" s="285"/>
      <c r="M52" s="370"/>
      <c r="N52" s="288"/>
      <c r="O52" s="370"/>
      <c r="P52" s="285"/>
      <c r="Q52" s="370"/>
      <c r="R52" s="285"/>
      <c r="S52" s="370"/>
      <c r="T52" s="285"/>
      <c r="U52" s="370"/>
      <c r="V52" s="285"/>
      <c r="W52" s="370"/>
      <c r="X52" s="285"/>
      <c r="Y52" s="286">
        <v>200</v>
      </c>
      <c r="Z52" s="285"/>
      <c r="AA52" s="287">
        <v>200</v>
      </c>
      <c r="AB52" s="285"/>
      <c r="AC52" s="287"/>
      <c r="AD52" s="285"/>
      <c r="AE52" s="287"/>
      <c r="AF52" s="288"/>
      <c r="AG52" s="271"/>
      <c r="AH52" s="272"/>
      <c r="AI52" s="271"/>
      <c r="AJ52" s="272"/>
      <c r="AK52" s="271"/>
      <c r="AL52" s="283"/>
      <c r="AM52" s="289"/>
      <c r="AN52" s="272"/>
      <c r="AO52" s="271"/>
      <c r="AP52" s="272"/>
      <c r="AQ52" s="271"/>
      <c r="AR52" s="272"/>
      <c r="AS52" s="271"/>
      <c r="AT52" s="272"/>
      <c r="AU52" s="271"/>
      <c r="AV52" s="272"/>
      <c r="AW52" s="271"/>
      <c r="AX52" s="283"/>
      <c r="AY52" s="68">
        <f t="shared" si="0"/>
        <v>20430.691675624999</v>
      </c>
      <c r="AZ52" s="34">
        <f t="shared" si="1"/>
        <v>650</v>
      </c>
      <c r="BA52" s="34">
        <f t="shared" si="2"/>
        <v>0</v>
      </c>
      <c r="BB52" s="34">
        <f t="shared" si="3"/>
        <v>650</v>
      </c>
      <c r="BC52" s="69">
        <f t="shared" si="4"/>
        <v>31.431833347115383</v>
      </c>
    </row>
    <row r="53" spans="1:55" ht="13" x14ac:dyDescent="0.15">
      <c r="A53" s="40" t="s">
        <v>9</v>
      </c>
      <c r="B53" s="41">
        <f t="shared" si="5"/>
        <v>46434</v>
      </c>
      <c r="C53" s="42">
        <v>2</v>
      </c>
      <c r="D53" s="42"/>
      <c r="E53" s="42" t="s">
        <v>36</v>
      </c>
      <c r="F53" s="39" t="s">
        <v>38</v>
      </c>
      <c r="G53" s="289">
        <v>125</v>
      </c>
      <c r="H53" s="272"/>
      <c r="I53" s="271">
        <v>125</v>
      </c>
      <c r="J53" s="272"/>
      <c r="K53" s="271"/>
      <c r="L53" s="272"/>
      <c r="M53" s="271"/>
      <c r="N53" s="283"/>
      <c r="O53" s="271"/>
      <c r="P53" s="272"/>
      <c r="Q53" s="271"/>
      <c r="R53" s="272"/>
      <c r="S53" s="271"/>
      <c r="T53" s="272"/>
      <c r="U53" s="271"/>
      <c r="V53" s="272"/>
      <c r="W53" s="271"/>
      <c r="X53" s="272"/>
      <c r="Y53" s="349">
        <v>200</v>
      </c>
      <c r="Z53" s="272"/>
      <c r="AA53" s="350">
        <v>200</v>
      </c>
      <c r="AB53" s="272"/>
      <c r="AC53" s="350"/>
      <c r="AD53" s="272"/>
      <c r="AE53" s="350"/>
      <c r="AF53" s="283"/>
      <c r="AG53" s="271"/>
      <c r="AH53" s="272"/>
      <c r="AI53" s="271"/>
      <c r="AJ53" s="272"/>
      <c r="AK53" s="271"/>
      <c r="AL53" s="283"/>
      <c r="AM53" s="289"/>
      <c r="AN53" s="272"/>
      <c r="AO53" s="271"/>
      <c r="AP53" s="272"/>
      <c r="AQ53" s="271"/>
      <c r="AR53" s="272"/>
      <c r="AS53" s="271"/>
      <c r="AT53" s="272"/>
      <c r="AU53" s="271"/>
      <c r="AV53" s="272"/>
      <c r="AW53" s="271"/>
      <c r="AX53" s="283"/>
      <c r="AY53" s="13">
        <f t="shared" si="0"/>
        <v>20430.691675624999</v>
      </c>
      <c r="AZ53" s="42">
        <f t="shared" si="1"/>
        <v>650</v>
      </c>
      <c r="BA53" s="42">
        <f t="shared" si="2"/>
        <v>0</v>
      </c>
      <c r="BB53" s="42">
        <f t="shared" si="3"/>
        <v>650</v>
      </c>
      <c r="BC53" s="78">
        <f t="shared" si="4"/>
        <v>31.431833347115383</v>
      </c>
    </row>
    <row r="54" spans="1:55" ht="13" x14ac:dyDescent="0.15">
      <c r="A54" s="40" t="s">
        <v>10</v>
      </c>
      <c r="B54" s="41">
        <f t="shared" si="5"/>
        <v>46435</v>
      </c>
      <c r="C54" s="42">
        <v>2</v>
      </c>
      <c r="D54" s="42"/>
      <c r="E54" s="42" t="s">
        <v>36</v>
      </c>
      <c r="F54" s="39" t="s">
        <v>38</v>
      </c>
      <c r="G54" s="289">
        <v>125</v>
      </c>
      <c r="H54" s="272"/>
      <c r="I54" s="271">
        <v>125</v>
      </c>
      <c r="J54" s="272"/>
      <c r="K54" s="271"/>
      <c r="L54" s="272"/>
      <c r="M54" s="271"/>
      <c r="N54" s="283"/>
      <c r="O54" s="271"/>
      <c r="P54" s="272"/>
      <c r="Q54" s="271"/>
      <c r="R54" s="272"/>
      <c r="S54" s="271"/>
      <c r="T54" s="272"/>
      <c r="U54" s="271"/>
      <c r="V54" s="272"/>
      <c r="W54" s="271"/>
      <c r="X54" s="272"/>
      <c r="Y54" s="349">
        <v>200</v>
      </c>
      <c r="Z54" s="272"/>
      <c r="AA54" s="350">
        <v>200</v>
      </c>
      <c r="AB54" s="272"/>
      <c r="AC54" s="350"/>
      <c r="AD54" s="272"/>
      <c r="AE54" s="350"/>
      <c r="AF54" s="283"/>
      <c r="AG54" s="271"/>
      <c r="AH54" s="272"/>
      <c r="AI54" s="271"/>
      <c r="AJ54" s="272"/>
      <c r="AK54" s="271"/>
      <c r="AL54" s="283"/>
      <c r="AM54" s="289"/>
      <c r="AN54" s="272"/>
      <c r="AO54" s="271"/>
      <c r="AP54" s="272"/>
      <c r="AQ54" s="271"/>
      <c r="AR54" s="272"/>
      <c r="AS54" s="271"/>
      <c r="AT54" s="272"/>
      <c r="AU54" s="271"/>
      <c r="AV54" s="272"/>
      <c r="AW54" s="271"/>
      <c r="AX54" s="283"/>
      <c r="AY54" s="13">
        <f t="shared" si="0"/>
        <v>20430.691675624999</v>
      </c>
      <c r="AZ54" s="42">
        <f t="shared" si="1"/>
        <v>650</v>
      </c>
      <c r="BA54" s="42">
        <f t="shared" si="2"/>
        <v>0</v>
      </c>
      <c r="BB54" s="42">
        <f t="shared" si="3"/>
        <v>650</v>
      </c>
      <c r="BC54" s="78">
        <f t="shared" si="4"/>
        <v>31.431833347115383</v>
      </c>
    </row>
    <row r="55" spans="1:55" ht="13" x14ac:dyDescent="0.15">
      <c r="A55" s="40" t="s">
        <v>11</v>
      </c>
      <c r="B55" s="41">
        <f t="shared" si="5"/>
        <v>46436</v>
      </c>
      <c r="C55" s="42">
        <v>2</v>
      </c>
      <c r="D55" s="42"/>
      <c r="E55" s="42" t="s">
        <v>36</v>
      </c>
      <c r="F55" s="39" t="s">
        <v>38</v>
      </c>
      <c r="G55" s="289">
        <v>125</v>
      </c>
      <c r="H55" s="272"/>
      <c r="I55" s="271">
        <v>125</v>
      </c>
      <c r="J55" s="272"/>
      <c r="K55" s="271"/>
      <c r="L55" s="272"/>
      <c r="M55" s="271"/>
      <c r="N55" s="283"/>
      <c r="O55" s="271"/>
      <c r="P55" s="272"/>
      <c r="Q55" s="271"/>
      <c r="R55" s="272"/>
      <c r="S55" s="271"/>
      <c r="T55" s="272"/>
      <c r="U55" s="271"/>
      <c r="V55" s="272"/>
      <c r="W55" s="271"/>
      <c r="X55" s="272"/>
      <c r="Y55" s="349">
        <v>200</v>
      </c>
      <c r="Z55" s="272"/>
      <c r="AA55" s="350">
        <v>200</v>
      </c>
      <c r="AB55" s="272"/>
      <c r="AC55" s="350"/>
      <c r="AD55" s="272"/>
      <c r="AE55" s="350"/>
      <c r="AF55" s="283"/>
      <c r="AG55" s="271"/>
      <c r="AH55" s="272"/>
      <c r="AI55" s="271"/>
      <c r="AJ55" s="272"/>
      <c r="AK55" s="271"/>
      <c r="AL55" s="283"/>
      <c r="AM55" s="289"/>
      <c r="AN55" s="272"/>
      <c r="AO55" s="271"/>
      <c r="AP55" s="272"/>
      <c r="AQ55" s="271"/>
      <c r="AR55" s="272"/>
      <c r="AS55" s="271"/>
      <c r="AT55" s="272"/>
      <c r="AU55" s="271"/>
      <c r="AV55" s="272"/>
      <c r="AW55" s="271"/>
      <c r="AX55" s="283"/>
      <c r="AY55" s="13">
        <f t="shared" si="0"/>
        <v>20430.691675624999</v>
      </c>
      <c r="AZ55" s="42">
        <f t="shared" si="1"/>
        <v>650</v>
      </c>
      <c r="BA55" s="42">
        <f t="shared" si="2"/>
        <v>0</v>
      </c>
      <c r="BB55" s="42">
        <f t="shared" si="3"/>
        <v>650</v>
      </c>
      <c r="BC55" s="78">
        <f t="shared" si="4"/>
        <v>31.431833347115383</v>
      </c>
    </row>
    <row r="56" spans="1:55" ht="13" x14ac:dyDescent="0.15">
      <c r="A56" s="40" t="s">
        <v>12</v>
      </c>
      <c r="B56" s="41">
        <f t="shared" si="5"/>
        <v>46437</v>
      </c>
      <c r="C56" s="42">
        <v>2</v>
      </c>
      <c r="D56" s="42"/>
      <c r="E56" s="42" t="s">
        <v>36</v>
      </c>
      <c r="F56" s="39" t="s">
        <v>38</v>
      </c>
      <c r="G56" s="289">
        <v>125</v>
      </c>
      <c r="H56" s="272"/>
      <c r="I56" s="271">
        <v>125</v>
      </c>
      <c r="J56" s="272"/>
      <c r="K56" s="271"/>
      <c r="L56" s="272"/>
      <c r="M56" s="271"/>
      <c r="N56" s="283"/>
      <c r="O56" s="271"/>
      <c r="P56" s="272"/>
      <c r="Q56" s="271"/>
      <c r="R56" s="272"/>
      <c r="S56" s="271"/>
      <c r="T56" s="272"/>
      <c r="U56" s="271"/>
      <c r="V56" s="272"/>
      <c r="W56" s="271"/>
      <c r="X56" s="272"/>
      <c r="Y56" s="349">
        <v>200</v>
      </c>
      <c r="Z56" s="272"/>
      <c r="AA56" s="350">
        <v>200</v>
      </c>
      <c r="AB56" s="272"/>
      <c r="AC56" s="350"/>
      <c r="AD56" s="272"/>
      <c r="AE56" s="350"/>
      <c r="AF56" s="283"/>
      <c r="AG56" s="271"/>
      <c r="AH56" s="272"/>
      <c r="AI56" s="271"/>
      <c r="AJ56" s="272"/>
      <c r="AK56" s="271"/>
      <c r="AL56" s="283"/>
      <c r="AM56" s="289"/>
      <c r="AN56" s="272"/>
      <c r="AO56" s="271"/>
      <c r="AP56" s="272"/>
      <c r="AQ56" s="271"/>
      <c r="AR56" s="272"/>
      <c r="AS56" s="271"/>
      <c r="AT56" s="272"/>
      <c r="AU56" s="271"/>
      <c r="AV56" s="272"/>
      <c r="AW56" s="271"/>
      <c r="AX56" s="283"/>
      <c r="AY56" s="13">
        <f t="shared" si="0"/>
        <v>20430.691675624999</v>
      </c>
      <c r="AZ56" s="42">
        <f t="shared" si="1"/>
        <v>650</v>
      </c>
      <c r="BA56" s="42">
        <f t="shared" si="2"/>
        <v>0</v>
      </c>
      <c r="BB56" s="42">
        <f t="shared" si="3"/>
        <v>650</v>
      </c>
      <c r="BC56" s="78">
        <f t="shared" si="4"/>
        <v>31.431833347115383</v>
      </c>
    </row>
    <row r="57" spans="1:55" ht="13" x14ac:dyDescent="0.15">
      <c r="A57" s="40" t="s">
        <v>13</v>
      </c>
      <c r="B57" s="41">
        <f t="shared" si="5"/>
        <v>46438</v>
      </c>
      <c r="C57" s="42">
        <v>2</v>
      </c>
      <c r="D57" s="42"/>
      <c r="E57" s="42" t="s">
        <v>36</v>
      </c>
      <c r="F57" s="39" t="s">
        <v>38</v>
      </c>
      <c r="G57" s="289">
        <v>125</v>
      </c>
      <c r="H57" s="272"/>
      <c r="I57" s="271">
        <v>125</v>
      </c>
      <c r="J57" s="272"/>
      <c r="K57" s="271"/>
      <c r="L57" s="272"/>
      <c r="M57" s="271"/>
      <c r="N57" s="283"/>
      <c r="O57" s="271"/>
      <c r="P57" s="272"/>
      <c r="Q57" s="271"/>
      <c r="R57" s="272"/>
      <c r="S57" s="271"/>
      <c r="T57" s="272"/>
      <c r="U57" s="271"/>
      <c r="V57" s="272"/>
      <c r="W57" s="271"/>
      <c r="X57" s="272"/>
      <c r="Y57" s="349">
        <v>200</v>
      </c>
      <c r="Z57" s="272"/>
      <c r="AA57" s="350">
        <v>200</v>
      </c>
      <c r="AB57" s="272"/>
      <c r="AC57" s="350"/>
      <c r="AD57" s="272"/>
      <c r="AE57" s="350"/>
      <c r="AF57" s="283"/>
      <c r="AG57" s="271"/>
      <c r="AH57" s="272"/>
      <c r="AI57" s="271"/>
      <c r="AJ57" s="272"/>
      <c r="AK57" s="271"/>
      <c r="AL57" s="283"/>
      <c r="AM57" s="289"/>
      <c r="AN57" s="272"/>
      <c r="AO57" s="271"/>
      <c r="AP57" s="272"/>
      <c r="AQ57" s="271"/>
      <c r="AR57" s="272"/>
      <c r="AS57" s="271"/>
      <c r="AT57" s="272"/>
      <c r="AU57" s="271"/>
      <c r="AV57" s="272"/>
      <c r="AW57" s="271"/>
      <c r="AX57" s="283"/>
      <c r="AY57" s="13">
        <f t="shared" si="0"/>
        <v>20430.691675624999</v>
      </c>
      <c r="AZ57" s="42">
        <f t="shared" si="1"/>
        <v>650</v>
      </c>
      <c r="BA57" s="42">
        <f t="shared" si="2"/>
        <v>0</v>
      </c>
      <c r="BB57" s="42">
        <f t="shared" si="3"/>
        <v>650</v>
      </c>
      <c r="BC57" s="78">
        <f t="shared" si="4"/>
        <v>31.431833347115383</v>
      </c>
    </row>
    <row r="58" spans="1:55" ht="13" x14ac:dyDescent="0.15">
      <c r="A58" s="45" t="s">
        <v>14</v>
      </c>
      <c r="B58" s="46">
        <f t="shared" si="5"/>
        <v>46439</v>
      </c>
      <c r="C58" s="47">
        <v>2</v>
      </c>
      <c r="D58" s="47"/>
      <c r="E58" s="47" t="s">
        <v>36</v>
      </c>
      <c r="F58" s="52" t="s">
        <v>38</v>
      </c>
      <c r="G58" s="289">
        <v>125</v>
      </c>
      <c r="H58" s="272"/>
      <c r="I58" s="271">
        <v>125</v>
      </c>
      <c r="J58" s="272"/>
      <c r="K58" s="271"/>
      <c r="L58" s="272"/>
      <c r="M58" s="271"/>
      <c r="N58" s="283"/>
      <c r="O58" s="295"/>
      <c r="P58" s="292"/>
      <c r="Q58" s="295"/>
      <c r="R58" s="292"/>
      <c r="S58" s="295"/>
      <c r="T58" s="292"/>
      <c r="U58" s="295"/>
      <c r="V58" s="292"/>
      <c r="W58" s="295"/>
      <c r="X58" s="292"/>
      <c r="Y58" s="349">
        <v>200</v>
      </c>
      <c r="Z58" s="272"/>
      <c r="AA58" s="350">
        <v>200</v>
      </c>
      <c r="AB58" s="272"/>
      <c r="AC58" s="352"/>
      <c r="AD58" s="292"/>
      <c r="AE58" s="352"/>
      <c r="AF58" s="293"/>
      <c r="AG58" s="295"/>
      <c r="AH58" s="292"/>
      <c r="AI58" s="295"/>
      <c r="AJ58" s="292"/>
      <c r="AK58" s="295"/>
      <c r="AL58" s="293"/>
      <c r="AM58" s="294"/>
      <c r="AN58" s="292"/>
      <c r="AO58" s="295"/>
      <c r="AP58" s="292"/>
      <c r="AQ58" s="295"/>
      <c r="AR58" s="292"/>
      <c r="AS58" s="295"/>
      <c r="AT58" s="292"/>
      <c r="AU58" s="295"/>
      <c r="AV58" s="292"/>
      <c r="AW58" s="295"/>
      <c r="AX58" s="293"/>
      <c r="AY58" s="79">
        <f t="shared" si="0"/>
        <v>20430.691675624999</v>
      </c>
      <c r="AZ58" s="47">
        <f t="shared" si="1"/>
        <v>650</v>
      </c>
      <c r="BA58" s="47">
        <f t="shared" si="2"/>
        <v>0</v>
      </c>
      <c r="BB58" s="47">
        <f t="shared" si="3"/>
        <v>650</v>
      </c>
      <c r="BC58" s="80">
        <f t="shared" si="4"/>
        <v>31.431833347115383</v>
      </c>
    </row>
    <row r="59" spans="1:55" ht="13" x14ac:dyDescent="0.15">
      <c r="A59" s="32" t="s">
        <v>7</v>
      </c>
      <c r="B59" s="33">
        <f t="shared" si="5"/>
        <v>46440</v>
      </c>
      <c r="C59" s="34">
        <v>3</v>
      </c>
      <c r="D59" s="34"/>
      <c r="E59" s="34" t="s">
        <v>31</v>
      </c>
      <c r="F59" s="64" t="s">
        <v>38</v>
      </c>
      <c r="G59" s="371">
        <v>125</v>
      </c>
      <c r="H59" s="285"/>
      <c r="I59" s="370">
        <v>125</v>
      </c>
      <c r="J59" s="285"/>
      <c r="K59" s="370"/>
      <c r="L59" s="285"/>
      <c r="M59" s="370"/>
      <c r="N59" s="288"/>
      <c r="O59" s="271"/>
      <c r="P59" s="272"/>
      <c r="Q59" s="271"/>
      <c r="R59" s="272"/>
      <c r="S59" s="271"/>
      <c r="T59" s="272"/>
      <c r="U59" s="271"/>
      <c r="V59" s="272"/>
      <c r="W59" s="271"/>
      <c r="X59" s="272"/>
      <c r="Y59" s="286">
        <v>285</v>
      </c>
      <c r="Z59" s="285"/>
      <c r="AA59" s="287">
        <v>285</v>
      </c>
      <c r="AB59" s="285"/>
      <c r="AC59" s="287"/>
      <c r="AD59" s="285"/>
      <c r="AE59" s="287"/>
      <c r="AF59" s="288"/>
      <c r="AG59" s="271"/>
      <c r="AH59" s="272"/>
      <c r="AI59" s="271"/>
      <c r="AJ59" s="272"/>
      <c r="AK59" s="271"/>
      <c r="AL59" s="283"/>
      <c r="AM59" s="289"/>
      <c r="AN59" s="272"/>
      <c r="AO59" s="271"/>
      <c r="AP59" s="272"/>
      <c r="AQ59" s="271"/>
      <c r="AR59" s="272"/>
      <c r="AS59" s="271"/>
      <c r="AT59" s="272"/>
      <c r="AU59" s="271"/>
      <c r="AV59" s="272"/>
      <c r="AW59" s="271"/>
      <c r="AX59" s="283"/>
      <c r="AY59" s="68">
        <f t="shared" si="0"/>
        <v>25021.803900625004</v>
      </c>
      <c r="AZ59" s="34">
        <f t="shared" si="1"/>
        <v>820</v>
      </c>
      <c r="BA59" s="34">
        <f t="shared" si="2"/>
        <v>0</v>
      </c>
      <c r="BB59" s="34">
        <f t="shared" si="3"/>
        <v>820</v>
      </c>
      <c r="BC59" s="69">
        <f t="shared" si="4"/>
        <v>30.5143950007622</v>
      </c>
    </row>
    <row r="60" spans="1:55" ht="13" x14ac:dyDescent="0.15">
      <c r="A60" s="40" t="s">
        <v>9</v>
      </c>
      <c r="B60" s="41">
        <f t="shared" si="5"/>
        <v>46441</v>
      </c>
      <c r="C60" s="42">
        <v>3</v>
      </c>
      <c r="D60" s="42"/>
      <c r="E60" s="42" t="s">
        <v>31</v>
      </c>
      <c r="F60" s="39" t="s">
        <v>38</v>
      </c>
      <c r="G60" s="289">
        <v>125</v>
      </c>
      <c r="H60" s="272"/>
      <c r="I60" s="271">
        <v>125</v>
      </c>
      <c r="J60" s="272"/>
      <c r="K60" s="271"/>
      <c r="L60" s="272"/>
      <c r="M60" s="271"/>
      <c r="N60" s="283"/>
      <c r="O60" s="271"/>
      <c r="P60" s="272"/>
      <c r="Q60" s="271"/>
      <c r="R60" s="272"/>
      <c r="S60" s="271"/>
      <c r="T60" s="272"/>
      <c r="U60" s="271"/>
      <c r="V60" s="272"/>
      <c r="W60" s="271"/>
      <c r="X60" s="272"/>
      <c r="Y60" s="349">
        <v>285</v>
      </c>
      <c r="Z60" s="272"/>
      <c r="AA60" s="350">
        <v>285</v>
      </c>
      <c r="AB60" s="272"/>
      <c r="AC60" s="350"/>
      <c r="AD60" s="272"/>
      <c r="AE60" s="350"/>
      <c r="AF60" s="283"/>
      <c r="AG60" s="271"/>
      <c r="AH60" s="272"/>
      <c r="AI60" s="271"/>
      <c r="AJ60" s="272"/>
      <c r="AK60" s="271"/>
      <c r="AL60" s="283"/>
      <c r="AM60" s="289"/>
      <c r="AN60" s="272"/>
      <c r="AO60" s="271"/>
      <c r="AP60" s="272"/>
      <c r="AQ60" s="271"/>
      <c r="AR60" s="272"/>
      <c r="AS60" s="271"/>
      <c r="AT60" s="272"/>
      <c r="AU60" s="271"/>
      <c r="AV60" s="272"/>
      <c r="AW60" s="271"/>
      <c r="AX60" s="283"/>
      <c r="AY60" s="13">
        <f t="shared" si="0"/>
        <v>25021.803900625004</v>
      </c>
      <c r="AZ60" s="42">
        <f t="shared" si="1"/>
        <v>820</v>
      </c>
      <c r="BA60" s="42">
        <f t="shared" si="2"/>
        <v>0</v>
      </c>
      <c r="BB60" s="42">
        <f t="shared" si="3"/>
        <v>820</v>
      </c>
      <c r="BC60" s="78">
        <f t="shared" si="4"/>
        <v>30.5143950007622</v>
      </c>
    </row>
    <row r="61" spans="1:55" ht="13" x14ac:dyDescent="0.15">
      <c r="A61" s="40" t="s">
        <v>10</v>
      </c>
      <c r="B61" s="41">
        <f t="shared" si="5"/>
        <v>46442</v>
      </c>
      <c r="C61" s="42">
        <v>3</v>
      </c>
      <c r="D61" s="42"/>
      <c r="E61" s="42" t="s">
        <v>31</v>
      </c>
      <c r="F61" s="39" t="s">
        <v>38</v>
      </c>
      <c r="G61" s="289">
        <v>125</v>
      </c>
      <c r="H61" s="272"/>
      <c r="I61" s="271">
        <v>125</v>
      </c>
      <c r="J61" s="272"/>
      <c r="K61" s="271"/>
      <c r="L61" s="272"/>
      <c r="M61" s="271"/>
      <c r="N61" s="283"/>
      <c r="O61" s="271"/>
      <c r="P61" s="272"/>
      <c r="Q61" s="271"/>
      <c r="R61" s="272"/>
      <c r="S61" s="271"/>
      <c r="T61" s="272"/>
      <c r="U61" s="271"/>
      <c r="V61" s="272"/>
      <c r="W61" s="271"/>
      <c r="X61" s="272"/>
      <c r="Y61" s="349">
        <v>285</v>
      </c>
      <c r="Z61" s="272"/>
      <c r="AA61" s="350">
        <v>285</v>
      </c>
      <c r="AB61" s="272"/>
      <c r="AC61" s="350"/>
      <c r="AD61" s="272"/>
      <c r="AE61" s="350"/>
      <c r="AF61" s="283"/>
      <c r="AG61" s="271"/>
      <c r="AH61" s="272"/>
      <c r="AI61" s="271"/>
      <c r="AJ61" s="272"/>
      <c r="AK61" s="271"/>
      <c r="AL61" s="283"/>
      <c r="AM61" s="289"/>
      <c r="AN61" s="272"/>
      <c r="AO61" s="271"/>
      <c r="AP61" s="272"/>
      <c r="AQ61" s="271"/>
      <c r="AR61" s="272"/>
      <c r="AS61" s="271"/>
      <c r="AT61" s="272"/>
      <c r="AU61" s="271"/>
      <c r="AV61" s="272"/>
      <c r="AW61" s="271"/>
      <c r="AX61" s="283"/>
      <c r="AY61" s="13">
        <f t="shared" si="0"/>
        <v>25021.803900625004</v>
      </c>
      <c r="AZ61" s="42">
        <f t="shared" si="1"/>
        <v>820</v>
      </c>
      <c r="BA61" s="42">
        <f t="shared" si="2"/>
        <v>0</v>
      </c>
      <c r="BB61" s="42">
        <f t="shared" si="3"/>
        <v>820</v>
      </c>
      <c r="BC61" s="78">
        <f t="shared" si="4"/>
        <v>30.5143950007622</v>
      </c>
    </row>
    <row r="62" spans="1:55" ht="13" x14ac:dyDescent="0.15">
      <c r="A62" s="40" t="s">
        <v>11</v>
      </c>
      <c r="B62" s="41">
        <f t="shared" si="5"/>
        <v>46443</v>
      </c>
      <c r="C62" s="42">
        <v>3</v>
      </c>
      <c r="D62" s="42"/>
      <c r="E62" s="42" t="s">
        <v>31</v>
      </c>
      <c r="F62" s="39" t="s">
        <v>38</v>
      </c>
      <c r="G62" s="289">
        <v>125</v>
      </c>
      <c r="H62" s="272"/>
      <c r="I62" s="271">
        <v>125</v>
      </c>
      <c r="J62" s="272"/>
      <c r="K62" s="271"/>
      <c r="L62" s="272"/>
      <c r="M62" s="271"/>
      <c r="N62" s="283"/>
      <c r="O62" s="271"/>
      <c r="P62" s="272"/>
      <c r="Q62" s="271"/>
      <c r="R62" s="272"/>
      <c r="S62" s="271"/>
      <c r="T62" s="272"/>
      <c r="U62" s="271"/>
      <c r="V62" s="272"/>
      <c r="W62" s="271"/>
      <c r="X62" s="272"/>
      <c r="Y62" s="349">
        <v>285</v>
      </c>
      <c r="Z62" s="272"/>
      <c r="AA62" s="350">
        <v>285</v>
      </c>
      <c r="AB62" s="272"/>
      <c r="AC62" s="350"/>
      <c r="AD62" s="272"/>
      <c r="AE62" s="350"/>
      <c r="AF62" s="283"/>
      <c r="AG62" s="271"/>
      <c r="AH62" s="272"/>
      <c r="AI62" s="271"/>
      <c r="AJ62" s="272"/>
      <c r="AK62" s="271"/>
      <c r="AL62" s="283"/>
      <c r="AM62" s="289"/>
      <c r="AN62" s="272"/>
      <c r="AO62" s="271"/>
      <c r="AP62" s="272"/>
      <c r="AQ62" s="271"/>
      <c r="AR62" s="272"/>
      <c r="AS62" s="271"/>
      <c r="AT62" s="272"/>
      <c r="AU62" s="271"/>
      <c r="AV62" s="272"/>
      <c r="AW62" s="271"/>
      <c r="AX62" s="283"/>
      <c r="AY62" s="13">
        <f t="shared" si="0"/>
        <v>25021.803900625004</v>
      </c>
      <c r="AZ62" s="42">
        <f t="shared" si="1"/>
        <v>820</v>
      </c>
      <c r="BA62" s="42">
        <f t="shared" si="2"/>
        <v>0</v>
      </c>
      <c r="BB62" s="42">
        <f t="shared" si="3"/>
        <v>820</v>
      </c>
      <c r="BC62" s="78">
        <f t="shared" si="4"/>
        <v>30.5143950007622</v>
      </c>
    </row>
    <row r="63" spans="1:55" ht="13" x14ac:dyDescent="0.15">
      <c r="A63" s="40" t="s">
        <v>12</v>
      </c>
      <c r="B63" s="41">
        <f t="shared" si="5"/>
        <v>46444</v>
      </c>
      <c r="C63" s="42">
        <v>3</v>
      </c>
      <c r="D63" s="42"/>
      <c r="E63" s="42" t="s">
        <v>31</v>
      </c>
      <c r="F63" s="39" t="s">
        <v>38</v>
      </c>
      <c r="G63" s="289">
        <v>125</v>
      </c>
      <c r="H63" s="272"/>
      <c r="I63" s="271">
        <v>125</v>
      </c>
      <c r="J63" s="272"/>
      <c r="K63" s="271"/>
      <c r="L63" s="272"/>
      <c r="M63" s="271"/>
      <c r="N63" s="283"/>
      <c r="O63" s="271"/>
      <c r="P63" s="272"/>
      <c r="Q63" s="271"/>
      <c r="R63" s="272"/>
      <c r="S63" s="271"/>
      <c r="T63" s="272"/>
      <c r="U63" s="271"/>
      <c r="V63" s="272"/>
      <c r="W63" s="271"/>
      <c r="X63" s="272"/>
      <c r="Y63" s="349">
        <v>285</v>
      </c>
      <c r="Z63" s="272"/>
      <c r="AA63" s="350">
        <v>285</v>
      </c>
      <c r="AB63" s="272"/>
      <c r="AC63" s="350"/>
      <c r="AD63" s="272"/>
      <c r="AE63" s="350"/>
      <c r="AF63" s="283"/>
      <c r="AG63" s="271"/>
      <c r="AH63" s="272"/>
      <c r="AI63" s="271"/>
      <c r="AJ63" s="272"/>
      <c r="AK63" s="271"/>
      <c r="AL63" s="283"/>
      <c r="AM63" s="289"/>
      <c r="AN63" s="272"/>
      <c r="AO63" s="271"/>
      <c r="AP63" s="272"/>
      <c r="AQ63" s="271"/>
      <c r="AR63" s="272"/>
      <c r="AS63" s="271"/>
      <c r="AT63" s="272"/>
      <c r="AU63" s="271"/>
      <c r="AV63" s="272"/>
      <c r="AW63" s="271"/>
      <c r="AX63" s="283"/>
      <c r="AY63" s="13">
        <f t="shared" si="0"/>
        <v>25021.803900625004</v>
      </c>
      <c r="AZ63" s="42">
        <f t="shared" si="1"/>
        <v>820</v>
      </c>
      <c r="BA63" s="42">
        <f t="shared" si="2"/>
        <v>0</v>
      </c>
      <c r="BB63" s="42">
        <f t="shared" si="3"/>
        <v>820</v>
      </c>
      <c r="BC63" s="78">
        <f t="shared" si="4"/>
        <v>30.5143950007622</v>
      </c>
    </row>
    <row r="64" spans="1:55" ht="13" x14ac:dyDescent="0.15">
      <c r="A64" s="40" t="s">
        <v>13</v>
      </c>
      <c r="B64" s="41">
        <f t="shared" si="5"/>
        <v>46445</v>
      </c>
      <c r="C64" s="42">
        <v>3</v>
      </c>
      <c r="D64" s="42"/>
      <c r="E64" s="42" t="s">
        <v>31</v>
      </c>
      <c r="F64" s="39" t="s">
        <v>38</v>
      </c>
      <c r="G64" s="289">
        <v>125</v>
      </c>
      <c r="H64" s="272"/>
      <c r="I64" s="271">
        <v>125</v>
      </c>
      <c r="J64" s="272"/>
      <c r="K64" s="271"/>
      <c r="L64" s="272"/>
      <c r="M64" s="271"/>
      <c r="N64" s="283"/>
      <c r="O64" s="271"/>
      <c r="P64" s="272"/>
      <c r="Q64" s="271"/>
      <c r="R64" s="272"/>
      <c r="S64" s="271"/>
      <c r="T64" s="272"/>
      <c r="U64" s="271"/>
      <c r="V64" s="272"/>
      <c r="W64" s="271"/>
      <c r="X64" s="272"/>
      <c r="Y64" s="349">
        <v>285</v>
      </c>
      <c r="Z64" s="272"/>
      <c r="AA64" s="350">
        <v>285</v>
      </c>
      <c r="AB64" s="272"/>
      <c r="AC64" s="350"/>
      <c r="AD64" s="272"/>
      <c r="AE64" s="350"/>
      <c r="AF64" s="283"/>
      <c r="AG64" s="271"/>
      <c r="AH64" s="272"/>
      <c r="AI64" s="271"/>
      <c r="AJ64" s="272"/>
      <c r="AK64" s="271"/>
      <c r="AL64" s="283"/>
      <c r="AM64" s="289"/>
      <c r="AN64" s="272"/>
      <c r="AO64" s="271"/>
      <c r="AP64" s="272"/>
      <c r="AQ64" s="271"/>
      <c r="AR64" s="272"/>
      <c r="AS64" s="271"/>
      <c r="AT64" s="272"/>
      <c r="AU64" s="271"/>
      <c r="AV64" s="272"/>
      <c r="AW64" s="271"/>
      <c r="AX64" s="283"/>
      <c r="AY64" s="13">
        <f t="shared" si="0"/>
        <v>25021.803900625004</v>
      </c>
      <c r="AZ64" s="42">
        <f t="shared" si="1"/>
        <v>820</v>
      </c>
      <c r="BA64" s="42">
        <f t="shared" si="2"/>
        <v>0</v>
      </c>
      <c r="BB64" s="42">
        <f t="shared" si="3"/>
        <v>820</v>
      </c>
      <c r="BC64" s="78">
        <f t="shared" si="4"/>
        <v>30.5143950007622</v>
      </c>
    </row>
    <row r="65" spans="1:55" ht="13" x14ac:dyDescent="0.15">
      <c r="A65" s="45" t="s">
        <v>14</v>
      </c>
      <c r="B65" s="46">
        <f t="shared" si="5"/>
        <v>46446</v>
      </c>
      <c r="C65" s="47">
        <v>3</v>
      </c>
      <c r="D65" s="47"/>
      <c r="E65" s="47" t="s">
        <v>31</v>
      </c>
      <c r="F65" s="52" t="s">
        <v>38</v>
      </c>
      <c r="G65" s="289">
        <v>125</v>
      </c>
      <c r="H65" s="272"/>
      <c r="I65" s="271">
        <v>125</v>
      </c>
      <c r="J65" s="272"/>
      <c r="K65" s="271"/>
      <c r="L65" s="272"/>
      <c r="M65" s="271"/>
      <c r="N65" s="283"/>
      <c r="O65" s="271"/>
      <c r="P65" s="272"/>
      <c r="Q65" s="271"/>
      <c r="R65" s="272"/>
      <c r="S65" s="271"/>
      <c r="T65" s="272"/>
      <c r="U65" s="271"/>
      <c r="V65" s="272"/>
      <c r="W65" s="271"/>
      <c r="X65" s="272"/>
      <c r="Y65" s="351">
        <v>285</v>
      </c>
      <c r="Z65" s="292"/>
      <c r="AA65" s="352">
        <v>285</v>
      </c>
      <c r="AB65" s="292"/>
      <c r="AC65" s="352"/>
      <c r="AD65" s="292"/>
      <c r="AE65" s="352"/>
      <c r="AF65" s="293"/>
      <c r="AG65" s="295"/>
      <c r="AH65" s="292"/>
      <c r="AI65" s="295"/>
      <c r="AJ65" s="292"/>
      <c r="AK65" s="295"/>
      <c r="AL65" s="293"/>
      <c r="AM65" s="294"/>
      <c r="AN65" s="292"/>
      <c r="AO65" s="295"/>
      <c r="AP65" s="292"/>
      <c r="AQ65" s="295"/>
      <c r="AR65" s="292"/>
      <c r="AS65" s="295"/>
      <c r="AT65" s="292"/>
      <c r="AU65" s="295"/>
      <c r="AV65" s="292"/>
      <c r="AW65" s="295"/>
      <c r="AX65" s="293"/>
      <c r="AY65" s="79">
        <f t="shared" si="0"/>
        <v>25021.803900625004</v>
      </c>
      <c r="AZ65" s="47">
        <f t="shared" si="1"/>
        <v>820</v>
      </c>
      <c r="BA65" s="47">
        <f t="shared" si="2"/>
        <v>0</v>
      </c>
      <c r="BB65" s="47">
        <f t="shared" si="3"/>
        <v>820</v>
      </c>
      <c r="BC65" s="80">
        <f t="shared" si="4"/>
        <v>30.5143950007622</v>
      </c>
    </row>
    <row r="66" spans="1:55" ht="13" x14ac:dyDescent="0.15">
      <c r="A66" s="32" t="s">
        <v>7</v>
      </c>
      <c r="B66" s="33">
        <f t="shared" si="5"/>
        <v>46447</v>
      </c>
      <c r="C66" s="34">
        <v>3</v>
      </c>
      <c r="D66" s="34"/>
      <c r="E66" s="34" t="s">
        <v>34</v>
      </c>
      <c r="F66" s="64" t="s">
        <v>38</v>
      </c>
      <c r="G66" s="371">
        <v>125</v>
      </c>
      <c r="H66" s="285"/>
      <c r="I66" s="370">
        <v>125</v>
      </c>
      <c r="J66" s="285"/>
      <c r="K66" s="370"/>
      <c r="L66" s="285"/>
      <c r="M66" s="370"/>
      <c r="N66" s="288"/>
      <c r="O66" s="370"/>
      <c r="P66" s="285"/>
      <c r="Q66" s="370"/>
      <c r="R66" s="285"/>
      <c r="S66" s="370"/>
      <c r="T66" s="285"/>
      <c r="U66" s="370"/>
      <c r="V66" s="285"/>
      <c r="W66" s="370"/>
      <c r="X66" s="285"/>
      <c r="Y66" s="286">
        <v>285</v>
      </c>
      <c r="Z66" s="285"/>
      <c r="AA66" s="287">
        <v>285</v>
      </c>
      <c r="AB66" s="285"/>
      <c r="AC66" s="287"/>
      <c r="AD66" s="285"/>
      <c r="AE66" s="287"/>
      <c r="AF66" s="288"/>
      <c r="AG66" s="271"/>
      <c r="AH66" s="272"/>
      <c r="AI66" s="271"/>
      <c r="AJ66" s="272"/>
      <c r="AK66" s="271"/>
      <c r="AL66" s="283"/>
      <c r="AM66" s="289"/>
      <c r="AN66" s="272"/>
      <c r="AO66" s="271"/>
      <c r="AP66" s="272"/>
      <c r="AQ66" s="271"/>
      <c r="AR66" s="272"/>
      <c r="AS66" s="271"/>
      <c r="AT66" s="272"/>
      <c r="AU66" s="271"/>
      <c r="AV66" s="272"/>
      <c r="AW66" s="271"/>
      <c r="AX66" s="283"/>
      <c r="AY66" s="68">
        <f t="shared" si="0"/>
        <v>25021.803900625004</v>
      </c>
      <c r="AZ66" s="34">
        <f t="shared" si="1"/>
        <v>820</v>
      </c>
      <c r="BA66" s="34">
        <f t="shared" si="2"/>
        <v>0</v>
      </c>
      <c r="BB66" s="34">
        <f t="shared" si="3"/>
        <v>820</v>
      </c>
      <c r="BC66" s="69">
        <f t="shared" si="4"/>
        <v>30.5143950007622</v>
      </c>
    </row>
    <row r="67" spans="1:55" ht="13" x14ac:dyDescent="0.15">
      <c r="A67" s="40" t="s">
        <v>9</v>
      </c>
      <c r="B67" s="41">
        <f t="shared" si="5"/>
        <v>46448</v>
      </c>
      <c r="C67" s="42">
        <v>3</v>
      </c>
      <c r="D67" s="42"/>
      <c r="E67" s="42" t="s">
        <v>34</v>
      </c>
      <c r="F67" s="39" t="s">
        <v>38</v>
      </c>
      <c r="G67" s="289">
        <v>125</v>
      </c>
      <c r="H67" s="272"/>
      <c r="I67" s="271">
        <v>125</v>
      </c>
      <c r="J67" s="272"/>
      <c r="K67" s="271"/>
      <c r="L67" s="272"/>
      <c r="M67" s="271"/>
      <c r="N67" s="283"/>
      <c r="O67" s="271"/>
      <c r="P67" s="272"/>
      <c r="Q67" s="271"/>
      <c r="R67" s="272"/>
      <c r="S67" s="271"/>
      <c r="T67" s="272"/>
      <c r="U67" s="271"/>
      <c r="V67" s="272"/>
      <c r="W67" s="271"/>
      <c r="X67" s="272"/>
      <c r="Y67" s="349">
        <v>285</v>
      </c>
      <c r="Z67" s="272"/>
      <c r="AA67" s="350">
        <v>285</v>
      </c>
      <c r="AB67" s="272"/>
      <c r="AC67" s="350"/>
      <c r="AD67" s="272"/>
      <c r="AE67" s="350"/>
      <c r="AF67" s="283"/>
      <c r="AG67" s="271"/>
      <c r="AH67" s="272"/>
      <c r="AI67" s="271"/>
      <c r="AJ67" s="272"/>
      <c r="AK67" s="271"/>
      <c r="AL67" s="283"/>
      <c r="AM67" s="289"/>
      <c r="AN67" s="272"/>
      <c r="AO67" s="271"/>
      <c r="AP67" s="272"/>
      <c r="AQ67" s="271"/>
      <c r="AR67" s="272"/>
      <c r="AS67" s="271"/>
      <c r="AT67" s="272"/>
      <c r="AU67" s="271"/>
      <c r="AV67" s="272"/>
      <c r="AW67" s="271"/>
      <c r="AX67" s="283"/>
      <c r="AY67" s="13">
        <f t="shared" si="0"/>
        <v>25021.803900625004</v>
      </c>
      <c r="AZ67" s="42">
        <f t="shared" si="1"/>
        <v>820</v>
      </c>
      <c r="BA67" s="42">
        <f t="shared" si="2"/>
        <v>0</v>
      </c>
      <c r="BB67" s="42">
        <f t="shared" si="3"/>
        <v>820</v>
      </c>
      <c r="BC67" s="78">
        <f t="shared" si="4"/>
        <v>30.5143950007622</v>
      </c>
    </row>
    <row r="68" spans="1:55" ht="13" x14ac:dyDescent="0.15">
      <c r="A68" s="40" t="s">
        <v>10</v>
      </c>
      <c r="B68" s="41">
        <f t="shared" si="5"/>
        <v>46449</v>
      </c>
      <c r="C68" s="42">
        <v>3</v>
      </c>
      <c r="D68" s="42"/>
      <c r="E68" s="42" t="s">
        <v>34</v>
      </c>
      <c r="F68" s="39" t="s">
        <v>38</v>
      </c>
      <c r="G68" s="289">
        <v>125</v>
      </c>
      <c r="H68" s="272"/>
      <c r="I68" s="271">
        <v>125</v>
      </c>
      <c r="J68" s="272"/>
      <c r="K68" s="271"/>
      <c r="L68" s="272"/>
      <c r="M68" s="271"/>
      <c r="N68" s="283"/>
      <c r="O68" s="271"/>
      <c r="P68" s="272"/>
      <c r="Q68" s="271"/>
      <c r="R68" s="272"/>
      <c r="S68" s="271"/>
      <c r="T68" s="272"/>
      <c r="U68" s="271"/>
      <c r="V68" s="272"/>
      <c r="W68" s="271"/>
      <c r="X68" s="272"/>
      <c r="Y68" s="349">
        <v>285</v>
      </c>
      <c r="Z68" s="272"/>
      <c r="AA68" s="350">
        <v>285</v>
      </c>
      <c r="AB68" s="272"/>
      <c r="AC68" s="350"/>
      <c r="AD68" s="272"/>
      <c r="AE68" s="350"/>
      <c r="AF68" s="283"/>
      <c r="AG68" s="271"/>
      <c r="AH68" s="272"/>
      <c r="AI68" s="271"/>
      <c r="AJ68" s="272"/>
      <c r="AK68" s="271"/>
      <c r="AL68" s="283"/>
      <c r="AM68" s="289"/>
      <c r="AN68" s="272"/>
      <c r="AO68" s="271"/>
      <c r="AP68" s="272"/>
      <c r="AQ68" s="271"/>
      <c r="AR68" s="272"/>
      <c r="AS68" s="271"/>
      <c r="AT68" s="272"/>
      <c r="AU68" s="271"/>
      <c r="AV68" s="272"/>
      <c r="AW68" s="271"/>
      <c r="AX68" s="283"/>
      <c r="AY68" s="13">
        <f t="shared" si="0"/>
        <v>25021.803900625004</v>
      </c>
      <c r="AZ68" s="42">
        <f t="shared" si="1"/>
        <v>820</v>
      </c>
      <c r="BA68" s="42">
        <f t="shared" si="2"/>
        <v>0</v>
      </c>
      <c r="BB68" s="42">
        <f t="shared" si="3"/>
        <v>820</v>
      </c>
      <c r="BC68" s="78">
        <f t="shared" si="4"/>
        <v>30.5143950007622</v>
      </c>
    </row>
    <row r="69" spans="1:55" ht="13" x14ac:dyDescent="0.15">
      <c r="A69" s="40" t="s">
        <v>11</v>
      </c>
      <c r="B69" s="41">
        <f t="shared" si="5"/>
        <v>46450</v>
      </c>
      <c r="C69" s="42">
        <v>3</v>
      </c>
      <c r="D69" s="42"/>
      <c r="E69" s="42" t="s">
        <v>34</v>
      </c>
      <c r="F69" s="39" t="s">
        <v>38</v>
      </c>
      <c r="G69" s="289">
        <v>125</v>
      </c>
      <c r="H69" s="272"/>
      <c r="I69" s="271">
        <v>125</v>
      </c>
      <c r="J69" s="272"/>
      <c r="K69" s="271"/>
      <c r="L69" s="272"/>
      <c r="M69" s="271"/>
      <c r="N69" s="283"/>
      <c r="O69" s="271"/>
      <c r="P69" s="272"/>
      <c r="Q69" s="271"/>
      <c r="R69" s="272"/>
      <c r="S69" s="271"/>
      <c r="T69" s="272"/>
      <c r="U69" s="271"/>
      <c r="V69" s="272"/>
      <c r="W69" s="271"/>
      <c r="X69" s="272"/>
      <c r="Y69" s="349">
        <v>285</v>
      </c>
      <c r="Z69" s="272"/>
      <c r="AA69" s="350">
        <v>285</v>
      </c>
      <c r="AB69" s="272"/>
      <c r="AC69" s="350"/>
      <c r="AD69" s="272"/>
      <c r="AE69" s="350"/>
      <c r="AF69" s="283"/>
      <c r="AG69" s="271"/>
      <c r="AH69" s="272"/>
      <c r="AI69" s="271"/>
      <c r="AJ69" s="272"/>
      <c r="AK69" s="271"/>
      <c r="AL69" s="283"/>
      <c r="AM69" s="289"/>
      <c r="AN69" s="272"/>
      <c r="AO69" s="271"/>
      <c r="AP69" s="272"/>
      <c r="AQ69" s="271"/>
      <c r="AR69" s="272"/>
      <c r="AS69" s="271"/>
      <c r="AT69" s="272"/>
      <c r="AU69" s="271"/>
      <c r="AV69" s="272"/>
      <c r="AW69" s="271"/>
      <c r="AX69" s="283"/>
      <c r="AY69" s="13">
        <f t="shared" si="0"/>
        <v>25021.803900625004</v>
      </c>
      <c r="AZ69" s="42">
        <f t="shared" si="1"/>
        <v>820</v>
      </c>
      <c r="BA69" s="42">
        <f t="shared" si="2"/>
        <v>0</v>
      </c>
      <c r="BB69" s="42">
        <f t="shared" si="3"/>
        <v>820</v>
      </c>
      <c r="BC69" s="78">
        <f t="shared" si="4"/>
        <v>30.5143950007622</v>
      </c>
    </row>
    <row r="70" spans="1:55" ht="13" x14ac:dyDescent="0.15">
      <c r="A70" s="40" t="s">
        <v>12</v>
      </c>
      <c r="B70" s="41">
        <f t="shared" si="5"/>
        <v>46451</v>
      </c>
      <c r="C70" s="42">
        <v>3</v>
      </c>
      <c r="D70" s="42"/>
      <c r="E70" s="42" t="s">
        <v>34</v>
      </c>
      <c r="F70" s="39" t="s">
        <v>38</v>
      </c>
      <c r="G70" s="289">
        <v>125</v>
      </c>
      <c r="H70" s="272"/>
      <c r="I70" s="271">
        <v>125</v>
      </c>
      <c r="J70" s="272"/>
      <c r="K70" s="271"/>
      <c r="L70" s="272"/>
      <c r="M70" s="271"/>
      <c r="N70" s="283"/>
      <c r="O70" s="271"/>
      <c r="P70" s="272"/>
      <c r="Q70" s="271"/>
      <c r="R70" s="272"/>
      <c r="S70" s="271"/>
      <c r="T70" s="272"/>
      <c r="U70" s="271"/>
      <c r="V70" s="272"/>
      <c r="W70" s="271"/>
      <c r="X70" s="272"/>
      <c r="Y70" s="349">
        <v>285</v>
      </c>
      <c r="Z70" s="272"/>
      <c r="AA70" s="350">
        <v>285</v>
      </c>
      <c r="AB70" s="272"/>
      <c r="AC70" s="350"/>
      <c r="AD70" s="272"/>
      <c r="AE70" s="350"/>
      <c r="AF70" s="283"/>
      <c r="AG70" s="271"/>
      <c r="AH70" s="272"/>
      <c r="AI70" s="271"/>
      <c r="AJ70" s="272"/>
      <c r="AK70" s="271"/>
      <c r="AL70" s="283"/>
      <c r="AM70" s="289"/>
      <c r="AN70" s="272"/>
      <c r="AO70" s="271"/>
      <c r="AP70" s="272"/>
      <c r="AQ70" s="271"/>
      <c r="AR70" s="272"/>
      <c r="AS70" s="271"/>
      <c r="AT70" s="272"/>
      <c r="AU70" s="271"/>
      <c r="AV70" s="272"/>
      <c r="AW70" s="271"/>
      <c r="AX70" s="283"/>
      <c r="AY70" s="13">
        <f t="shared" si="0"/>
        <v>25021.803900625004</v>
      </c>
      <c r="AZ70" s="42">
        <f t="shared" si="1"/>
        <v>820</v>
      </c>
      <c r="BA70" s="42">
        <f t="shared" si="2"/>
        <v>0</v>
      </c>
      <c r="BB70" s="42">
        <f t="shared" si="3"/>
        <v>820</v>
      </c>
      <c r="BC70" s="78">
        <f t="shared" si="4"/>
        <v>30.5143950007622</v>
      </c>
    </row>
    <row r="71" spans="1:55" ht="13" x14ac:dyDescent="0.15">
      <c r="A71" s="40" t="s">
        <v>13</v>
      </c>
      <c r="B71" s="41">
        <f t="shared" si="5"/>
        <v>46452</v>
      </c>
      <c r="C71" s="42">
        <v>3</v>
      </c>
      <c r="D71" s="42"/>
      <c r="E71" s="42" t="s">
        <v>34</v>
      </c>
      <c r="F71" s="39" t="s">
        <v>38</v>
      </c>
      <c r="G71" s="289">
        <v>125</v>
      </c>
      <c r="H71" s="272"/>
      <c r="I71" s="271">
        <v>125</v>
      </c>
      <c r="J71" s="272"/>
      <c r="K71" s="271"/>
      <c r="L71" s="272"/>
      <c r="M71" s="271"/>
      <c r="N71" s="283"/>
      <c r="O71" s="271"/>
      <c r="P71" s="272"/>
      <c r="Q71" s="271"/>
      <c r="R71" s="272"/>
      <c r="S71" s="271"/>
      <c r="T71" s="272"/>
      <c r="U71" s="271"/>
      <c r="V71" s="272"/>
      <c r="W71" s="271"/>
      <c r="X71" s="272"/>
      <c r="Y71" s="349">
        <v>285</v>
      </c>
      <c r="Z71" s="272"/>
      <c r="AA71" s="350">
        <v>285</v>
      </c>
      <c r="AB71" s="272"/>
      <c r="AC71" s="350"/>
      <c r="AD71" s="272"/>
      <c r="AE71" s="350"/>
      <c r="AF71" s="283"/>
      <c r="AG71" s="271"/>
      <c r="AH71" s="272"/>
      <c r="AI71" s="271"/>
      <c r="AJ71" s="272"/>
      <c r="AK71" s="271"/>
      <c r="AL71" s="283"/>
      <c r="AM71" s="289"/>
      <c r="AN71" s="272"/>
      <c r="AO71" s="271"/>
      <c r="AP71" s="272"/>
      <c r="AQ71" s="271"/>
      <c r="AR71" s="272"/>
      <c r="AS71" s="271"/>
      <c r="AT71" s="272"/>
      <c r="AU71" s="271"/>
      <c r="AV71" s="272"/>
      <c r="AW71" s="271"/>
      <c r="AX71" s="283"/>
      <c r="AY71" s="13">
        <f t="shared" si="0"/>
        <v>25021.803900625004</v>
      </c>
      <c r="AZ71" s="42">
        <f t="shared" si="1"/>
        <v>820</v>
      </c>
      <c r="BA71" s="42">
        <f t="shared" si="2"/>
        <v>0</v>
      </c>
      <c r="BB71" s="42">
        <f t="shared" si="3"/>
        <v>820</v>
      </c>
      <c r="BC71" s="78">
        <f t="shared" si="4"/>
        <v>30.5143950007622</v>
      </c>
    </row>
    <row r="72" spans="1:55" ht="13" x14ac:dyDescent="0.15">
      <c r="A72" s="45" t="s">
        <v>14</v>
      </c>
      <c r="B72" s="46">
        <f t="shared" si="5"/>
        <v>46453</v>
      </c>
      <c r="C72" s="47">
        <v>3</v>
      </c>
      <c r="D72" s="47"/>
      <c r="E72" s="47" t="s">
        <v>34</v>
      </c>
      <c r="F72" s="52" t="s">
        <v>38</v>
      </c>
      <c r="G72" s="289">
        <v>125</v>
      </c>
      <c r="H72" s="272"/>
      <c r="I72" s="271">
        <v>125</v>
      </c>
      <c r="J72" s="272"/>
      <c r="K72" s="271"/>
      <c r="L72" s="272"/>
      <c r="M72" s="271"/>
      <c r="N72" s="283"/>
      <c r="O72" s="295"/>
      <c r="P72" s="292"/>
      <c r="Q72" s="295"/>
      <c r="R72" s="292"/>
      <c r="S72" s="295"/>
      <c r="T72" s="292"/>
      <c r="U72" s="295"/>
      <c r="V72" s="292"/>
      <c r="W72" s="295"/>
      <c r="X72" s="292"/>
      <c r="Y72" s="351">
        <v>285</v>
      </c>
      <c r="Z72" s="292"/>
      <c r="AA72" s="352">
        <v>285</v>
      </c>
      <c r="AB72" s="292"/>
      <c r="AC72" s="352"/>
      <c r="AD72" s="292"/>
      <c r="AE72" s="352"/>
      <c r="AF72" s="293"/>
      <c r="AG72" s="295"/>
      <c r="AH72" s="292"/>
      <c r="AI72" s="295"/>
      <c r="AJ72" s="292"/>
      <c r="AK72" s="295"/>
      <c r="AL72" s="293"/>
      <c r="AM72" s="294"/>
      <c r="AN72" s="292"/>
      <c r="AO72" s="295"/>
      <c r="AP72" s="292"/>
      <c r="AQ72" s="295"/>
      <c r="AR72" s="292"/>
      <c r="AS72" s="295"/>
      <c r="AT72" s="292"/>
      <c r="AU72" s="295"/>
      <c r="AV72" s="292"/>
      <c r="AW72" s="295"/>
      <c r="AX72" s="293"/>
      <c r="AY72" s="79">
        <f t="shared" si="0"/>
        <v>25021.803900625004</v>
      </c>
      <c r="AZ72" s="47">
        <f t="shared" si="1"/>
        <v>820</v>
      </c>
      <c r="BA72" s="47">
        <f t="shared" si="2"/>
        <v>0</v>
      </c>
      <c r="BB72" s="47">
        <f t="shared" si="3"/>
        <v>820</v>
      </c>
      <c r="BC72" s="80">
        <f t="shared" si="4"/>
        <v>30.5143950007622</v>
      </c>
    </row>
    <row r="73" spans="1:55" ht="13" x14ac:dyDescent="0.15">
      <c r="A73" s="32" t="s">
        <v>7</v>
      </c>
      <c r="B73" s="33">
        <f t="shared" si="5"/>
        <v>46454</v>
      </c>
      <c r="C73" s="34">
        <v>3</v>
      </c>
      <c r="D73" s="34"/>
      <c r="E73" s="34" t="s">
        <v>35</v>
      </c>
      <c r="F73" s="64" t="s">
        <v>38</v>
      </c>
      <c r="G73" s="371">
        <v>125</v>
      </c>
      <c r="H73" s="285"/>
      <c r="I73" s="370">
        <v>125</v>
      </c>
      <c r="J73" s="285"/>
      <c r="K73" s="370"/>
      <c r="L73" s="285"/>
      <c r="M73" s="370"/>
      <c r="N73" s="288"/>
      <c r="O73" s="370"/>
      <c r="P73" s="285"/>
      <c r="Q73" s="370"/>
      <c r="R73" s="285"/>
      <c r="S73" s="370"/>
      <c r="T73" s="285"/>
      <c r="U73" s="370"/>
      <c r="V73" s="285"/>
      <c r="W73" s="370"/>
      <c r="X73" s="285"/>
      <c r="Y73" s="286">
        <v>285</v>
      </c>
      <c r="Z73" s="285"/>
      <c r="AA73" s="287">
        <v>285</v>
      </c>
      <c r="AB73" s="285"/>
      <c r="AC73" s="287"/>
      <c r="AD73" s="285"/>
      <c r="AE73" s="287"/>
      <c r="AF73" s="288"/>
      <c r="AG73" s="271"/>
      <c r="AH73" s="272"/>
      <c r="AI73" s="271"/>
      <c r="AJ73" s="272"/>
      <c r="AK73" s="271"/>
      <c r="AL73" s="283"/>
      <c r="AM73" s="289"/>
      <c r="AN73" s="272"/>
      <c r="AO73" s="271"/>
      <c r="AP73" s="272"/>
      <c r="AQ73" s="271"/>
      <c r="AR73" s="272"/>
      <c r="AS73" s="271"/>
      <c r="AT73" s="272"/>
      <c r="AU73" s="271"/>
      <c r="AV73" s="272"/>
      <c r="AW73" s="271"/>
      <c r="AX73" s="283"/>
      <c r="AY73" s="68">
        <f t="shared" si="0"/>
        <v>25021.803900625004</v>
      </c>
      <c r="AZ73" s="34">
        <f t="shared" si="1"/>
        <v>820</v>
      </c>
      <c r="BA73" s="34">
        <f t="shared" si="2"/>
        <v>0</v>
      </c>
      <c r="BB73" s="34">
        <f t="shared" si="3"/>
        <v>820</v>
      </c>
      <c r="BC73" s="69">
        <f t="shared" si="4"/>
        <v>30.5143950007622</v>
      </c>
    </row>
    <row r="74" spans="1:55" ht="13" x14ac:dyDescent="0.15">
      <c r="A74" s="40" t="s">
        <v>9</v>
      </c>
      <c r="B74" s="41">
        <f t="shared" si="5"/>
        <v>46455</v>
      </c>
      <c r="C74" s="42">
        <v>3</v>
      </c>
      <c r="D74" s="42"/>
      <c r="E74" s="42" t="s">
        <v>35</v>
      </c>
      <c r="F74" s="39" t="s">
        <v>38</v>
      </c>
      <c r="G74" s="289">
        <v>125</v>
      </c>
      <c r="H74" s="272"/>
      <c r="I74" s="271">
        <v>125</v>
      </c>
      <c r="J74" s="272"/>
      <c r="K74" s="271"/>
      <c r="L74" s="272"/>
      <c r="M74" s="271"/>
      <c r="N74" s="283"/>
      <c r="O74" s="271"/>
      <c r="P74" s="272"/>
      <c r="Q74" s="271"/>
      <c r="R74" s="272"/>
      <c r="S74" s="271"/>
      <c r="T74" s="272"/>
      <c r="U74" s="271"/>
      <c r="V74" s="272"/>
      <c r="W74" s="271"/>
      <c r="X74" s="272"/>
      <c r="Y74" s="349">
        <v>285</v>
      </c>
      <c r="Z74" s="272"/>
      <c r="AA74" s="350">
        <v>285</v>
      </c>
      <c r="AB74" s="272"/>
      <c r="AC74" s="350"/>
      <c r="AD74" s="272"/>
      <c r="AE74" s="350"/>
      <c r="AF74" s="283"/>
      <c r="AG74" s="271"/>
      <c r="AH74" s="272"/>
      <c r="AI74" s="271"/>
      <c r="AJ74" s="272"/>
      <c r="AK74" s="271"/>
      <c r="AL74" s="283"/>
      <c r="AM74" s="289"/>
      <c r="AN74" s="272"/>
      <c r="AO74" s="271"/>
      <c r="AP74" s="272"/>
      <c r="AQ74" s="271"/>
      <c r="AR74" s="272"/>
      <c r="AS74" s="271"/>
      <c r="AT74" s="272"/>
      <c r="AU74" s="271"/>
      <c r="AV74" s="272"/>
      <c r="AW74" s="271"/>
      <c r="AX74" s="283"/>
      <c r="AY74" s="13">
        <f t="shared" si="0"/>
        <v>25021.803900625004</v>
      </c>
      <c r="AZ74" s="42">
        <f t="shared" si="1"/>
        <v>820</v>
      </c>
      <c r="BA74" s="42">
        <f t="shared" si="2"/>
        <v>0</v>
      </c>
      <c r="BB74" s="42">
        <f t="shared" si="3"/>
        <v>820</v>
      </c>
      <c r="BC74" s="78">
        <f t="shared" si="4"/>
        <v>30.5143950007622</v>
      </c>
    </row>
    <row r="75" spans="1:55" ht="13" x14ac:dyDescent="0.15">
      <c r="A75" s="40" t="s">
        <v>10</v>
      </c>
      <c r="B75" s="41">
        <f t="shared" si="5"/>
        <v>46456</v>
      </c>
      <c r="C75" s="42">
        <v>3</v>
      </c>
      <c r="D75" s="42"/>
      <c r="E75" s="42" t="s">
        <v>35</v>
      </c>
      <c r="F75" s="39" t="s">
        <v>38</v>
      </c>
      <c r="G75" s="289">
        <v>125</v>
      </c>
      <c r="H75" s="272"/>
      <c r="I75" s="271">
        <v>125</v>
      </c>
      <c r="J75" s="272"/>
      <c r="K75" s="271"/>
      <c r="L75" s="272"/>
      <c r="M75" s="271"/>
      <c r="N75" s="283"/>
      <c r="O75" s="271"/>
      <c r="P75" s="272"/>
      <c r="Q75" s="271"/>
      <c r="R75" s="272"/>
      <c r="S75" s="271"/>
      <c r="T75" s="272"/>
      <c r="U75" s="271"/>
      <c r="V75" s="272"/>
      <c r="W75" s="271"/>
      <c r="X75" s="272"/>
      <c r="Y75" s="349">
        <v>285</v>
      </c>
      <c r="Z75" s="272"/>
      <c r="AA75" s="350">
        <v>285</v>
      </c>
      <c r="AB75" s="272"/>
      <c r="AC75" s="350"/>
      <c r="AD75" s="272"/>
      <c r="AE75" s="350"/>
      <c r="AF75" s="283"/>
      <c r="AG75" s="271"/>
      <c r="AH75" s="272"/>
      <c r="AI75" s="271"/>
      <c r="AJ75" s="272"/>
      <c r="AK75" s="271"/>
      <c r="AL75" s="283"/>
      <c r="AM75" s="289"/>
      <c r="AN75" s="272"/>
      <c r="AO75" s="271"/>
      <c r="AP75" s="272"/>
      <c r="AQ75" s="271"/>
      <c r="AR75" s="272"/>
      <c r="AS75" s="271"/>
      <c r="AT75" s="272"/>
      <c r="AU75" s="271"/>
      <c r="AV75" s="272"/>
      <c r="AW75" s="271"/>
      <c r="AX75" s="283"/>
      <c r="AY75" s="13">
        <f t="shared" si="0"/>
        <v>25021.803900625004</v>
      </c>
      <c r="AZ75" s="42">
        <f t="shared" si="1"/>
        <v>820</v>
      </c>
      <c r="BA75" s="42">
        <f t="shared" si="2"/>
        <v>0</v>
      </c>
      <c r="BB75" s="42">
        <f t="shared" si="3"/>
        <v>820</v>
      </c>
      <c r="BC75" s="78">
        <f t="shared" si="4"/>
        <v>30.5143950007622</v>
      </c>
    </row>
    <row r="76" spans="1:55" ht="13" x14ac:dyDescent="0.15">
      <c r="A76" s="40" t="s">
        <v>11</v>
      </c>
      <c r="B76" s="41">
        <f t="shared" si="5"/>
        <v>46457</v>
      </c>
      <c r="C76" s="42">
        <v>3</v>
      </c>
      <c r="D76" s="42"/>
      <c r="E76" s="42" t="s">
        <v>35</v>
      </c>
      <c r="F76" s="39" t="s">
        <v>38</v>
      </c>
      <c r="G76" s="289">
        <v>125</v>
      </c>
      <c r="H76" s="272"/>
      <c r="I76" s="271">
        <v>125</v>
      </c>
      <c r="J76" s="272"/>
      <c r="K76" s="271"/>
      <c r="L76" s="272"/>
      <c r="M76" s="271"/>
      <c r="N76" s="283"/>
      <c r="O76" s="271"/>
      <c r="P76" s="272"/>
      <c r="Q76" s="271"/>
      <c r="R76" s="272"/>
      <c r="S76" s="271"/>
      <c r="T76" s="272"/>
      <c r="U76" s="271"/>
      <c r="V76" s="272"/>
      <c r="W76" s="271"/>
      <c r="X76" s="272"/>
      <c r="Y76" s="349">
        <v>285</v>
      </c>
      <c r="Z76" s="272"/>
      <c r="AA76" s="350">
        <v>285</v>
      </c>
      <c r="AB76" s="272"/>
      <c r="AC76" s="350"/>
      <c r="AD76" s="272"/>
      <c r="AE76" s="350"/>
      <c r="AF76" s="283"/>
      <c r="AG76" s="271"/>
      <c r="AH76" s="272"/>
      <c r="AI76" s="271"/>
      <c r="AJ76" s="272"/>
      <c r="AK76" s="271"/>
      <c r="AL76" s="283"/>
      <c r="AM76" s="289"/>
      <c r="AN76" s="272"/>
      <c r="AO76" s="271"/>
      <c r="AP76" s="272"/>
      <c r="AQ76" s="271"/>
      <c r="AR76" s="272"/>
      <c r="AS76" s="271"/>
      <c r="AT76" s="272"/>
      <c r="AU76" s="271"/>
      <c r="AV76" s="272"/>
      <c r="AW76" s="271"/>
      <c r="AX76" s="283"/>
      <c r="AY76" s="13">
        <f t="shared" si="0"/>
        <v>25021.803900625004</v>
      </c>
      <c r="AZ76" s="42">
        <f t="shared" si="1"/>
        <v>820</v>
      </c>
      <c r="BA76" s="42">
        <f t="shared" si="2"/>
        <v>0</v>
      </c>
      <c r="BB76" s="42">
        <f t="shared" si="3"/>
        <v>820</v>
      </c>
      <c r="BC76" s="78">
        <f t="shared" si="4"/>
        <v>30.5143950007622</v>
      </c>
    </row>
    <row r="77" spans="1:55" ht="13" x14ac:dyDescent="0.15">
      <c r="A77" s="40" t="s">
        <v>12</v>
      </c>
      <c r="B77" s="41">
        <f t="shared" si="5"/>
        <v>46458</v>
      </c>
      <c r="C77" s="42">
        <v>3</v>
      </c>
      <c r="D77" s="42"/>
      <c r="E77" s="42" t="s">
        <v>35</v>
      </c>
      <c r="F77" s="39" t="s">
        <v>38</v>
      </c>
      <c r="G77" s="289">
        <v>125</v>
      </c>
      <c r="H77" s="272"/>
      <c r="I77" s="271">
        <v>125</v>
      </c>
      <c r="J77" s="272"/>
      <c r="K77" s="271"/>
      <c r="L77" s="272"/>
      <c r="M77" s="271"/>
      <c r="N77" s="283"/>
      <c r="O77" s="271"/>
      <c r="P77" s="272"/>
      <c r="Q77" s="271"/>
      <c r="R77" s="272"/>
      <c r="S77" s="271"/>
      <c r="T77" s="272"/>
      <c r="U77" s="271"/>
      <c r="V77" s="272"/>
      <c r="W77" s="271"/>
      <c r="X77" s="272"/>
      <c r="Y77" s="349">
        <v>285</v>
      </c>
      <c r="Z77" s="272"/>
      <c r="AA77" s="350">
        <v>285</v>
      </c>
      <c r="AB77" s="272"/>
      <c r="AC77" s="350"/>
      <c r="AD77" s="272"/>
      <c r="AE77" s="350"/>
      <c r="AF77" s="283"/>
      <c r="AG77" s="271"/>
      <c r="AH77" s="272"/>
      <c r="AI77" s="271"/>
      <c r="AJ77" s="272"/>
      <c r="AK77" s="271"/>
      <c r="AL77" s="283"/>
      <c r="AM77" s="289"/>
      <c r="AN77" s="272"/>
      <c r="AO77" s="271"/>
      <c r="AP77" s="272"/>
      <c r="AQ77" s="271"/>
      <c r="AR77" s="272"/>
      <c r="AS77" s="271"/>
      <c r="AT77" s="272"/>
      <c r="AU77" s="271"/>
      <c r="AV77" s="272"/>
      <c r="AW77" s="271"/>
      <c r="AX77" s="283"/>
      <c r="AY77" s="13">
        <f t="shared" si="0"/>
        <v>25021.803900625004</v>
      </c>
      <c r="AZ77" s="42">
        <f t="shared" si="1"/>
        <v>820</v>
      </c>
      <c r="BA77" s="42">
        <f t="shared" si="2"/>
        <v>0</v>
      </c>
      <c r="BB77" s="42">
        <f t="shared" si="3"/>
        <v>820</v>
      </c>
      <c r="BC77" s="78">
        <f t="shared" si="4"/>
        <v>30.5143950007622</v>
      </c>
    </row>
    <row r="78" spans="1:55" ht="13" x14ac:dyDescent="0.15">
      <c r="A78" s="40" t="s">
        <v>13</v>
      </c>
      <c r="B78" s="41">
        <f t="shared" si="5"/>
        <v>46459</v>
      </c>
      <c r="C78" s="42">
        <v>3</v>
      </c>
      <c r="D78" s="42"/>
      <c r="E78" s="42" t="s">
        <v>35</v>
      </c>
      <c r="F78" s="39" t="s">
        <v>38</v>
      </c>
      <c r="G78" s="289">
        <v>125</v>
      </c>
      <c r="H78" s="272"/>
      <c r="I78" s="271">
        <v>125</v>
      </c>
      <c r="J78" s="272"/>
      <c r="K78" s="271"/>
      <c r="L78" s="272"/>
      <c r="M78" s="271"/>
      <c r="N78" s="283"/>
      <c r="O78" s="271"/>
      <c r="P78" s="272"/>
      <c r="Q78" s="271"/>
      <c r="R78" s="272"/>
      <c r="S78" s="271"/>
      <c r="T78" s="272"/>
      <c r="U78" s="271"/>
      <c r="V78" s="272"/>
      <c r="W78" s="271"/>
      <c r="X78" s="272"/>
      <c r="Y78" s="349">
        <v>285</v>
      </c>
      <c r="Z78" s="272"/>
      <c r="AA78" s="350">
        <v>285</v>
      </c>
      <c r="AB78" s="272"/>
      <c r="AC78" s="350"/>
      <c r="AD78" s="272"/>
      <c r="AE78" s="350"/>
      <c r="AF78" s="283"/>
      <c r="AG78" s="271"/>
      <c r="AH78" s="272"/>
      <c r="AI78" s="271"/>
      <c r="AJ78" s="272"/>
      <c r="AK78" s="271"/>
      <c r="AL78" s="283"/>
      <c r="AM78" s="289"/>
      <c r="AN78" s="272"/>
      <c r="AO78" s="271"/>
      <c r="AP78" s="272"/>
      <c r="AQ78" s="271"/>
      <c r="AR78" s="272"/>
      <c r="AS78" s="271"/>
      <c r="AT78" s="272"/>
      <c r="AU78" s="271"/>
      <c r="AV78" s="272"/>
      <c r="AW78" s="271"/>
      <c r="AX78" s="283"/>
      <c r="AY78" s="13">
        <f t="shared" si="0"/>
        <v>25021.803900625004</v>
      </c>
      <c r="AZ78" s="42">
        <f t="shared" si="1"/>
        <v>820</v>
      </c>
      <c r="BA78" s="42">
        <f t="shared" si="2"/>
        <v>0</v>
      </c>
      <c r="BB78" s="42">
        <f t="shared" si="3"/>
        <v>820</v>
      </c>
      <c r="BC78" s="78">
        <f t="shared" si="4"/>
        <v>30.5143950007622</v>
      </c>
    </row>
    <row r="79" spans="1:55" ht="13" x14ac:dyDescent="0.15">
      <c r="A79" s="45" t="s">
        <v>14</v>
      </c>
      <c r="B79" s="46">
        <f t="shared" si="5"/>
        <v>46460</v>
      </c>
      <c r="C79" s="47">
        <v>3</v>
      </c>
      <c r="D79" s="47"/>
      <c r="E79" s="47" t="s">
        <v>35</v>
      </c>
      <c r="F79" s="52" t="s">
        <v>38</v>
      </c>
      <c r="G79" s="289">
        <v>125</v>
      </c>
      <c r="H79" s="272"/>
      <c r="I79" s="271">
        <v>125</v>
      </c>
      <c r="J79" s="272"/>
      <c r="K79" s="271"/>
      <c r="L79" s="272"/>
      <c r="M79" s="271"/>
      <c r="N79" s="283"/>
      <c r="O79" s="295"/>
      <c r="P79" s="292"/>
      <c r="Q79" s="295"/>
      <c r="R79" s="292"/>
      <c r="S79" s="295"/>
      <c r="T79" s="292"/>
      <c r="U79" s="295"/>
      <c r="V79" s="292"/>
      <c r="W79" s="295"/>
      <c r="X79" s="292"/>
      <c r="Y79" s="351">
        <v>285</v>
      </c>
      <c r="Z79" s="292"/>
      <c r="AA79" s="352">
        <v>285</v>
      </c>
      <c r="AB79" s="292"/>
      <c r="AC79" s="352"/>
      <c r="AD79" s="292"/>
      <c r="AE79" s="352"/>
      <c r="AF79" s="293"/>
      <c r="AG79" s="295"/>
      <c r="AH79" s="292"/>
      <c r="AI79" s="295"/>
      <c r="AJ79" s="292"/>
      <c r="AK79" s="295"/>
      <c r="AL79" s="293"/>
      <c r="AM79" s="294"/>
      <c r="AN79" s="292"/>
      <c r="AO79" s="295"/>
      <c r="AP79" s="292"/>
      <c r="AQ79" s="295"/>
      <c r="AR79" s="292"/>
      <c r="AS79" s="295"/>
      <c r="AT79" s="292"/>
      <c r="AU79" s="295"/>
      <c r="AV79" s="292"/>
      <c r="AW79" s="295"/>
      <c r="AX79" s="293"/>
      <c r="AY79" s="79">
        <f t="shared" si="0"/>
        <v>25021.803900625004</v>
      </c>
      <c r="AZ79" s="47">
        <f t="shared" si="1"/>
        <v>820</v>
      </c>
      <c r="BA79" s="47">
        <f t="shared" si="2"/>
        <v>0</v>
      </c>
      <c r="BB79" s="47">
        <f t="shared" si="3"/>
        <v>820</v>
      </c>
      <c r="BC79" s="80">
        <f t="shared" si="4"/>
        <v>30.5143950007622</v>
      </c>
    </row>
    <row r="80" spans="1:55" ht="13" x14ac:dyDescent="0.15">
      <c r="A80" s="32" t="s">
        <v>7</v>
      </c>
      <c r="B80" s="33">
        <f t="shared" si="5"/>
        <v>46461</v>
      </c>
      <c r="C80" s="34">
        <v>3</v>
      </c>
      <c r="D80" s="34"/>
      <c r="E80" s="34" t="s">
        <v>36</v>
      </c>
      <c r="F80" s="64" t="s">
        <v>38</v>
      </c>
      <c r="G80" s="371">
        <v>125</v>
      </c>
      <c r="H80" s="285"/>
      <c r="I80" s="370">
        <v>125</v>
      </c>
      <c r="J80" s="285"/>
      <c r="K80" s="370"/>
      <c r="L80" s="285"/>
      <c r="M80" s="370"/>
      <c r="N80" s="288"/>
      <c r="O80" s="370"/>
      <c r="P80" s="285"/>
      <c r="Q80" s="370"/>
      <c r="R80" s="285"/>
      <c r="S80" s="370"/>
      <c r="T80" s="285"/>
      <c r="U80" s="370"/>
      <c r="V80" s="285"/>
      <c r="W80" s="370"/>
      <c r="X80" s="285"/>
      <c r="Y80" s="286">
        <v>285</v>
      </c>
      <c r="Z80" s="285"/>
      <c r="AA80" s="287">
        <v>285</v>
      </c>
      <c r="AB80" s="285"/>
      <c r="AC80" s="287"/>
      <c r="AD80" s="285"/>
      <c r="AE80" s="287"/>
      <c r="AF80" s="288"/>
      <c r="AG80" s="271"/>
      <c r="AH80" s="272"/>
      <c r="AI80" s="271"/>
      <c r="AJ80" s="272"/>
      <c r="AK80" s="271"/>
      <c r="AL80" s="283"/>
      <c r="AM80" s="289"/>
      <c r="AN80" s="272"/>
      <c r="AO80" s="271"/>
      <c r="AP80" s="272"/>
      <c r="AQ80" s="271"/>
      <c r="AR80" s="272"/>
      <c r="AS80" s="271"/>
      <c r="AT80" s="272"/>
      <c r="AU80" s="271"/>
      <c r="AV80" s="272"/>
      <c r="AW80" s="271"/>
      <c r="AX80" s="283"/>
      <c r="AY80" s="68">
        <f t="shared" si="0"/>
        <v>25021.803900625004</v>
      </c>
      <c r="AZ80" s="34">
        <f t="shared" si="1"/>
        <v>820</v>
      </c>
      <c r="BA80" s="34">
        <f t="shared" si="2"/>
        <v>0</v>
      </c>
      <c r="BB80" s="34">
        <f t="shared" si="3"/>
        <v>820</v>
      </c>
      <c r="BC80" s="69">
        <f t="shared" si="4"/>
        <v>30.5143950007622</v>
      </c>
    </row>
    <row r="81" spans="1:55" ht="13" x14ac:dyDescent="0.15">
      <c r="A81" s="40" t="s">
        <v>9</v>
      </c>
      <c r="B81" s="41">
        <f t="shared" si="5"/>
        <v>46462</v>
      </c>
      <c r="C81" s="42">
        <v>3</v>
      </c>
      <c r="D81" s="42"/>
      <c r="E81" s="42" t="s">
        <v>36</v>
      </c>
      <c r="F81" s="39" t="s">
        <v>38</v>
      </c>
      <c r="G81" s="289">
        <v>125</v>
      </c>
      <c r="H81" s="272"/>
      <c r="I81" s="271">
        <v>125</v>
      </c>
      <c r="J81" s="272"/>
      <c r="K81" s="271"/>
      <c r="L81" s="272"/>
      <c r="M81" s="271"/>
      <c r="N81" s="283"/>
      <c r="O81" s="271"/>
      <c r="P81" s="272"/>
      <c r="Q81" s="271"/>
      <c r="R81" s="272"/>
      <c r="S81" s="271"/>
      <c r="T81" s="272"/>
      <c r="U81" s="271"/>
      <c r="V81" s="272"/>
      <c r="W81" s="271"/>
      <c r="X81" s="272"/>
      <c r="Y81" s="349">
        <v>285</v>
      </c>
      <c r="Z81" s="272"/>
      <c r="AA81" s="350">
        <v>285</v>
      </c>
      <c r="AB81" s="272"/>
      <c r="AC81" s="350"/>
      <c r="AD81" s="272"/>
      <c r="AE81" s="350"/>
      <c r="AF81" s="283"/>
      <c r="AG81" s="271"/>
      <c r="AH81" s="272"/>
      <c r="AI81" s="271"/>
      <c r="AJ81" s="272"/>
      <c r="AK81" s="271"/>
      <c r="AL81" s="283"/>
      <c r="AM81" s="289"/>
      <c r="AN81" s="272"/>
      <c r="AO81" s="271"/>
      <c r="AP81" s="272"/>
      <c r="AQ81" s="271"/>
      <c r="AR81" s="272"/>
      <c r="AS81" s="271"/>
      <c r="AT81" s="272"/>
      <c r="AU81" s="271"/>
      <c r="AV81" s="272"/>
      <c r="AW81" s="271"/>
      <c r="AX81" s="283"/>
      <c r="AY81" s="13">
        <f t="shared" si="0"/>
        <v>25021.803900625004</v>
      </c>
      <c r="AZ81" s="42">
        <f t="shared" si="1"/>
        <v>820</v>
      </c>
      <c r="BA81" s="42">
        <f t="shared" si="2"/>
        <v>0</v>
      </c>
      <c r="BB81" s="42">
        <f t="shared" si="3"/>
        <v>820</v>
      </c>
      <c r="BC81" s="78">
        <f t="shared" si="4"/>
        <v>30.5143950007622</v>
      </c>
    </row>
    <row r="82" spans="1:55" ht="13" x14ac:dyDescent="0.15">
      <c r="A82" s="40" t="s">
        <v>10</v>
      </c>
      <c r="B82" s="41">
        <f t="shared" si="5"/>
        <v>46463</v>
      </c>
      <c r="C82" s="42">
        <v>3</v>
      </c>
      <c r="D82" s="42"/>
      <c r="E82" s="42" t="s">
        <v>36</v>
      </c>
      <c r="F82" s="39" t="s">
        <v>38</v>
      </c>
      <c r="G82" s="289">
        <v>125</v>
      </c>
      <c r="H82" s="272"/>
      <c r="I82" s="271">
        <v>125</v>
      </c>
      <c r="J82" s="272"/>
      <c r="K82" s="271"/>
      <c r="L82" s="272"/>
      <c r="M82" s="271"/>
      <c r="N82" s="283"/>
      <c r="O82" s="271"/>
      <c r="P82" s="272"/>
      <c r="Q82" s="271"/>
      <c r="R82" s="272"/>
      <c r="S82" s="271"/>
      <c r="T82" s="272"/>
      <c r="U82" s="271"/>
      <c r="V82" s="272"/>
      <c r="W82" s="271"/>
      <c r="X82" s="272"/>
      <c r="Y82" s="349">
        <v>285</v>
      </c>
      <c r="Z82" s="272"/>
      <c r="AA82" s="350">
        <v>285</v>
      </c>
      <c r="AB82" s="272"/>
      <c r="AC82" s="350"/>
      <c r="AD82" s="272"/>
      <c r="AE82" s="350"/>
      <c r="AF82" s="283"/>
      <c r="AG82" s="271"/>
      <c r="AH82" s="272"/>
      <c r="AI82" s="271"/>
      <c r="AJ82" s="272"/>
      <c r="AK82" s="271"/>
      <c r="AL82" s="283"/>
      <c r="AM82" s="289"/>
      <c r="AN82" s="272"/>
      <c r="AO82" s="271"/>
      <c r="AP82" s="272"/>
      <c r="AQ82" s="271"/>
      <c r="AR82" s="272"/>
      <c r="AS82" s="271"/>
      <c r="AT82" s="272"/>
      <c r="AU82" s="271"/>
      <c r="AV82" s="272"/>
      <c r="AW82" s="271"/>
      <c r="AX82" s="283"/>
      <c r="AY82" s="13">
        <f t="shared" si="0"/>
        <v>25021.803900625004</v>
      </c>
      <c r="AZ82" s="42">
        <f t="shared" si="1"/>
        <v>820</v>
      </c>
      <c r="BA82" s="42">
        <f t="shared" si="2"/>
        <v>0</v>
      </c>
      <c r="BB82" s="42">
        <f t="shared" si="3"/>
        <v>820</v>
      </c>
      <c r="BC82" s="78">
        <f t="shared" si="4"/>
        <v>30.5143950007622</v>
      </c>
    </row>
    <row r="83" spans="1:55" ht="13" x14ac:dyDescent="0.15">
      <c r="A83" s="40" t="s">
        <v>11</v>
      </c>
      <c r="B83" s="41">
        <f t="shared" si="5"/>
        <v>46464</v>
      </c>
      <c r="C83" s="42">
        <v>3</v>
      </c>
      <c r="D83" s="42"/>
      <c r="E83" s="42" t="s">
        <v>36</v>
      </c>
      <c r="F83" s="39" t="s">
        <v>38</v>
      </c>
      <c r="G83" s="289">
        <v>125</v>
      </c>
      <c r="H83" s="272"/>
      <c r="I83" s="271">
        <v>125</v>
      </c>
      <c r="J83" s="272"/>
      <c r="K83" s="271"/>
      <c r="L83" s="272"/>
      <c r="M83" s="271"/>
      <c r="N83" s="283"/>
      <c r="O83" s="271"/>
      <c r="P83" s="272"/>
      <c r="Q83" s="271"/>
      <c r="R83" s="272"/>
      <c r="S83" s="271"/>
      <c r="T83" s="272"/>
      <c r="U83" s="271"/>
      <c r="V83" s="272"/>
      <c r="W83" s="271"/>
      <c r="X83" s="272"/>
      <c r="Y83" s="349">
        <v>285</v>
      </c>
      <c r="Z83" s="272"/>
      <c r="AA83" s="350">
        <v>285</v>
      </c>
      <c r="AB83" s="272"/>
      <c r="AC83" s="350"/>
      <c r="AD83" s="272"/>
      <c r="AE83" s="350"/>
      <c r="AF83" s="283"/>
      <c r="AG83" s="271"/>
      <c r="AH83" s="272"/>
      <c r="AI83" s="271"/>
      <c r="AJ83" s="272"/>
      <c r="AK83" s="271"/>
      <c r="AL83" s="283"/>
      <c r="AM83" s="289"/>
      <c r="AN83" s="272"/>
      <c r="AO83" s="271"/>
      <c r="AP83" s="272"/>
      <c r="AQ83" s="271"/>
      <c r="AR83" s="272"/>
      <c r="AS83" s="271"/>
      <c r="AT83" s="272"/>
      <c r="AU83" s="271"/>
      <c r="AV83" s="272"/>
      <c r="AW83" s="271"/>
      <c r="AX83" s="283"/>
      <c r="AY83" s="13">
        <f t="shared" si="0"/>
        <v>25021.803900625004</v>
      </c>
      <c r="AZ83" s="42">
        <f t="shared" si="1"/>
        <v>820</v>
      </c>
      <c r="BA83" s="42">
        <f t="shared" si="2"/>
        <v>0</v>
      </c>
      <c r="BB83" s="42">
        <f t="shared" si="3"/>
        <v>820</v>
      </c>
      <c r="BC83" s="78">
        <f t="shared" si="4"/>
        <v>30.5143950007622</v>
      </c>
    </row>
    <row r="84" spans="1:55" ht="13" x14ac:dyDescent="0.15">
      <c r="A84" s="40" t="s">
        <v>12</v>
      </c>
      <c r="B84" s="41">
        <f t="shared" si="5"/>
        <v>46465</v>
      </c>
      <c r="C84" s="42">
        <v>3</v>
      </c>
      <c r="D84" s="42"/>
      <c r="E84" s="42" t="s">
        <v>36</v>
      </c>
      <c r="F84" s="39" t="s">
        <v>38</v>
      </c>
      <c r="G84" s="289">
        <v>125</v>
      </c>
      <c r="H84" s="272"/>
      <c r="I84" s="271">
        <v>125</v>
      </c>
      <c r="J84" s="272"/>
      <c r="K84" s="271"/>
      <c r="L84" s="272"/>
      <c r="M84" s="271"/>
      <c r="N84" s="283"/>
      <c r="O84" s="271"/>
      <c r="P84" s="272"/>
      <c r="Q84" s="271"/>
      <c r="R84" s="272"/>
      <c r="S84" s="271"/>
      <c r="T84" s="272"/>
      <c r="U84" s="271"/>
      <c r="V84" s="272"/>
      <c r="W84" s="271"/>
      <c r="X84" s="272"/>
      <c r="Y84" s="349">
        <v>285</v>
      </c>
      <c r="Z84" s="272"/>
      <c r="AA84" s="350">
        <v>285</v>
      </c>
      <c r="AB84" s="272"/>
      <c r="AC84" s="350"/>
      <c r="AD84" s="272"/>
      <c r="AE84" s="350"/>
      <c r="AF84" s="283"/>
      <c r="AG84" s="271"/>
      <c r="AH84" s="272"/>
      <c r="AI84" s="271"/>
      <c r="AJ84" s="272"/>
      <c r="AK84" s="271"/>
      <c r="AL84" s="283"/>
      <c r="AM84" s="289"/>
      <c r="AN84" s="272"/>
      <c r="AO84" s="271"/>
      <c r="AP84" s="272"/>
      <c r="AQ84" s="271"/>
      <c r="AR84" s="272"/>
      <c r="AS84" s="271"/>
      <c r="AT84" s="272"/>
      <c r="AU84" s="271"/>
      <c r="AV84" s="272"/>
      <c r="AW84" s="271"/>
      <c r="AX84" s="283"/>
      <c r="AY84" s="13">
        <f t="shared" si="0"/>
        <v>25021.803900625004</v>
      </c>
      <c r="AZ84" s="42">
        <f t="shared" si="1"/>
        <v>820</v>
      </c>
      <c r="BA84" s="42">
        <f t="shared" si="2"/>
        <v>0</v>
      </c>
      <c r="BB84" s="42">
        <f t="shared" si="3"/>
        <v>820</v>
      </c>
      <c r="BC84" s="78">
        <f t="shared" si="4"/>
        <v>30.5143950007622</v>
      </c>
    </row>
    <row r="85" spans="1:55" ht="13" x14ac:dyDescent="0.15">
      <c r="A85" s="40" t="s">
        <v>13</v>
      </c>
      <c r="B85" s="41">
        <f t="shared" si="5"/>
        <v>46466</v>
      </c>
      <c r="C85" s="42">
        <v>3</v>
      </c>
      <c r="D85" s="42"/>
      <c r="E85" s="42" t="s">
        <v>36</v>
      </c>
      <c r="F85" s="39" t="s">
        <v>38</v>
      </c>
      <c r="G85" s="289">
        <v>125</v>
      </c>
      <c r="H85" s="272"/>
      <c r="I85" s="271">
        <v>125</v>
      </c>
      <c r="J85" s="272"/>
      <c r="K85" s="271"/>
      <c r="L85" s="272"/>
      <c r="M85" s="271"/>
      <c r="N85" s="283"/>
      <c r="O85" s="271"/>
      <c r="P85" s="272"/>
      <c r="Q85" s="271"/>
      <c r="R85" s="272"/>
      <c r="S85" s="271"/>
      <c r="T85" s="272"/>
      <c r="U85" s="271"/>
      <c r="V85" s="272"/>
      <c r="W85" s="271"/>
      <c r="X85" s="272"/>
      <c r="Y85" s="349">
        <v>285</v>
      </c>
      <c r="Z85" s="272"/>
      <c r="AA85" s="350">
        <v>285</v>
      </c>
      <c r="AB85" s="272"/>
      <c r="AC85" s="350"/>
      <c r="AD85" s="272"/>
      <c r="AE85" s="350"/>
      <c r="AF85" s="283"/>
      <c r="AG85" s="271"/>
      <c r="AH85" s="272"/>
      <c r="AI85" s="271"/>
      <c r="AJ85" s="272"/>
      <c r="AK85" s="271"/>
      <c r="AL85" s="283"/>
      <c r="AM85" s="289"/>
      <c r="AN85" s="272"/>
      <c r="AO85" s="271"/>
      <c r="AP85" s="272"/>
      <c r="AQ85" s="271"/>
      <c r="AR85" s="272"/>
      <c r="AS85" s="271"/>
      <c r="AT85" s="272"/>
      <c r="AU85" s="271"/>
      <c r="AV85" s="272"/>
      <c r="AW85" s="271"/>
      <c r="AX85" s="283"/>
      <c r="AY85" s="13">
        <f t="shared" si="0"/>
        <v>25021.803900625004</v>
      </c>
      <c r="AZ85" s="42">
        <f t="shared" si="1"/>
        <v>820</v>
      </c>
      <c r="BA85" s="42">
        <f t="shared" si="2"/>
        <v>0</v>
      </c>
      <c r="BB85" s="42">
        <f t="shared" si="3"/>
        <v>820</v>
      </c>
      <c r="BC85" s="78">
        <f t="shared" si="4"/>
        <v>30.5143950007622</v>
      </c>
    </row>
    <row r="86" spans="1:55" ht="13" x14ac:dyDescent="0.15">
      <c r="A86" s="45" t="s">
        <v>14</v>
      </c>
      <c r="B86" s="46">
        <f t="shared" si="5"/>
        <v>46467</v>
      </c>
      <c r="C86" s="47">
        <v>3</v>
      </c>
      <c r="D86" s="47"/>
      <c r="E86" s="47" t="s">
        <v>36</v>
      </c>
      <c r="F86" s="52" t="s">
        <v>38</v>
      </c>
      <c r="G86" s="294">
        <v>125</v>
      </c>
      <c r="H86" s="292"/>
      <c r="I86" s="295">
        <v>125</v>
      </c>
      <c r="J86" s="292"/>
      <c r="K86" s="295"/>
      <c r="L86" s="292"/>
      <c r="M86" s="295"/>
      <c r="N86" s="293"/>
      <c r="O86" s="295"/>
      <c r="P86" s="292"/>
      <c r="Q86" s="295"/>
      <c r="R86" s="292"/>
      <c r="S86" s="295"/>
      <c r="T86" s="292"/>
      <c r="U86" s="295"/>
      <c r="V86" s="292"/>
      <c r="W86" s="295"/>
      <c r="X86" s="292"/>
      <c r="Y86" s="351">
        <v>285</v>
      </c>
      <c r="Z86" s="292"/>
      <c r="AA86" s="352">
        <v>285</v>
      </c>
      <c r="AB86" s="292"/>
      <c r="AC86" s="352"/>
      <c r="AD86" s="292"/>
      <c r="AE86" s="352"/>
      <c r="AF86" s="293"/>
      <c r="AG86" s="295"/>
      <c r="AH86" s="292"/>
      <c r="AI86" s="295"/>
      <c r="AJ86" s="292"/>
      <c r="AK86" s="295"/>
      <c r="AL86" s="293"/>
      <c r="AM86" s="294"/>
      <c r="AN86" s="292"/>
      <c r="AO86" s="295"/>
      <c r="AP86" s="292"/>
      <c r="AQ86" s="295"/>
      <c r="AR86" s="292"/>
      <c r="AS86" s="295"/>
      <c r="AT86" s="292"/>
      <c r="AU86" s="295"/>
      <c r="AV86" s="292"/>
      <c r="AW86" s="295"/>
      <c r="AX86" s="293"/>
      <c r="AY86" s="79">
        <f t="shared" si="0"/>
        <v>25021.803900625004</v>
      </c>
      <c r="AZ86" s="47">
        <f t="shared" si="1"/>
        <v>820</v>
      </c>
      <c r="BA86" s="47">
        <f t="shared" si="2"/>
        <v>0</v>
      </c>
      <c r="BB86" s="47">
        <f t="shared" si="3"/>
        <v>820</v>
      </c>
      <c r="BC86" s="80">
        <f t="shared" si="4"/>
        <v>30.5143950007622</v>
      </c>
    </row>
    <row r="87" spans="1:55" ht="13" x14ac:dyDescent="0.15">
      <c r="A87" s="32" t="s">
        <v>7</v>
      </c>
      <c r="B87" s="33">
        <f t="shared" si="5"/>
        <v>46468</v>
      </c>
      <c r="C87" s="34">
        <v>4</v>
      </c>
      <c r="D87" s="34"/>
      <c r="E87" s="34" t="s">
        <v>31</v>
      </c>
      <c r="F87" s="35" t="s">
        <v>38</v>
      </c>
      <c r="G87" s="281"/>
      <c r="H87" s="272"/>
      <c r="I87" s="282"/>
      <c r="J87" s="272"/>
      <c r="K87" s="282"/>
      <c r="L87" s="272"/>
      <c r="M87" s="282"/>
      <c r="N87" s="283"/>
      <c r="O87" s="282"/>
      <c r="P87" s="272"/>
      <c r="Q87" s="282"/>
      <c r="R87" s="272"/>
      <c r="S87" s="282"/>
      <c r="T87" s="272"/>
      <c r="U87" s="282"/>
      <c r="V87" s="272"/>
      <c r="W87" s="282"/>
      <c r="X87" s="272"/>
      <c r="Y87" s="286">
        <v>265</v>
      </c>
      <c r="Z87" s="285"/>
      <c r="AA87" s="287">
        <v>265</v>
      </c>
      <c r="AB87" s="285"/>
      <c r="AC87" s="287"/>
      <c r="AD87" s="285"/>
      <c r="AE87" s="287"/>
      <c r="AF87" s="288"/>
      <c r="AG87" s="271"/>
      <c r="AH87" s="272"/>
      <c r="AI87" s="271"/>
      <c r="AJ87" s="272"/>
      <c r="AK87" s="271"/>
      <c r="AL87" s="283"/>
      <c r="AM87" s="289"/>
      <c r="AN87" s="272"/>
      <c r="AO87" s="271"/>
      <c r="AP87" s="272"/>
      <c r="AQ87" s="271"/>
      <c r="AR87" s="272"/>
      <c r="AS87" s="271"/>
      <c r="AT87" s="272"/>
      <c r="AU87" s="271"/>
      <c r="AV87" s="272"/>
      <c r="AW87" s="271"/>
      <c r="AX87" s="283"/>
      <c r="AY87" s="68">
        <f t="shared" si="0"/>
        <v>14313.467525</v>
      </c>
      <c r="AZ87" s="34">
        <f t="shared" si="1"/>
        <v>530</v>
      </c>
      <c r="BA87" s="34">
        <f t="shared" si="2"/>
        <v>0</v>
      </c>
      <c r="BB87" s="34">
        <f t="shared" si="3"/>
        <v>530</v>
      </c>
      <c r="BC87" s="69">
        <f t="shared" si="4"/>
        <v>27.006542499999998</v>
      </c>
    </row>
    <row r="88" spans="1:55" ht="13" x14ac:dyDescent="0.15">
      <c r="A88" s="40" t="s">
        <v>9</v>
      </c>
      <c r="B88" s="41">
        <f t="shared" si="5"/>
        <v>46469</v>
      </c>
      <c r="C88" s="42">
        <v>4</v>
      </c>
      <c r="D88" s="42"/>
      <c r="E88" s="42" t="s">
        <v>31</v>
      </c>
      <c r="F88" s="43" t="s">
        <v>38</v>
      </c>
      <c r="G88" s="281"/>
      <c r="H88" s="272"/>
      <c r="I88" s="282"/>
      <c r="J88" s="272"/>
      <c r="K88" s="282"/>
      <c r="L88" s="272"/>
      <c r="M88" s="282"/>
      <c r="N88" s="283"/>
      <c r="O88" s="282"/>
      <c r="P88" s="272"/>
      <c r="Q88" s="282"/>
      <c r="R88" s="272"/>
      <c r="S88" s="282"/>
      <c r="T88" s="272"/>
      <c r="U88" s="282"/>
      <c r="V88" s="272"/>
      <c r="W88" s="282"/>
      <c r="X88" s="272"/>
      <c r="Y88" s="349">
        <v>265</v>
      </c>
      <c r="Z88" s="272"/>
      <c r="AA88" s="350">
        <v>265</v>
      </c>
      <c r="AB88" s="272"/>
      <c r="AC88" s="350"/>
      <c r="AD88" s="272"/>
      <c r="AE88" s="350"/>
      <c r="AF88" s="283"/>
      <c r="AG88" s="271"/>
      <c r="AH88" s="272"/>
      <c r="AI88" s="271"/>
      <c r="AJ88" s="272"/>
      <c r="AK88" s="271"/>
      <c r="AL88" s="283"/>
      <c r="AM88" s="289"/>
      <c r="AN88" s="272"/>
      <c r="AO88" s="271"/>
      <c r="AP88" s="272"/>
      <c r="AQ88" s="271"/>
      <c r="AR88" s="272"/>
      <c r="AS88" s="271"/>
      <c r="AT88" s="272"/>
      <c r="AU88" s="271"/>
      <c r="AV88" s="272"/>
      <c r="AW88" s="271"/>
      <c r="AX88" s="283"/>
      <c r="AY88" s="13">
        <f t="shared" si="0"/>
        <v>14313.467525</v>
      </c>
      <c r="AZ88" s="42">
        <f t="shared" si="1"/>
        <v>530</v>
      </c>
      <c r="BA88" s="42">
        <f t="shared" si="2"/>
        <v>0</v>
      </c>
      <c r="BB88" s="42">
        <f t="shared" si="3"/>
        <v>530</v>
      </c>
      <c r="BC88" s="78">
        <f t="shared" si="4"/>
        <v>27.006542499999998</v>
      </c>
    </row>
    <row r="89" spans="1:55" ht="13" x14ac:dyDescent="0.15">
      <c r="A89" s="40" t="s">
        <v>10</v>
      </c>
      <c r="B89" s="41">
        <f t="shared" si="5"/>
        <v>46470</v>
      </c>
      <c r="C89" s="42">
        <v>4</v>
      </c>
      <c r="D89" s="42"/>
      <c r="E89" s="42" t="s">
        <v>31</v>
      </c>
      <c r="F89" s="43" t="s">
        <v>38</v>
      </c>
      <c r="G89" s="281"/>
      <c r="H89" s="272"/>
      <c r="I89" s="282"/>
      <c r="J89" s="272"/>
      <c r="K89" s="282"/>
      <c r="L89" s="272"/>
      <c r="M89" s="282"/>
      <c r="N89" s="283"/>
      <c r="O89" s="282"/>
      <c r="P89" s="272"/>
      <c r="Q89" s="282"/>
      <c r="R89" s="272"/>
      <c r="S89" s="282"/>
      <c r="T89" s="272"/>
      <c r="U89" s="282"/>
      <c r="V89" s="272"/>
      <c r="W89" s="282"/>
      <c r="X89" s="272"/>
      <c r="Y89" s="349">
        <v>265</v>
      </c>
      <c r="Z89" s="272"/>
      <c r="AA89" s="350">
        <v>265</v>
      </c>
      <c r="AB89" s="272"/>
      <c r="AC89" s="350"/>
      <c r="AD89" s="272"/>
      <c r="AE89" s="350"/>
      <c r="AF89" s="283"/>
      <c r="AG89" s="271"/>
      <c r="AH89" s="272"/>
      <c r="AI89" s="271"/>
      <c r="AJ89" s="272"/>
      <c r="AK89" s="271"/>
      <c r="AL89" s="283"/>
      <c r="AM89" s="289"/>
      <c r="AN89" s="272"/>
      <c r="AO89" s="271"/>
      <c r="AP89" s="272"/>
      <c r="AQ89" s="271"/>
      <c r="AR89" s="272"/>
      <c r="AS89" s="271"/>
      <c r="AT89" s="272"/>
      <c r="AU89" s="271"/>
      <c r="AV89" s="272"/>
      <c r="AW89" s="271"/>
      <c r="AX89" s="283"/>
      <c r="AY89" s="13">
        <f t="shared" si="0"/>
        <v>14313.467525</v>
      </c>
      <c r="AZ89" s="42">
        <f t="shared" si="1"/>
        <v>530</v>
      </c>
      <c r="BA89" s="42">
        <f t="shared" si="2"/>
        <v>0</v>
      </c>
      <c r="BB89" s="42">
        <f t="shared" si="3"/>
        <v>530</v>
      </c>
      <c r="BC89" s="78">
        <f t="shared" si="4"/>
        <v>27.006542499999998</v>
      </c>
    </row>
    <row r="90" spans="1:55" ht="13" x14ac:dyDescent="0.15">
      <c r="A90" s="40" t="s">
        <v>11</v>
      </c>
      <c r="B90" s="41">
        <f t="shared" si="5"/>
        <v>46471</v>
      </c>
      <c r="C90" s="42">
        <v>4</v>
      </c>
      <c r="D90" s="42"/>
      <c r="E90" s="42" t="s">
        <v>31</v>
      </c>
      <c r="F90" s="43" t="s">
        <v>38</v>
      </c>
      <c r="G90" s="281"/>
      <c r="H90" s="272"/>
      <c r="I90" s="282"/>
      <c r="J90" s="272"/>
      <c r="K90" s="282"/>
      <c r="L90" s="272"/>
      <c r="M90" s="282"/>
      <c r="N90" s="283"/>
      <c r="O90" s="282"/>
      <c r="P90" s="272"/>
      <c r="Q90" s="282"/>
      <c r="R90" s="272"/>
      <c r="S90" s="282"/>
      <c r="T90" s="272"/>
      <c r="U90" s="282"/>
      <c r="V90" s="272"/>
      <c r="W90" s="282"/>
      <c r="X90" s="272"/>
      <c r="Y90" s="349">
        <v>265</v>
      </c>
      <c r="Z90" s="272"/>
      <c r="AA90" s="350">
        <v>265</v>
      </c>
      <c r="AB90" s="272"/>
      <c r="AC90" s="350"/>
      <c r="AD90" s="272"/>
      <c r="AE90" s="350"/>
      <c r="AF90" s="283"/>
      <c r="AG90" s="271"/>
      <c r="AH90" s="272"/>
      <c r="AI90" s="271"/>
      <c r="AJ90" s="272"/>
      <c r="AK90" s="271"/>
      <c r="AL90" s="283"/>
      <c r="AM90" s="289"/>
      <c r="AN90" s="272"/>
      <c r="AO90" s="271"/>
      <c r="AP90" s="272"/>
      <c r="AQ90" s="271"/>
      <c r="AR90" s="272"/>
      <c r="AS90" s="271"/>
      <c r="AT90" s="272"/>
      <c r="AU90" s="271"/>
      <c r="AV90" s="272"/>
      <c r="AW90" s="271"/>
      <c r="AX90" s="283"/>
      <c r="AY90" s="13">
        <f t="shared" si="0"/>
        <v>14313.467525</v>
      </c>
      <c r="AZ90" s="42">
        <f t="shared" si="1"/>
        <v>530</v>
      </c>
      <c r="BA90" s="42">
        <f t="shared" si="2"/>
        <v>0</v>
      </c>
      <c r="BB90" s="42">
        <f t="shared" si="3"/>
        <v>530</v>
      </c>
      <c r="BC90" s="78">
        <f t="shared" si="4"/>
        <v>27.006542499999998</v>
      </c>
    </row>
    <row r="91" spans="1:55" ht="13" x14ac:dyDescent="0.15">
      <c r="A91" s="40" t="s">
        <v>12</v>
      </c>
      <c r="B91" s="41">
        <f t="shared" si="5"/>
        <v>46472</v>
      </c>
      <c r="C91" s="42">
        <v>4</v>
      </c>
      <c r="D91" s="42"/>
      <c r="E91" s="42" t="s">
        <v>31</v>
      </c>
      <c r="F91" s="43" t="s">
        <v>38</v>
      </c>
      <c r="G91" s="281"/>
      <c r="H91" s="272"/>
      <c r="I91" s="282"/>
      <c r="J91" s="272"/>
      <c r="K91" s="282"/>
      <c r="L91" s="272"/>
      <c r="M91" s="282"/>
      <c r="N91" s="283"/>
      <c r="O91" s="282"/>
      <c r="P91" s="272"/>
      <c r="Q91" s="282"/>
      <c r="R91" s="272"/>
      <c r="S91" s="282"/>
      <c r="T91" s="272"/>
      <c r="U91" s="282"/>
      <c r="V91" s="272"/>
      <c r="W91" s="282"/>
      <c r="X91" s="272"/>
      <c r="Y91" s="349">
        <v>265</v>
      </c>
      <c r="Z91" s="272"/>
      <c r="AA91" s="350">
        <v>265</v>
      </c>
      <c r="AB91" s="272"/>
      <c r="AC91" s="350"/>
      <c r="AD91" s="272"/>
      <c r="AE91" s="350"/>
      <c r="AF91" s="283"/>
      <c r="AG91" s="271"/>
      <c r="AH91" s="272"/>
      <c r="AI91" s="271"/>
      <c r="AJ91" s="272"/>
      <c r="AK91" s="271"/>
      <c r="AL91" s="283"/>
      <c r="AM91" s="289"/>
      <c r="AN91" s="272"/>
      <c r="AO91" s="271"/>
      <c r="AP91" s="272"/>
      <c r="AQ91" s="271"/>
      <c r="AR91" s="272"/>
      <c r="AS91" s="271"/>
      <c r="AT91" s="272"/>
      <c r="AU91" s="271"/>
      <c r="AV91" s="272"/>
      <c r="AW91" s="271"/>
      <c r="AX91" s="283"/>
      <c r="AY91" s="13">
        <f t="shared" si="0"/>
        <v>14313.467525</v>
      </c>
      <c r="AZ91" s="42">
        <f t="shared" si="1"/>
        <v>530</v>
      </c>
      <c r="BA91" s="42">
        <f t="shared" si="2"/>
        <v>0</v>
      </c>
      <c r="BB91" s="42">
        <f t="shared" si="3"/>
        <v>530</v>
      </c>
      <c r="BC91" s="78">
        <f t="shared" si="4"/>
        <v>27.006542499999998</v>
      </c>
    </row>
    <row r="92" spans="1:55" ht="13" x14ac:dyDescent="0.15">
      <c r="A92" s="40" t="s">
        <v>13</v>
      </c>
      <c r="B92" s="41">
        <f t="shared" si="5"/>
        <v>46473</v>
      </c>
      <c r="C92" s="42">
        <v>4</v>
      </c>
      <c r="D92" s="42"/>
      <c r="E92" s="42" t="s">
        <v>31</v>
      </c>
      <c r="F92" s="43" t="s">
        <v>38</v>
      </c>
      <c r="G92" s="281"/>
      <c r="H92" s="272"/>
      <c r="I92" s="282"/>
      <c r="J92" s="272"/>
      <c r="K92" s="282"/>
      <c r="L92" s="272"/>
      <c r="M92" s="282"/>
      <c r="N92" s="283"/>
      <c r="O92" s="282"/>
      <c r="P92" s="272"/>
      <c r="Q92" s="282"/>
      <c r="R92" s="272"/>
      <c r="S92" s="282"/>
      <c r="T92" s="272"/>
      <c r="U92" s="282"/>
      <c r="V92" s="272"/>
      <c r="W92" s="282"/>
      <c r="X92" s="272"/>
      <c r="Y92" s="349">
        <v>265</v>
      </c>
      <c r="Z92" s="272"/>
      <c r="AA92" s="350">
        <v>265</v>
      </c>
      <c r="AB92" s="272"/>
      <c r="AC92" s="350"/>
      <c r="AD92" s="272"/>
      <c r="AE92" s="350"/>
      <c r="AF92" s="283"/>
      <c r="AG92" s="271"/>
      <c r="AH92" s="272"/>
      <c r="AI92" s="271"/>
      <c r="AJ92" s="272"/>
      <c r="AK92" s="271"/>
      <c r="AL92" s="283"/>
      <c r="AM92" s="289"/>
      <c r="AN92" s="272"/>
      <c r="AO92" s="271"/>
      <c r="AP92" s="272"/>
      <c r="AQ92" s="271"/>
      <c r="AR92" s="272"/>
      <c r="AS92" s="271"/>
      <c r="AT92" s="272"/>
      <c r="AU92" s="271"/>
      <c r="AV92" s="272"/>
      <c r="AW92" s="271"/>
      <c r="AX92" s="283"/>
      <c r="AY92" s="13">
        <f t="shared" si="0"/>
        <v>14313.467525</v>
      </c>
      <c r="AZ92" s="42">
        <f t="shared" si="1"/>
        <v>530</v>
      </c>
      <c r="BA92" s="42">
        <f t="shared" si="2"/>
        <v>0</v>
      </c>
      <c r="BB92" s="42">
        <f t="shared" si="3"/>
        <v>530</v>
      </c>
      <c r="BC92" s="78">
        <f t="shared" si="4"/>
        <v>27.006542499999998</v>
      </c>
    </row>
    <row r="93" spans="1:55" ht="13" x14ac:dyDescent="0.15">
      <c r="A93" s="45" t="s">
        <v>14</v>
      </c>
      <c r="B93" s="46">
        <f t="shared" si="5"/>
        <v>46474</v>
      </c>
      <c r="C93" s="47">
        <v>4</v>
      </c>
      <c r="D93" s="47"/>
      <c r="E93" s="47" t="s">
        <v>31</v>
      </c>
      <c r="F93" s="48" t="s">
        <v>38</v>
      </c>
      <c r="G93" s="296"/>
      <c r="H93" s="292"/>
      <c r="I93" s="291"/>
      <c r="J93" s="292"/>
      <c r="K93" s="291"/>
      <c r="L93" s="292"/>
      <c r="M93" s="291"/>
      <c r="N93" s="293"/>
      <c r="O93" s="282"/>
      <c r="P93" s="272"/>
      <c r="Q93" s="282"/>
      <c r="R93" s="272"/>
      <c r="S93" s="282"/>
      <c r="T93" s="272"/>
      <c r="U93" s="282"/>
      <c r="V93" s="272"/>
      <c r="W93" s="282"/>
      <c r="X93" s="272"/>
      <c r="Y93" s="351">
        <v>0</v>
      </c>
      <c r="Z93" s="292"/>
      <c r="AA93" s="352">
        <v>0</v>
      </c>
      <c r="AB93" s="292"/>
      <c r="AC93" s="352"/>
      <c r="AD93" s="292"/>
      <c r="AE93" s="352"/>
      <c r="AF93" s="293"/>
      <c r="AG93" s="295"/>
      <c r="AH93" s="292"/>
      <c r="AI93" s="295"/>
      <c r="AJ93" s="292"/>
      <c r="AK93" s="295"/>
      <c r="AL93" s="293"/>
      <c r="AM93" s="294"/>
      <c r="AN93" s="292"/>
      <c r="AO93" s="295"/>
      <c r="AP93" s="292"/>
      <c r="AQ93" s="295"/>
      <c r="AR93" s="292"/>
      <c r="AS93" s="295"/>
      <c r="AT93" s="292"/>
      <c r="AU93" s="295"/>
      <c r="AV93" s="292"/>
      <c r="AW93" s="295"/>
      <c r="AX93" s="293"/>
      <c r="AY93" s="79">
        <f t="shared" si="0"/>
        <v>0</v>
      </c>
      <c r="AZ93" s="47">
        <f t="shared" si="1"/>
        <v>0</v>
      </c>
      <c r="BA93" s="47">
        <f t="shared" si="2"/>
        <v>0</v>
      </c>
      <c r="BB93" s="47">
        <f t="shared" si="3"/>
        <v>0</v>
      </c>
      <c r="BC93" s="80" t="str">
        <f t="shared" si="4"/>
        <v/>
      </c>
    </row>
    <row r="94" spans="1:55" ht="13" x14ac:dyDescent="0.15">
      <c r="A94" s="32" t="s">
        <v>7</v>
      </c>
      <c r="B94" s="33">
        <f t="shared" si="5"/>
        <v>46475</v>
      </c>
      <c r="C94" s="34">
        <v>4</v>
      </c>
      <c r="D94" s="34"/>
      <c r="E94" s="34" t="s">
        <v>34</v>
      </c>
      <c r="F94" s="35" t="s">
        <v>45</v>
      </c>
      <c r="G94" s="281"/>
      <c r="H94" s="272"/>
      <c r="I94" s="282"/>
      <c r="J94" s="272"/>
      <c r="K94" s="282"/>
      <c r="L94" s="272"/>
      <c r="M94" s="282"/>
      <c r="N94" s="283"/>
      <c r="O94" s="284"/>
      <c r="P94" s="285"/>
      <c r="Q94" s="284"/>
      <c r="R94" s="285"/>
      <c r="S94" s="284"/>
      <c r="T94" s="285"/>
      <c r="U94" s="284"/>
      <c r="V94" s="285"/>
      <c r="W94" s="284"/>
      <c r="X94" s="285"/>
      <c r="Y94" s="286">
        <v>0</v>
      </c>
      <c r="Z94" s="285"/>
      <c r="AA94" s="287">
        <v>0</v>
      </c>
      <c r="AB94" s="285"/>
      <c r="AC94" s="287"/>
      <c r="AD94" s="285"/>
      <c r="AE94" s="287"/>
      <c r="AF94" s="288"/>
      <c r="AG94" s="271"/>
      <c r="AH94" s="272"/>
      <c r="AI94" s="271"/>
      <c r="AJ94" s="272"/>
      <c r="AK94" s="271"/>
      <c r="AL94" s="283"/>
      <c r="AM94" s="289"/>
      <c r="AN94" s="272"/>
      <c r="AO94" s="271"/>
      <c r="AP94" s="272"/>
      <c r="AQ94" s="271"/>
      <c r="AR94" s="272"/>
      <c r="AS94" s="271"/>
      <c r="AT94" s="272"/>
      <c r="AU94" s="271"/>
      <c r="AV94" s="272"/>
      <c r="AW94" s="271"/>
      <c r="AX94" s="283"/>
      <c r="AY94" s="68">
        <f t="shared" si="0"/>
        <v>0</v>
      </c>
      <c r="AZ94" s="34">
        <f t="shared" si="1"/>
        <v>0</v>
      </c>
      <c r="BA94" s="34">
        <f t="shared" si="2"/>
        <v>0</v>
      </c>
      <c r="BB94" s="34">
        <f t="shared" si="3"/>
        <v>0</v>
      </c>
      <c r="BC94" s="69" t="str">
        <f t="shared" si="4"/>
        <v/>
      </c>
    </row>
    <row r="95" spans="1:55" ht="13" x14ac:dyDescent="0.15">
      <c r="A95" s="40" t="s">
        <v>9</v>
      </c>
      <c r="B95" s="41">
        <f t="shared" si="5"/>
        <v>46476</v>
      </c>
      <c r="C95" s="42">
        <v>4</v>
      </c>
      <c r="D95" s="42"/>
      <c r="E95" s="42" t="s">
        <v>34</v>
      </c>
      <c r="F95" s="43" t="s">
        <v>45</v>
      </c>
      <c r="G95" s="281"/>
      <c r="H95" s="272"/>
      <c r="I95" s="282"/>
      <c r="J95" s="272"/>
      <c r="K95" s="282"/>
      <c r="L95" s="272"/>
      <c r="M95" s="282"/>
      <c r="N95" s="283"/>
      <c r="O95" s="282"/>
      <c r="P95" s="272"/>
      <c r="Q95" s="282"/>
      <c r="R95" s="272"/>
      <c r="S95" s="282"/>
      <c r="T95" s="272"/>
      <c r="U95" s="282"/>
      <c r="V95" s="272"/>
      <c r="W95" s="282"/>
      <c r="X95" s="272"/>
      <c r="Y95" s="349">
        <v>0</v>
      </c>
      <c r="Z95" s="272"/>
      <c r="AA95" s="350">
        <v>0</v>
      </c>
      <c r="AB95" s="272"/>
      <c r="AC95" s="350"/>
      <c r="AD95" s="272"/>
      <c r="AE95" s="350"/>
      <c r="AF95" s="283"/>
      <c r="AG95" s="271"/>
      <c r="AH95" s="272"/>
      <c r="AI95" s="271"/>
      <c r="AJ95" s="272"/>
      <c r="AK95" s="271"/>
      <c r="AL95" s="283"/>
      <c r="AM95" s="289"/>
      <c r="AN95" s="272"/>
      <c r="AO95" s="271"/>
      <c r="AP95" s="272"/>
      <c r="AQ95" s="271"/>
      <c r="AR95" s="272"/>
      <c r="AS95" s="271"/>
      <c r="AT95" s="272"/>
      <c r="AU95" s="271"/>
      <c r="AV95" s="272"/>
      <c r="AW95" s="271"/>
      <c r="AX95" s="283"/>
      <c r="AY95" s="13">
        <f t="shared" si="0"/>
        <v>0</v>
      </c>
      <c r="AZ95" s="42">
        <f t="shared" si="1"/>
        <v>0</v>
      </c>
      <c r="BA95" s="42">
        <f t="shared" si="2"/>
        <v>0</v>
      </c>
      <c r="BB95" s="42">
        <f t="shared" si="3"/>
        <v>0</v>
      </c>
      <c r="BC95" s="78" t="str">
        <f t="shared" si="4"/>
        <v/>
      </c>
    </row>
    <row r="96" spans="1:55" ht="13" x14ac:dyDescent="0.15">
      <c r="A96" s="40" t="s">
        <v>10</v>
      </c>
      <c r="B96" s="41">
        <f t="shared" si="5"/>
        <v>46477</v>
      </c>
      <c r="C96" s="42">
        <v>4</v>
      </c>
      <c r="D96" s="42"/>
      <c r="E96" s="42" t="s">
        <v>34</v>
      </c>
      <c r="F96" s="43" t="s">
        <v>45</v>
      </c>
      <c r="G96" s="281"/>
      <c r="H96" s="272"/>
      <c r="I96" s="282"/>
      <c r="J96" s="272"/>
      <c r="K96" s="282"/>
      <c r="L96" s="272"/>
      <c r="M96" s="282"/>
      <c r="N96" s="283"/>
      <c r="O96" s="282"/>
      <c r="P96" s="272"/>
      <c r="Q96" s="282"/>
      <c r="R96" s="272"/>
      <c r="S96" s="282"/>
      <c r="T96" s="272"/>
      <c r="U96" s="282"/>
      <c r="V96" s="272"/>
      <c r="W96" s="282"/>
      <c r="X96" s="272"/>
      <c r="Y96" s="349">
        <v>120</v>
      </c>
      <c r="Z96" s="272"/>
      <c r="AA96" s="350">
        <v>120</v>
      </c>
      <c r="AB96" s="272"/>
      <c r="AC96" s="350"/>
      <c r="AD96" s="272"/>
      <c r="AE96" s="350"/>
      <c r="AF96" s="283"/>
      <c r="AG96" s="271"/>
      <c r="AH96" s="272"/>
      <c r="AI96" s="271"/>
      <c r="AJ96" s="272"/>
      <c r="AK96" s="271"/>
      <c r="AL96" s="283"/>
      <c r="AM96" s="289"/>
      <c r="AN96" s="272"/>
      <c r="AO96" s="271"/>
      <c r="AP96" s="272"/>
      <c r="AQ96" s="271"/>
      <c r="AR96" s="272"/>
      <c r="AS96" s="271"/>
      <c r="AT96" s="272"/>
      <c r="AU96" s="271"/>
      <c r="AV96" s="272"/>
      <c r="AW96" s="271"/>
      <c r="AX96" s="283"/>
      <c r="AY96" s="13">
        <f t="shared" si="0"/>
        <v>6481.5702000000001</v>
      </c>
      <c r="AZ96" s="42">
        <f t="shared" si="1"/>
        <v>240</v>
      </c>
      <c r="BA96" s="42">
        <f t="shared" si="2"/>
        <v>0</v>
      </c>
      <c r="BB96" s="42">
        <f t="shared" si="3"/>
        <v>240</v>
      </c>
      <c r="BC96" s="78">
        <f t="shared" si="4"/>
        <v>27.006542500000002</v>
      </c>
    </row>
    <row r="97" spans="1:55" ht="13" x14ac:dyDescent="0.15">
      <c r="A97" s="40" t="s">
        <v>11</v>
      </c>
      <c r="B97" s="41">
        <f t="shared" si="5"/>
        <v>46478</v>
      </c>
      <c r="C97" s="42">
        <v>4</v>
      </c>
      <c r="D97" s="42"/>
      <c r="E97" s="42" t="s">
        <v>34</v>
      </c>
      <c r="F97" s="43" t="s">
        <v>45</v>
      </c>
      <c r="G97" s="281"/>
      <c r="H97" s="272"/>
      <c r="I97" s="282"/>
      <c r="J97" s="272"/>
      <c r="K97" s="282"/>
      <c r="L97" s="272"/>
      <c r="M97" s="282"/>
      <c r="N97" s="283"/>
      <c r="O97" s="282"/>
      <c r="P97" s="272"/>
      <c r="Q97" s="282"/>
      <c r="R97" s="272"/>
      <c r="S97" s="282"/>
      <c r="T97" s="272"/>
      <c r="U97" s="282"/>
      <c r="V97" s="272"/>
      <c r="W97" s="282"/>
      <c r="X97" s="272"/>
      <c r="Y97" s="349">
        <v>120</v>
      </c>
      <c r="Z97" s="272"/>
      <c r="AA97" s="350">
        <v>120</v>
      </c>
      <c r="AB97" s="272"/>
      <c r="AC97" s="350"/>
      <c r="AD97" s="272"/>
      <c r="AE97" s="350"/>
      <c r="AF97" s="283"/>
      <c r="AG97" s="271"/>
      <c r="AH97" s="272"/>
      <c r="AI97" s="271"/>
      <c r="AJ97" s="272"/>
      <c r="AK97" s="271"/>
      <c r="AL97" s="283"/>
      <c r="AM97" s="289"/>
      <c r="AN97" s="272"/>
      <c r="AO97" s="271"/>
      <c r="AP97" s="272"/>
      <c r="AQ97" s="271"/>
      <c r="AR97" s="272"/>
      <c r="AS97" s="271"/>
      <c r="AT97" s="272"/>
      <c r="AU97" s="271"/>
      <c r="AV97" s="272"/>
      <c r="AW97" s="271"/>
      <c r="AX97" s="283"/>
      <c r="AY97" s="13">
        <f t="shared" si="0"/>
        <v>6481.5702000000001</v>
      </c>
      <c r="AZ97" s="42">
        <f t="shared" si="1"/>
        <v>240</v>
      </c>
      <c r="BA97" s="42">
        <f t="shared" si="2"/>
        <v>0</v>
      </c>
      <c r="BB97" s="42">
        <f t="shared" si="3"/>
        <v>240</v>
      </c>
      <c r="BC97" s="78">
        <f t="shared" si="4"/>
        <v>27.006542500000002</v>
      </c>
    </row>
    <row r="98" spans="1:55" ht="13" x14ac:dyDescent="0.15">
      <c r="A98" s="40" t="s">
        <v>12</v>
      </c>
      <c r="B98" s="41">
        <f t="shared" si="5"/>
        <v>46479</v>
      </c>
      <c r="C98" s="42">
        <v>4</v>
      </c>
      <c r="D98" s="42"/>
      <c r="E98" s="42" t="s">
        <v>34</v>
      </c>
      <c r="F98" s="43" t="s">
        <v>45</v>
      </c>
      <c r="G98" s="281"/>
      <c r="H98" s="272"/>
      <c r="I98" s="282"/>
      <c r="J98" s="272"/>
      <c r="K98" s="282"/>
      <c r="L98" s="272"/>
      <c r="M98" s="282"/>
      <c r="N98" s="283"/>
      <c r="O98" s="282"/>
      <c r="P98" s="272"/>
      <c r="Q98" s="282"/>
      <c r="R98" s="272"/>
      <c r="S98" s="282"/>
      <c r="T98" s="272"/>
      <c r="U98" s="282"/>
      <c r="V98" s="272"/>
      <c r="W98" s="282"/>
      <c r="X98" s="272"/>
      <c r="Y98" s="349">
        <v>120</v>
      </c>
      <c r="Z98" s="272"/>
      <c r="AA98" s="350">
        <v>120</v>
      </c>
      <c r="AB98" s="272"/>
      <c r="AC98" s="350"/>
      <c r="AD98" s="272"/>
      <c r="AE98" s="350"/>
      <c r="AF98" s="283"/>
      <c r="AG98" s="271"/>
      <c r="AH98" s="272"/>
      <c r="AI98" s="271"/>
      <c r="AJ98" s="272"/>
      <c r="AK98" s="271"/>
      <c r="AL98" s="283"/>
      <c r="AM98" s="289"/>
      <c r="AN98" s="272"/>
      <c r="AO98" s="271"/>
      <c r="AP98" s="272"/>
      <c r="AQ98" s="271"/>
      <c r="AR98" s="272"/>
      <c r="AS98" s="271"/>
      <c r="AT98" s="272"/>
      <c r="AU98" s="271"/>
      <c r="AV98" s="272"/>
      <c r="AW98" s="271"/>
      <c r="AX98" s="283"/>
      <c r="AY98" s="13">
        <f t="shared" si="0"/>
        <v>6481.5702000000001</v>
      </c>
      <c r="AZ98" s="42">
        <f t="shared" si="1"/>
        <v>240</v>
      </c>
      <c r="BA98" s="42">
        <f t="shared" si="2"/>
        <v>0</v>
      </c>
      <c r="BB98" s="42">
        <f t="shared" si="3"/>
        <v>240</v>
      </c>
      <c r="BC98" s="78">
        <f t="shared" si="4"/>
        <v>27.006542500000002</v>
      </c>
    </row>
    <row r="99" spans="1:55" ht="13" x14ac:dyDescent="0.15">
      <c r="A99" s="40" t="s">
        <v>13</v>
      </c>
      <c r="B99" s="41">
        <f t="shared" si="5"/>
        <v>46480</v>
      </c>
      <c r="C99" s="42">
        <v>4</v>
      </c>
      <c r="D99" s="42"/>
      <c r="E99" s="42" t="s">
        <v>34</v>
      </c>
      <c r="F99" s="43" t="s">
        <v>45</v>
      </c>
      <c r="G99" s="281"/>
      <c r="H99" s="272"/>
      <c r="I99" s="282"/>
      <c r="J99" s="272"/>
      <c r="K99" s="282"/>
      <c r="L99" s="272"/>
      <c r="M99" s="282"/>
      <c r="N99" s="283"/>
      <c r="O99" s="282"/>
      <c r="P99" s="272"/>
      <c r="Q99" s="282"/>
      <c r="R99" s="272"/>
      <c r="S99" s="282"/>
      <c r="T99" s="272"/>
      <c r="U99" s="282"/>
      <c r="V99" s="272"/>
      <c r="W99" s="282"/>
      <c r="X99" s="272"/>
      <c r="Y99" s="349">
        <v>120</v>
      </c>
      <c r="Z99" s="272"/>
      <c r="AA99" s="350">
        <v>120</v>
      </c>
      <c r="AB99" s="272"/>
      <c r="AC99" s="350"/>
      <c r="AD99" s="272"/>
      <c r="AE99" s="350"/>
      <c r="AF99" s="283"/>
      <c r="AG99" s="271"/>
      <c r="AH99" s="272"/>
      <c r="AI99" s="271"/>
      <c r="AJ99" s="272"/>
      <c r="AK99" s="271"/>
      <c r="AL99" s="283"/>
      <c r="AM99" s="289"/>
      <c r="AN99" s="272"/>
      <c r="AO99" s="271"/>
      <c r="AP99" s="272"/>
      <c r="AQ99" s="271"/>
      <c r="AR99" s="272"/>
      <c r="AS99" s="271"/>
      <c r="AT99" s="272"/>
      <c r="AU99" s="271"/>
      <c r="AV99" s="272"/>
      <c r="AW99" s="271"/>
      <c r="AX99" s="283"/>
      <c r="AY99" s="13">
        <f t="shared" si="0"/>
        <v>6481.5702000000001</v>
      </c>
      <c r="AZ99" s="42">
        <f t="shared" si="1"/>
        <v>240</v>
      </c>
      <c r="BA99" s="42">
        <f t="shared" si="2"/>
        <v>0</v>
      </c>
      <c r="BB99" s="42">
        <f t="shared" si="3"/>
        <v>240</v>
      </c>
      <c r="BC99" s="78">
        <f t="shared" si="4"/>
        <v>27.006542500000002</v>
      </c>
    </row>
    <row r="100" spans="1:55" ht="13" x14ac:dyDescent="0.15">
      <c r="A100" s="45" t="s">
        <v>14</v>
      </c>
      <c r="B100" s="46">
        <f t="shared" si="5"/>
        <v>46481</v>
      </c>
      <c r="C100" s="47">
        <v>4</v>
      </c>
      <c r="D100" s="47"/>
      <c r="E100" s="47" t="s">
        <v>34</v>
      </c>
      <c r="F100" s="48" t="s">
        <v>45</v>
      </c>
      <c r="G100" s="296"/>
      <c r="H100" s="292"/>
      <c r="I100" s="291"/>
      <c r="J100" s="292"/>
      <c r="K100" s="291"/>
      <c r="L100" s="292"/>
      <c r="M100" s="291"/>
      <c r="N100" s="293"/>
      <c r="O100" s="291"/>
      <c r="P100" s="292"/>
      <c r="Q100" s="291"/>
      <c r="R100" s="292"/>
      <c r="S100" s="291"/>
      <c r="T100" s="292"/>
      <c r="U100" s="291"/>
      <c r="V100" s="292"/>
      <c r="W100" s="291"/>
      <c r="X100" s="292"/>
      <c r="Y100" s="351">
        <v>0</v>
      </c>
      <c r="Z100" s="292"/>
      <c r="AA100" s="352">
        <v>0</v>
      </c>
      <c r="AB100" s="292"/>
      <c r="AC100" s="352"/>
      <c r="AD100" s="292"/>
      <c r="AE100" s="352"/>
      <c r="AF100" s="293"/>
      <c r="AG100" s="295"/>
      <c r="AH100" s="292"/>
      <c r="AI100" s="295"/>
      <c r="AJ100" s="292"/>
      <c r="AK100" s="295"/>
      <c r="AL100" s="293"/>
      <c r="AM100" s="294"/>
      <c r="AN100" s="292"/>
      <c r="AO100" s="295"/>
      <c r="AP100" s="292"/>
      <c r="AQ100" s="295"/>
      <c r="AR100" s="292"/>
      <c r="AS100" s="295"/>
      <c r="AT100" s="292"/>
      <c r="AU100" s="295"/>
      <c r="AV100" s="292"/>
      <c r="AW100" s="295"/>
      <c r="AX100" s="293"/>
      <c r="AY100" s="79">
        <f t="shared" si="0"/>
        <v>0</v>
      </c>
      <c r="AZ100" s="47">
        <f t="shared" si="1"/>
        <v>0</v>
      </c>
      <c r="BA100" s="47">
        <f t="shared" si="2"/>
        <v>0</v>
      </c>
      <c r="BB100" s="47">
        <f t="shared" si="3"/>
        <v>0</v>
      </c>
      <c r="BC100" s="80" t="str">
        <f t="shared" si="4"/>
        <v/>
      </c>
    </row>
    <row r="101" spans="1:55" ht="13" x14ac:dyDescent="0.15">
      <c r="A101" s="32" t="s">
        <v>7</v>
      </c>
      <c r="B101" s="33">
        <f t="shared" si="5"/>
        <v>46482</v>
      </c>
      <c r="C101" s="34">
        <v>4</v>
      </c>
      <c r="D101" s="34"/>
      <c r="E101" s="34" t="s">
        <v>35</v>
      </c>
      <c r="F101" s="35" t="s">
        <v>45</v>
      </c>
      <c r="G101" s="281"/>
      <c r="H101" s="272"/>
      <c r="I101" s="282"/>
      <c r="J101" s="272"/>
      <c r="K101" s="282"/>
      <c r="L101" s="272"/>
      <c r="M101" s="282"/>
      <c r="N101" s="283"/>
      <c r="O101" s="284"/>
      <c r="P101" s="285"/>
      <c r="Q101" s="284"/>
      <c r="R101" s="285"/>
      <c r="S101" s="284"/>
      <c r="T101" s="285"/>
      <c r="U101" s="284"/>
      <c r="V101" s="285"/>
      <c r="W101" s="284"/>
      <c r="X101" s="285"/>
      <c r="Y101" s="286">
        <v>120</v>
      </c>
      <c r="Z101" s="285"/>
      <c r="AA101" s="287">
        <v>90</v>
      </c>
      <c r="AB101" s="285"/>
      <c r="AC101" s="287">
        <v>30</v>
      </c>
      <c r="AD101" s="285"/>
      <c r="AE101" s="287"/>
      <c r="AF101" s="288"/>
      <c r="AG101" s="271"/>
      <c r="AH101" s="272"/>
      <c r="AI101" s="271"/>
      <c r="AJ101" s="272"/>
      <c r="AK101" s="271"/>
      <c r="AL101" s="283"/>
      <c r="AM101" s="289"/>
      <c r="AN101" s="272"/>
      <c r="AO101" s="271"/>
      <c r="AP101" s="272"/>
      <c r="AQ101" s="271"/>
      <c r="AR101" s="272"/>
      <c r="AS101" s="271"/>
      <c r="AT101" s="272"/>
      <c r="AU101" s="271"/>
      <c r="AV101" s="272"/>
      <c r="AW101" s="271"/>
      <c r="AX101" s="283"/>
      <c r="AY101" s="68">
        <f t="shared" si="0"/>
        <v>6047.5617000000011</v>
      </c>
      <c r="AZ101" s="34">
        <f t="shared" si="1"/>
        <v>240</v>
      </c>
      <c r="BA101" s="34">
        <f t="shared" si="2"/>
        <v>0</v>
      </c>
      <c r="BB101" s="34">
        <f t="shared" si="3"/>
        <v>240</v>
      </c>
      <c r="BC101" s="69">
        <f t="shared" si="4"/>
        <v>25.198173750000006</v>
      </c>
    </row>
    <row r="102" spans="1:55" ht="13" x14ac:dyDescent="0.15">
      <c r="A102" s="40" t="s">
        <v>9</v>
      </c>
      <c r="B102" s="41">
        <f t="shared" si="5"/>
        <v>46483</v>
      </c>
      <c r="C102" s="42">
        <v>4</v>
      </c>
      <c r="D102" s="42"/>
      <c r="E102" s="42" t="s">
        <v>35</v>
      </c>
      <c r="F102" s="43" t="s">
        <v>45</v>
      </c>
      <c r="G102" s="281"/>
      <c r="H102" s="272"/>
      <c r="I102" s="282"/>
      <c r="J102" s="272"/>
      <c r="K102" s="282"/>
      <c r="L102" s="272"/>
      <c r="M102" s="282"/>
      <c r="N102" s="283"/>
      <c r="O102" s="282"/>
      <c r="P102" s="272"/>
      <c r="Q102" s="282"/>
      <c r="R102" s="272"/>
      <c r="S102" s="282"/>
      <c r="T102" s="272"/>
      <c r="U102" s="282"/>
      <c r="V102" s="272"/>
      <c r="W102" s="282"/>
      <c r="X102" s="272"/>
      <c r="Y102" s="349">
        <v>120</v>
      </c>
      <c r="Z102" s="272"/>
      <c r="AA102" s="350">
        <v>120</v>
      </c>
      <c r="AB102" s="272"/>
      <c r="AC102" s="350"/>
      <c r="AD102" s="272"/>
      <c r="AE102" s="350"/>
      <c r="AF102" s="283"/>
      <c r="AG102" s="271"/>
      <c r="AH102" s="272"/>
      <c r="AI102" s="271"/>
      <c r="AJ102" s="272"/>
      <c r="AK102" s="271"/>
      <c r="AL102" s="283"/>
      <c r="AM102" s="289"/>
      <c r="AN102" s="272"/>
      <c r="AO102" s="271"/>
      <c r="AP102" s="272"/>
      <c r="AQ102" s="271"/>
      <c r="AR102" s="272"/>
      <c r="AS102" s="271"/>
      <c r="AT102" s="272"/>
      <c r="AU102" s="271"/>
      <c r="AV102" s="272"/>
      <c r="AW102" s="271"/>
      <c r="AX102" s="283"/>
      <c r="AY102" s="13">
        <f t="shared" si="0"/>
        <v>6481.5702000000001</v>
      </c>
      <c r="AZ102" s="42">
        <f t="shared" si="1"/>
        <v>240</v>
      </c>
      <c r="BA102" s="42">
        <f t="shared" si="2"/>
        <v>0</v>
      </c>
      <c r="BB102" s="42">
        <f t="shared" si="3"/>
        <v>240</v>
      </c>
      <c r="BC102" s="78">
        <f t="shared" si="4"/>
        <v>27.006542500000002</v>
      </c>
    </row>
    <row r="103" spans="1:55" ht="13" x14ac:dyDescent="0.15">
      <c r="A103" s="40" t="s">
        <v>10</v>
      </c>
      <c r="B103" s="41">
        <f t="shared" si="5"/>
        <v>46484</v>
      </c>
      <c r="C103" s="42">
        <v>4</v>
      </c>
      <c r="D103" s="42"/>
      <c r="E103" s="42" t="s">
        <v>35</v>
      </c>
      <c r="F103" s="43" t="s">
        <v>45</v>
      </c>
      <c r="G103" s="281"/>
      <c r="H103" s="272"/>
      <c r="I103" s="282"/>
      <c r="J103" s="272"/>
      <c r="K103" s="282"/>
      <c r="L103" s="272"/>
      <c r="M103" s="282"/>
      <c r="N103" s="283"/>
      <c r="O103" s="282"/>
      <c r="P103" s="272"/>
      <c r="Q103" s="282"/>
      <c r="R103" s="272"/>
      <c r="S103" s="282"/>
      <c r="T103" s="272"/>
      <c r="U103" s="282"/>
      <c r="V103" s="272"/>
      <c r="W103" s="282"/>
      <c r="X103" s="272"/>
      <c r="Y103" s="349">
        <v>120</v>
      </c>
      <c r="Z103" s="272"/>
      <c r="AA103" s="350">
        <v>90</v>
      </c>
      <c r="AB103" s="272"/>
      <c r="AC103" s="350">
        <v>30</v>
      </c>
      <c r="AD103" s="272"/>
      <c r="AE103" s="350"/>
      <c r="AF103" s="283"/>
      <c r="AG103" s="271"/>
      <c r="AH103" s="272"/>
      <c r="AI103" s="271"/>
      <c r="AJ103" s="272"/>
      <c r="AK103" s="271"/>
      <c r="AL103" s="283"/>
      <c r="AM103" s="289"/>
      <c r="AN103" s="272"/>
      <c r="AO103" s="271"/>
      <c r="AP103" s="272"/>
      <c r="AQ103" s="271"/>
      <c r="AR103" s="272"/>
      <c r="AS103" s="271"/>
      <c r="AT103" s="272"/>
      <c r="AU103" s="271"/>
      <c r="AV103" s="272"/>
      <c r="AW103" s="271"/>
      <c r="AX103" s="283"/>
      <c r="AY103" s="13">
        <f t="shared" si="0"/>
        <v>6047.5617000000011</v>
      </c>
      <c r="AZ103" s="42">
        <f t="shared" si="1"/>
        <v>240</v>
      </c>
      <c r="BA103" s="42">
        <f t="shared" si="2"/>
        <v>0</v>
      </c>
      <c r="BB103" s="42">
        <f t="shared" si="3"/>
        <v>240</v>
      </c>
      <c r="BC103" s="78">
        <f t="shared" si="4"/>
        <v>25.198173750000006</v>
      </c>
    </row>
    <row r="104" spans="1:55" ht="13" x14ac:dyDescent="0.15">
      <c r="A104" s="40" t="s">
        <v>11</v>
      </c>
      <c r="B104" s="41">
        <f t="shared" si="5"/>
        <v>46485</v>
      </c>
      <c r="C104" s="42">
        <v>4</v>
      </c>
      <c r="D104" s="42"/>
      <c r="E104" s="42" t="s">
        <v>35</v>
      </c>
      <c r="F104" s="43" t="s">
        <v>45</v>
      </c>
      <c r="G104" s="281"/>
      <c r="H104" s="272"/>
      <c r="I104" s="282"/>
      <c r="J104" s="272"/>
      <c r="K104" s="282"/>
      <c r="L104" s="272"/>
      <c r="M104" s="282"/>
      <c r="N104" s="283"/>
      <c r="O104" s="282"/>
      <c r="P104" s="272"/>
      <c r="Q104" s="282"/>
      <c r="R104" s="272"/>
      <c r="S104" s="282"/>
      <c r="T104" s="272"/>
      <c r="U104" s="282"/>
      <c r="V104" s="272"/>
      <c r="W104" s="282"/>
      <c r="X104" s="272"/>
      <c r="Y104" s="349">
        <v>120</v>
      </c>
      <c r="Z104" s="272"/>
      <c r="AA104" s="350">
        <v>120</v>
      </c>
      <c r="AB104" s="272"/>
      <c r="AC104" s="350"/>
      <c r="AD104" s="272"/>
      <c r="AE104" s="350"/>
      <c r="AF104" s="283"/>
      <c r="AG104" s="271"/>
      <c r="AH104" s="272"/>
      <c r="AI104" s="271"/>
      <c r="AJ104" s="272"/>
      <c r="AK104" s="271"/>
      <c r="AL104" s="283"/>
      <c r="AM104" s="289"/>
      <c r="AN104" s="272"/>
      <c r="AO104" s="271"/>
      <c r="AP104" s="272"/>
      <c r="AQ104" s="271"/>
      <c r="AR104" s="272"/>
      <c r="AS104" s="271"/>
      <c r="AT104" s="272"/>
      <c r="AU104" s="271"/>
      <c r="AV104" s="272"/>
      <c r="AW104" s="271"/>
      <c r="AX104" s="283"/>
      <c r="AY104" s="13">
        <f t="shared" si="0"/>
        <v>6481.5702000000001</v>
      </c>
      <c r="AZ104" s="42">
        <f t="shared" si="1"/>
        <v>240</v>
      </c>
      <c r="BA104" s="42">
        <f t="shared" si="2"/>
        <v>0</v>
      </c>
      <c r="BB104" s="42">
        <f t="shared" si="3"/>
        <v>240</v>
      </c>
      <c r="BC104" s="78">
        <f t="shared" si="4"/>
        <v>27.006542500000002</v>
      </c>
    </row>
    <row r="105" spans="1:55" ht="13" x14ac:dyDescent="0.15">
      <c r="A105" s="40" t="s">
        <v>12</v>
      </c>
      <c r="B105" s="41">
        <f t="shared" si="5"/>
        <v>46486</v>
      </c>
      <c r="C105" s="42">
        <v>4</v>
      </c>
      <c r="D105" s="42"/>
      <c r="E105" s="42" t="s">
        <v>35</v>
      </c>
      <c r="F105" s="43" t="s">
        <v>45</v>
      </c>
      <c r="G105" s="281"/>
      <c r="H105" s="272"/>
      <c r="I105" s="282"/>
      <c r="J105" s="272"/>
      <c r="K105" s="282"/>
      <c r="L105" s="272"/>
      <c r="M105" s="282"/>
      <c r="N105" s="283"/>
      <c r="O105" s="282"/>
      <c r="P105" s="272"/>
      <c r="Q105" s="282"/>
      <c r="R105" s="272"/>
      <c r="S105" s="282"/>
      <c r="T105" s="272"/>
      <c r="U105" s="282"/>
      <c r="V105" s="272"/>
      <c r="W105" s="282"/>
      <c r="X105" s="272"/>
      <c r="Y105" s="349">
        <v>120</v>
      </c>
      <c r="Z105" s="272"/>
      <c r="AA105" s="350">
        <v>90</v>
      </c>
      <c r="AB105" s="272"/>
      <c r="AC105" s="350">
        <v>30</v>
      </c>
      <c r="AD105" s="272"/>
      <c r="AE105" s="350"/>
      <c r="AF105" s="283"/>
      <c r="AG105" s="271"/>
      <c r="AH105" s="272"/>
      <c r="AI105" s="271"/>
      <c r="AJ105" s="272"/>
      <c r="AK105" s="271"/>
      <c r="AL105" s="283"/>
      <c r="AM105" s="289"/>
      <c r="AN105" s="272"/>
      <c r="AO105" s="271"/>
      <c r="AP105" s="272"/>
      <c r="AQ105" s="271"/>
      <c r="AR105" s="272"/>
      <c r="AS105" s="271"/>
      <c r="AT105" s="272"/>
      <c r="AU105" s="271"/>
      <c r="AV105" s="272"/>
      <c r="AW105" s="271"/>
      <c r="AX105" s="283"/>
      <c r="AY105" s="13">
        <f t="shared" si="0"/>
        <v>6047.5617000000011</v>
      </c>
      <c r="AZ105" s="42">
        <f t="shared" si="1"/>
        <v>240</v>
      </c>
      <c r="BA105" s="42">
        <f t="shared" si="2"/>
        <v>0</v>
      </c>
      <c r="BB105" s="42">
        <f t="shared" si="3"/>
        <v>240</v>
      </c>
      <c r="BC105" s="78">
        <f t="shared" si="4"/>
        <v>25.198173750000006</v>
      </c>
    </row>
    <row r="106" spans="1:55" ht="13" x14ac:dyDescent="0.15">
      <c r="A106" s="40" t="s">
        <v>13</v>
      </c>
      <c r="B106" s="41">
        <f t="shared" si="5"/>
        <v>46487</v>
      </c>
      <c r="C106" s="42">
        <v>4</v>
      </c>
      <c r="D106" s="42"/>
      <c r="E106" s="42" t="s">
        <v>35</v>
      </c>
      <c r="F106" s="43" t="s">
        <v>45</v>
      </c>
      <c r="G106" s="281"/>
      <c r="H106" s="272"/>
      <c r="I106" s="282"/>
      <c r="J106" s="272"/>
      <c r="K106" s="282"/>
      <c r="L106" s="272"/>
      <c r="M106" s="282"/>
      <c r="N106" s="283"/>
      <c r="O106" s="282"/>
      <c r="P106" s="272"/>
      <c r="Q106" s="282"/>
      <c r="R106" s="272"/>
      <c r="S106" s="282"/>
      <c r="T106" s="272"/>
      <c r="U106" s="282"/>
      <c r="V106" s="272"/>
      <c r="W106" s="282"/>
      <c r="X106" s="272"/>
      <c r="Y106" s="349">
        <v>120</v>
      </c>
      <c r="Z106" s="272"/>
      <c r="AA106" s="350">
        <v>120</v>
      </c>
      <c r="AB106" s="272"/>
      <c r="AC106" s="350"/>
      <c r="AD106" s="272"/>
      <c r="AE106" s="350"/>
      <c r="AF106" s="283"/>
      <c r="AG106" s="271"/>
      <c r="AH106" s="272"/>
      <c r="AI106" s="271"/>
      <c r="AJ106" s="272"/>
      <c r="AK106" s="271"/>
      <c r="AL106" s="283"/>
      <c r="AM106" s="289"/>
      <c r="AN106" s="272"/>
      <c r="AO106" s="271"/>
      <c r="AP106" s="272"/>
      <c r="AQ106" s="271"/>
      <c r="AR106" s="272"/>
      <c r="AS106" s="271"/>
      <c r="AT106" s="272"/>
      <c r="AU106" s="271"/>
      <c r="AV106" s="272"/>
      <c r="AW106" s="271"/>
      <c r="AX106" s="283"/>
      <c r="AY106" s="13">
        <f t="shared" si="0"/>
        <v>6481.5702000000001</v>
      </c>
      <c r="AZ106" s="42">
        <f t="shared" si="1"/>
        <v>240</v>
      </c>
      <c r="BA106" s="42">
        <f t="shared" si="2"/>
        <v>0</v>
      </c>
      <c r="BB106" s="42">
        <f t="shared" si="3"/>
        <v>240</v>
      </c>
      <c r="BC106" s="78">
        <f t="shared" si="4"/>
        <v>27.006542500000002</v>
      </c>
    </row>
    <row r="107" spans="1:55" ht="13" x14ac:dyDescent="0.15">
      <c r="A107" s="45" t="s">
        <v>14</v>
      </c>
      <c r="B107" s="46">
        <f t="shared" si="5"/>
        <v>46488</v>
      </c>
      <c r="C107" s="47">
        <v>4</v>
      </c>
      <c r="D107" s="47"/>
      <c r="E107" s="47" t="s">
        <v>35</v>
      </c>
      <c r="F107" s="48" t="s">
        <v>45</v>
      </c>
      <c r="G107" s="296"/>
      <c r="H107" s="292"/>
      <c r="I107" s="291"/>
      <c r="J107" s="292"/>
      <c r="K107" s="291"/>
      <c r="L107" s="292"/>
      <c r="M107" s="291"/>
      <c r="N107" s="293"/>
      <c r="O107" s="291"/>
      <c r="P107" s="292"/>
      <c r="Q107" s="291"/>
      <c r="R107" s="292"/>
      <c r="S107" s="291"/>
      <c r="T107" s="292"/>
      <c r="U107" s="291"/>
      <c r="V107" s="292"/>
      <c r="W107" s="291"/>
      <c r="X107" s="292"/>
      <c r="Y107" s="351">
        <v>0</v>
      </c>
      <c r="Z107" s="292"/>
      <c r="AA107" s="352">
        <v>0</v>
      </c>
      <c r="AB107" s="292"/>
      <c r="AC107" s="352"/>
      <c r="AD107" s="292"/>
      <c r="AE107" s="352"/>
      <c r="AF107" s="293"/>
      <c r="AG107" s="295"/>
      <c r="AH107" s="292"/>
      <c r="AI107" s="295"/>
      <c r="AJ107" s="292"/>
      <c r="AK107" s="295"/>
      <c r="AL107" s="293"/>
      <c r="AM107" s="294"/>
      <c r="AN107" s="292"/>
      <c r="AO107" s="295"/>
      <c r="AP107" s="292"/>
      <c r="AQ107" s="295"/>
      <c r="AR107" s="292"/>
      <c r="AS107" s="295"/>
      <c r="AT107" s="292"/>
      <c r="AU107" s="295"/>
      <c r="AV107" s="292"/>
      <c r="AW107" s="295"/>
      <c r="AX107" s="293"/>
      <c r="AY107" s="79">
        <f t="shared" si="0"/>
        <v>0</v>
      </c>
      <c r="AZ107" s="47">
        <f t="shared" si="1"/>
        <v>0</v>
      </c>
      <c r="BA107" s="47">
        <f t="shared" si="2"/>
        <v>0</v>
      </c>
      <c r="BB107" s="47">
        <f t="shared" si="3"/>
        <v>0</v>
      </c>
      <c r="BC107" s="80" t="str">
        <f t="shared" si="4"/>
        <v/>
      </c>
    </row>
    <row r="108" spans="1:55" ht="13" x14ac:dyDescent="0.15">
      <c r="A108" s="32" t="s">
        <v>7</v>
      </c>
      <c r="B108" s="33">
        <f t="shared" si="5"/>
        <v>46489</v>
      </c>
      <c r="C108" s="34">
        <v>4</v>
      </c>
      <c r="D108" s="34"/>
      <c r="E108" s="34" t="s">
        <v>36</v>
      </c>
      <c r="F108" s="35" t="s">
        <v>45</v>
      </c>
      <c r="G108" s="281"/>
      <c r="H108" s="272"/>
      <c r="I108" s="282"/>
      <c r="J108" s="272"/>
      <c r="K108" s="282"/>
      <c r="L108" s="272"/>
      <c r="M108" s="282"/>
      <c r="N108" s="283"/>
      <c r="O108" s="284"/>
      <c r="P108" s="285"/>
      <c r="Q108" s="284"/>
      <c r="R108" s="285"/>
      <c r="S108" s="284"/>
      <c r="T108" s="285"/>
      <c r="U108" s="284"/>
      <c r="V108" s="285"/>
      <c r="W108" s="284"/>
      <c r="X108" s="285"/>
      <c r="Y108" s="286">
        <v>120</v>
      </c>
      <c r="Z108" s="285"/>
      <c r="AA108" s="287">
        <v>90</v>
      </c>
      <c r="AB108" s="285"/>
      <c r="AC108" s="287">
        <v>30</v>
      </c>
      <c r="AD108" s="285"/>
      <c r="AE108" s="287"/>
      <c r="AF108" s="288"/>
      <c r="AG108" s="271"/>
      <c r="AH108" s="272"/>
      <c r="AI108" s="271"/>
      <c r="AJ108" s="272"/>
      <c r="AK108" s="271"/>
      <c r="AL108" s="283"/>
      <c r="AM108" s="289"/>
      <c r="AN108" s="272"/>
      <c r="AO108" s="271"/>
      <c r="AP108" s="272"/>
      <c r="AQ108" s="271"/>
      <c r="AR108" s="272"/>
      <c r="AS108" s="271"/>
      <c r="AT108" s="272"/>
      <c r="AU108" s="271"/>
      <c r="AV108" s="272"/>
      <c r="AW108" s="271"/>
      <c r="AX108" s="283"/>
      <c r="AY108" s="68">
        <f t="shared" si="0"/>
        <v>6047.5617000000011</v>
      </c>
      <c r="AZ108" s="34">
        <f t="shared" si="1"/>
        <v>240</v>
      </c>
      <c r="BA108" s="34">
        <f t="shared" si="2"/>
        <v>0</v>
      </c>
      <c r="BB108" s="34">
        <f t="shared" si="3"/>
        <v>240</v>
      </c>
      <c r="BC108" s="69">
        <f t="shared" si="4"/>
        <v>25.198173750000006</v>
      </c>
    </row>
    <row r="109" spans="1:55" ht="13" x14ac:dyDescent="0.15">
      <c r="A109" s="40" t="s">
        <v>9</v>
      </c>
      <c r="B109" s="41">
        <f t="shared" si="5"/>
        <v>46490</v>
      </c>
      <c r="C109" s="42">
        <v>4</v>
      </c>
      <c r="D109" s="42"/>
      <c r="E109" s="42" t="s">
        <v>36</v>
      </c>
      <c r="F109" s="43" t="s">
        <v>45</v>
      </c>
      <c r="G109" s="281"/>
      <c r="H109" s="272"/>
      <c r="I109" s="282"/>
      <c r="J109" s="272"/>
      <c r="K109" s="282"/>
      <c r="L109" s="272"/>
      <c r="M109" s="282"/>
      <c r="N109" s="283"/>
      <c r="O109" s="282"/>
      <c r="P109" s="272"/>
      <c r="Q109" s="282"/>
      <c r="R109" s="272"/>
      <c r="S109" s="282"/>
      <c r="T109" s="272"/>
      <c r="U109" s="282"/>
      <c r="V109" s="272"/>
      <c r="W109" s="282"/>
      <c r="X109" s="272"/>
      <c r="Y109" s="349">
        <v>120</v>
      </c>
      <c r="Z109" s="272"/>
      <c r="AA109" s="350">
        <v>120</v>
      </c>
      <c r="AB109" s="272"/>
      <c r="AC109" s="350"/>
      <c r="AD109" s="272"/>
      <c r="AE109" s="350"/>
      <c r="AF109" s="283"/>
      <c r="AG109" s="271"/>
      <c r="AH109" s="272"/>
      <c r="AI109" s="271"/>
      <c r="AJ109" s="272"/>
      <c r="AK109" s="271"/>
      <c r="AL109" s="283"/>
      <c r="AM109" s="289"/>
      <c r="AN109" s="272"/>
      <c r="AO109" s="271"/>
      <c r="AP109" s="272"/>
      <c r="AQ109" s="271"/>
      <c r="AR109" s="272"/>
      <c r="AS109" s="271"/>
      <c r="AT109" s="272"/>
      <c r="AU109" s="271"/>
      <c r="AV109" s="272"/>
      <c r="AW109" s="271"/>
      <c r="AX109" s="283"/>
      <c r="AY109" s="13">
        <f t="shared" si="0"/>
        <v>6481.5702000000001</v>
      </c>
      <c r="AZ109" s="42">
        <f t="shared" si="1"/>
        <v>240</v>
      </c>
      <c r="BA109" s="42">
        <f t="shared" si="2"/>
        <v>0</v>
      </c>
      <c r="BB109" s="42">
        <f t="shared" si="3"/>
        <v>240</v>
      </c>
      <c r="BC109" s="78">
        <f t="shared" si="4"/>
        <v>27.006542500000002</v>
      </c>
    </row>
    <row r="110" spans="1:55" ht="13" x14ac:dyDescent="0.15">
      <c r="A110" s="40" t="s">
        <v>10</v>
      </c>
      <c r="B110" s="41">
        <f t="shared" si="5"/>
        <v>46491</v>
      </c>
      <c r="C110" s="42">
        <v>4</v>
      </c>
      <c r="D110" s="42"/>
      <c r="E110" s="42" t="s">
        <v>36</v>
      </c>
      <c r="F110" s="43" t="s">
        <v>45</v>
      </c>
      <c r="G110" s="281"/>
      <c r="H110" s="272"/>
      <c r="I110" s="282"/>
      <c r="J110" s="272"/>
      <c r="K110" s="282"/>
      <c r="L110" s="272"/>
      <c r="M110" s="282"/>
      <c r="N110" s="283"/>
      <c r="O110" s="282"/>
      <c r="P110" s="272"/>
      <c r="Q110" s="282"/>
      <c r="R110" s="272"/>
      <c r="S110" s="282"/>
      <c r="T110" s="272"/>
      <c r="U110" s="282"/>
      <c r="V110" s="272"/>
      <c r="W110" s="282"/>
      <c r="X110" s="272"/>
      <c r="Y110" s="349">
        <v>120</v>
      </c>
      <c r="Z110" s="272"/>
      <c r="AA110" s="350">
        <v>90</v>
      </c>
      <c r="AB110" s="272"/>
      <c r="AC110" s="350">
        <v>30</v>
      </c>
      <c r="AD110" s="272"/>
      <c r="AE110" s="350"/>
      <c r="AF110" s="283"/>
      <c r="AG110" s="271"/>
      <c r="AH110" s="272"/>
      <c r="AI110" s="271"/>
      <c r="AJ110" s="272"/>
      <c r="AK110" s="271"/>
      <c r="AL110" s="283"/>
      <c r="AM110" s="289"/>
      <c r="AN110" s="272"/>
      <c r="AO110" s="271"/>
      <c r="AP110" s="272"/>
      <c r="AQ110" s="271"/>
      <c r="AR110" s="272"/>
      <c r="AS110" s="271"/>
      <c r="AT110" s="272"/>
      <c r="AU110" s="271"/>
      <c r="AV110" s="272"/>
      <c r="AW110" s="271"/>
      <c r="AX110" s="283"/>
      <c r="AY110" s="13">
        <f t="shared" si="0"/>
        <v>6047.5617000000011</v>
      </c>
      <c r="AZ110" s="42">
        <f t="shared" si="1"/>
        <v>240</v>
      </c>
      <c r="BA110" s="42">
        <f t="shared" si="2"/>
        <v>0</v>
      </c>
      <c r="BB110" s="42">
        <f t="shared" si="3"/>
        <v>240</v>
      </c>
      <c r="BC110" s="78">
        <f t="shared" si="4"/>
        <v>25.198173750000006</v>
      </c>
    </row>
    <row r="111" spans="1:55" ht="13" x14ac:dyDescent="0.15">
      <c r="A111" s="40" t="s">
        <v>11</v>
      </c>
      <c r="B111" s="41">
        <f t="shared" si="5"/>
        <v>46492</v>
      </c>
      <c r="C111" s="42">
        <v>4</v>
      </c>
      <c r="D111" s="42"/>
      <c r="E111" s="42" t="s">
        <v>36</v>
      </c>
      <c r="F111" s="43" t="s">
        <v>45</v>
      </c>
      <c r="G111" s="281"/>
      <c r="H111" s="272"/>
      <c r="I111" s="282"/>
      <c r="J111" s="272"/>
      <c r="K111" s="282"/>
      <c r="L111" s="272"/>
      <c r="M111" s="282"/>
      <c r="N111" s="283"/>
      <c r="O111" s="282"/>
      <c r="P111" s="272"/>
      <c r="Q111" s="282"/>
      <c r="R111" s="272"/>
      <c r="S111" s="282"/>
      <c r="T111" s="272"/>
      <c r="U111" s="282"/>
      <c r="V111" s="272"/>
      <c r="W111" s="282"/>
      <c r="X111" s="272"/>
      <c r="Y111" s="349">
        <v>120</v>
      </c>
      <c r="Z111" s="272"/>
      <c r="AA111" s="350">
        <v>120</v>
      </c>
      <c r="AB111" s="272"/>
      <c r="AC111" s="350"/>
      <c r="AD111" s="272"/>
      <c r="AE111" s="350"/>
      <c r="AF111" s="283"/>
      <c r="AG111" s="271"/>
      <c r="AH111" s="272"/>
      <c r="AI111" s="271"/>
      <c r="AJ111" s="272"/>
      <c r="AK111" s="271"/>
      <c r="AL111" s="283"/>
      <c r="AM111" s="289"/>
      <c r="AN111" s="272"/>
      <c r="AO111" s="271"/>
      <c r="AP111" s="272"/>
      <c r="AQ111" s="271"/>
      <c r="AR111" s="272"/>
      <c r="AS111" s="271"/>
      <c r="AT111" s="272"/>
      <c r="AU111" s="271"/>
      <c r="AV111" s="272"/>
      <c r="AW111" s="271"/>
      <c r="AX111" s="283"/>
      <c r="AY111" s="13">
        <f t="shared" si="0"/>
        <v>6481.5702000000001</v>
      </c>
      <c r="AZ111" s="42">
        <f t="shared" si="1"/>
        <v>240</v>
      </c>
      <c r="BA111" s="42">
        <f t="shared" si="2"/>
        <v>0</v>
      </c>
      <c r="BB111" s="42">
        <f t="shared" si="3"/>
        <v>240</v>
      </c>
      <c r="BC111" s="78">
        <f t="shared" si="4"/>
        <v>27.006542500000002</v>
      </c>
    </row>
    <row r="112" spans="1:55" ht="13" x14ac:dyDescent="0.15">
      <c r="A112" s="40" t="s">
        <v>12</v>
      </c>
      <c r="B112" s="41">
        <f t="shared" si="5"/>
        <v>46493</v>
      </c>
      <c r="C112" s="42">
        <v>4</v>
      </c>
      <c r="D112" s="42"/>
      <c r="E112" s="42" t="s">
        <v>36</v>
      </c>
      <c r="F112" s="43" t="s">
        <v>45</v>
      </c>
      <c r="G112" s="281"/>
      <c r="H112" s="272"/>
      <c r="I112" s="282"/>
      <c r="J112" s="272"/>
      <c r="K112" s="282"/>
      <c r="L112" s="272"/>
      <c r="M112" s="282"/>
      <c r="N112" s="283"/>
      <c r="O112" s="282"/>
      <c r="P112" s="272"/>
      <c r="Q112" s="282"/>
      <c r="R112" s="272"/>
      <c r="S112" s="282"/>
      <c r="T112" s="272"/>
      <c r="U112" s="282"/>
      <c r="V112" s="272"/>
      <c r="W112" s="282"/>
      <c r="X112" s="272"/>
      <c r="Y112" s="349">
        <v>120</v>
      </c>
      <c r="Z112" s="272"/>
      <c r="AA112" s="350">
        <v>90</v>
      </c>
      <c r="AB112" s="272"/>
      <c r="AC112" s="350">
        <v>30</v>
      </c>
      <c r="AD112" s="272"/>
      <c r="AE112" s="350"/>
      <c r="AF112" s="283"/>
      <c r="AG112" s="271"/>
      <c r="AH112" s="272"/>
      <c r="AI112" s="271"/>
      <c r="AJ112" s="272"/>
      <c r="AK112" s="271"/>
      <c r="AL112" s="283"/>
      <c r="AM112" s="289"/>
      <c r="AN112" s="272"/>
      <c r="AO112" s="271"/>
      <c r="AP112" s="272"/>
      <c r="AQ112" s="271"/>
      <c r="AR112" s="272"/>
      <c r="AS112" s="271"/>
      <c r="AT112" s="272"/>
      <c r="AU112" s="271"/>
      <c r="AV112" s="272"/>
      <c r="AW112" s="271"/>
      <c r="AX112" s="283"/>
      <c r="AY112" s="13">
        <f t="shared" si="0"/>
        <v>6047.5617000000011</v>
      </c>
      <c r="AZ112" s="42">
        <f t="shared" si="1"/>
        <v>240</v>
      </c>
      <c r="BA112" s="42">
        <f t="shared" si="2"/>
        <v>0</v>
      </c>
      <c r="BB112" s="42">
        <f t="shared" si="3"/>
        <v>240</v>
      </c>
      <c r="BC112" s="78">
        <f t="shared" si="4"/>
        <v>25.198173750000006</v>
      </c>
    </row>
    <row r="113" spans="1:55" ht="13" x14ac:dyDescent="0.15">
      <c r="A113" s="40" t="s">
        <v>13</v>
      </c>
      <c r="B113" s="41">
        <f t="shared" si="5"/>
        <v>46494</v>
      </c>
      <c r="C113" s="42">
        <v>4</v>
      </c>
      <c r="D113" s="42"/>
      <c r="E113" s="42" t="s">
        <v>36</v>
      </c>
      <c r="F113" s="43" t="s">
        <v>45</v>
      </c>
      <c r="G113" s="281"/>
      <c r="H113" s="272"/>
      <c r="I113" s="282"/>
      <c r="J113" s="272"/>
      <c r="K113" s="282"/>
      <c r="L113" s="272"/>
      <c r="M113" s="282"/>
      <c r="N113" s="283"/>
      <c r="O113" s="282"/>
      <c r="P113" s="272"/>
      <c r="Q113" s="282"/>
      <c r="R113" s="272"/>
      <c r="S113" s="282"/>
      <c r="T113" s="272"/>
      <c r="U113" s="282"/>
      <c r="V113" s="272"/>
      <c r="W113" s="282"/>
      <c r="X113" s="272"/>
      <c r="Y113" s="349">
        <v>120</v>
      </c>
      <c r="Z113" s="272"/>
      <c r="AA113" s="350">
        <v>120</v>
      </c>
      <c r="AB113" s="272"/>
      <c r="AC113" s="350"/>
      <c r="AD113" s="272"/>
      <c r="AE113" s="350"/>
      <c r="AF113" s="283"/>
      <c r="AG113" s="271"/>
      <c r="AH113" s="272"/>
      <c r="AI113" s="271"/>
      <c r="AJ113" s="272"/>
      <c r="AK113" s="271"/>
      <c r="AL113" s="283"/>
      <c r="AM113" s="289"/>
      <c r="AN113" s="272"/>
      <c r="AO113" s="271"/>
      <c r="AP113" s="272"/>
      <c r="AQ113" s="271"/>
      <c r="AR113" s="272"/>
      <c r="AS113" s="271"/>
      <c r="AT113" s="272"/>
      <c r="AU113" s="271"/>
      <c r="AV113" s="272"/>
      <c r="AW113" s="271"/>
      <c r="AX113" s="283"/>
      <c r="AY113" s="13">
        <f t="shared" si="0"/>
        <v>6481.5702000000001</v>
      </c>
      <c r="AZ113" s="42">
        <f t="shared" si="1"/>
        <v>240</v>
      </c>
      <c r="BA113" s="42">
        <f t="shared" si="2"/>
        <v>0</v>
      </c>
      <c r="BB113" s="42">
        <f t="shared" si="3"/>
        <v>240</v>
      </c>
      <c r="BC113" s="78">
        <f t="shared" si="4"/>
        <v>27.006542500000002</v>
      </c>
    </row>
    <row r="114" spans="1:55" ht="13" x14ac:dyDescent="0.15">
      <c r="A114" s="45" t="s">
        <v>14</v>
      </c>
      <c r="B114" s="46">
        <f t="shared" si="5"/>
        <v>46495</v>
      </c>
      <c r="C114" s="47">
        <v>4</v>
      </c>
      <c r="D114" s="47"/>
      <c r="E114" s="47" t="s">
        <v>36</v>
      </c>
      <c r="F114" s="48" t="s">
        <v>45</v>
      </c>
      <c r="G114" s="296"/>
      <c r="H114" s="292"/>
      <c r="I114" s="291"/>
      <c r="J114" s="292"/>
      <c r="K114" s="291"/>
      <c r="L114" s="292"/>
      <c r="M114" s="291"/>
      <c r="N114" s="293"/>
      <c r="O114" s="291"/>
      <c r="P114" s="292"/>
      <c r="Q114" s="291"/>
      <c r="R114" s="292"/>
      <c r="S114" s="291"/>
      <c r="T114" s="292"/>
      <c r="U114" s="291"/>
      <c r="V114" s="292"/>
      <c r="W114" s="291"/>
      <c r="X114" s="292"/>
      <c r="Y114" s="351">
        <v>0</v>
      </c>
      <c r="Z114" s="292"/>
      <c r="AA114" s="352">
        <v>0</v>
      </c>
      <c r="AB114" s="292"/>
      <c r="AC114" s="352"/>
      <c r="AD114" s="292"/>
      <c r="AE114" s="352"/>
      <c r="AF114" s="293"/>
      <c r="AG114" s="295"/>
      <c r="AH114" s="292"/>
      <c r="AI114" s="295"/>
      <c r="AJ114" s="292"/>
      <c r="AK114" s="295"/>
      <c r="AL114" s="293"/>
      <c r="AM114" s="294"/>
      <c r="AN114" s="292"/>
      <c r="AO114" s="295"/>
      <c r="AP114" s="292"/>
      <c r="AQ114" s="295"/>
      <c r="AR114" s="292"/>
      <c r="AS114" s="295"/>
      <c r="AT114" s="292"/>
      <c r="AU114" s="295"/>
      <c r="AV114" s="292"/>
      <c r="AW114" s="295"/>
      <c r="AX114" s="293"/>
      <c r="AY114" s="79">
        <f t="shared" si="0"/>
        <v>0</v>
      </c>
      <c r="AZ114" s="47">
        <f t="shared" si="1"/>
        <v>0</v>
      </c>
      <c r="BA114" s="47">
        <f t="shared" si="2"/>
        <v>0</v>
      </c>
      <c r="BB114" s="47">
        <f t="shared" si="3"/>
        <v>0</v>
      </c>
      <c r="BC114" s="80" t="str">
        <f t="shared" si="4"/>
        <v/>
      </c>
    </row>
    <row r="115" spans="1:55" ht="13" x14ac:dyDescent="0.15">
      <c r="A115" s="32" t="s">
        <v>7</v>
      </c>
      <c r="B115" s="33">
        <f t="shared" si="5"/>
        <v>46496</v>
      </c>
      <c r="C115" s="34">
        <v>5</v>
      </c>
      <c r="D115" s="34"/>
      <c r="E115" s="34" t="s">
        <v>31</v>
      </c>
      <c r="F115" s="35" t="s">
        <v>45</v>
      </c>
      <c r="G115" s="281"/>
      <c r="H115" s="272"/>
      <c r="I115" s="282"/>
      <c r="J115" s="272"/>
      <c r="K115" s="282"/>
      <c r="L115" s="272"/>
      <c r="M115" s="282"/>
      <c r="N115" s="283"/>
      <c r="O115" s="282"/>
      <c r="P115" s="272"/>
      <c r="Q115" s="282"/>
      <c r="R115" s="272"/>
      <c r="S115" s="282"/>
      <c r="T115" s="272"/>
      <c r="U115" s="282"/>
      <c r="V115" s="272"/>
      <c r="W115" s="282"/>
      <c r="X115" s="272"/>
      <c r="Y115" s="286">
        <v>120</v>
      </c>
      <c r="Z115" s="285"/>
      <c r="AA115" s="287">
        <v>90</v>
      </c>
      <c r="AB115" s="285"/>
      <c r="AC115" s="287">
        <v>30</v>
      </c>
      <c r="AD115" s="285"/>
      <c r="AE115" s="287"/>
      <c r="AF115" s="288"/>
      <c r="AG115" s="271"/>
      <c r="AH115" s="272"/>
      <c r="AI115" s="271"/>
      <c r="AJ115" s="272"/>
      <c r="AK115" s="271"/>
      <c r="AL115" s="283"/>
      <c r="AM115" s="289"/>
      <c r="AN115" s="272"/>
      <c r="AO115" s="271"/>
      <c r="AP115" s="272"/>
      <c r="AQ115" s="271"/>
      <c r="AR115" s="272"/>
      <c r="AS115" s="271"/>
      <c r="AT115" s="272"/>
      <c r="AU115" s="271"/>
      <c r="AV115" s="272"/>
      <c r="AW115" s="271"/>
      <c r="AX115" s="283"/>
      <c r="AY115" s="68">
        <f t="shared" si="0"/>
        <v>6047.5617000000011</v>
      </c>
      <c r="AZ115" s="34">
        <f t="shared" si="1"/>
        <v>240</v>
      </c>
      <c r="BA115" s="34">
        <f t="shared" si="2"/>
        <v>0</v>
      </c>
      <c r="BB115" s="34">
        <f t="shared" si="3"/>
        <v>240</v>
      </c>
      <c r="BC115" s="69">
        <f t="shared" si="4"/>
        <v>25.198173750000006</v>
      </c>
    </row>
    <row r="116" spans="1:55" ht="13" x14ac:dyDescent="0.15">
      <c r="A116" s="40" t="s">
        <v>9</v>
      </c>
      <c r="B116" s="41">
        <f t="shared" si="5"/>
        <v>46497</v>
      </c>
      <c r="C116" s="42">
        <v>5</v>
      </c>
      <c r="D116" s="42"/>
      <c r="E116" s="42" t="s">
        <v>31</v>
      </c>
      <c r="F116" s="43" t="s">
        <v>45</v>
      </c>
      <c r="G116" s="281"/>
      <c r="H116" s="272"/>
      <c r="I116" s="282"/>
      <c r="J116" s="272"/>
      <c r="K116" s="282"/>
      <c r="L116" s="272"/>
      <c r="M116" s="282"/>
      <c r="N116" s="283"/>
      <c r="O116" s="282"/>
      <c r="P116" s="272"/>
      <c r="Q116" s="282"/>
      <c r="R116" s="272"/>
      <c r="S116" s="282"/>
      <c r="T116" s="272"/>
      <c r="U116" s="282"/>
      <c r="V116" s="272"/>
      <c r="W116" s="282"/>
      <c r="X116" s="272"/>
      <c r="Y116" s="349">
        <v>120</v>
      </c>
      <c r="Z116" s="272"/>
      <c r="AA116" s="350">
        <v>120</v>
      </c>
      <c r="AB116" s="272"/>
      <c r="AC116" s="350"/>
      <c r="AD116" s="272"/>
      <c r="AE116" s="350"/>
      <c r="AF116" s="283"/>
      <c r="AG116" s="271"/>
      <c r="AH116" s="272"/>
      <c r="AI116" s="271"/>
      <c r="AJ116" s="272"/>
      <c r="AK116" s="271"/>
      <c r="AL116" s="283"/>
      <c r="AM116" s="289"/>
      <c r="AN116" s="272"/>
      <c r="AO116" s="271"/>
      <c r="AP116" s="272"/>
      <c r="AQ116" s="271"/>
      <c r="AR116" s="272"/>
      <c r="AS116" s="271"/>
      <c r="AT116" s="272"/>
      <c r="AU116" s="271"/>
      <c r="AV116" s="272"/>
      <c r="AW116" s="271"/>
      <c r="AX116" s="283"/>
      <c r="AY116" s="13">
        <f t="shared" si="0"/>
        <v>6481.5702000000001</v>
      </c>
      <c r="AZ116" s="42">
        <f t="shared" si="1"/>
        <v>240</v>
      </c>
      <c r="BA116" s="42">
        <f t="shared" si="2"/>
        <v>0</v>
      </c>
      <c r="BB116" s="42">
        <f t="shared" si="3"/>
        <v>240</v>
      </c>
      <c r="BC116" s="78">
        <f t="shared" si="4"/>
        <v>27.006542500000002</v>
      </c>
    </row>
    <row r="117" spans="1:55" ht="13" x14ac:dyDescent="0.15">
      <c r="A117" s="40" t="s">
        <v>10</v>
      </c>
      <c r="B117" s="41">
        <f t="shared" si="5"/>
        <v>46498</v>
      </c>
      <c r="C117" s="42">
        <v>5</v>
      </c>
      <c r="D117" s="42"/>
      <c r="E117" s="42" t="s">
        <v>31</v>
      </c>
      <c r="F117" s="43" t="s">
        <v>45</v>
      </c>
      <c r="G117" s="281"/>
      <c r="H117" s="272"/>
      <c r="I117" s="282"/>
      <c r="J117" s="272"/>
      <c r="K117" s="282"/>
      <c r="L117" s="272"/>
      <c r="M117" s="282"/>
      <c r="N117" s="283"/>
      <c r="O117" s="282"/>
      <c r="P117" s="272"/>
      <c r="Q117" s="282"/>
      <c r="R117" s="272"/>
      <c r="S117" s="282"/>
      <c r="T117" s="272"/>
      <c r="U117" s="282"/>
      <c r="V117" s="272"/>
      <c r="W117" s="282"/>
      <c r="X117" s="272"/>
      <c r="Y117" s="349">
        <v>120</v>
      </c>
      <c r="Z117" s="272"/>
      <c r="AA117" s="350">
        <v>90</v>
      </c>
      <c r="AB117" s="272"/>
      <c r="AC117" s="350">
        <v>30</v>
      </c>
      <c r="AD117" s="272"/>
      <c r="AE117" s="350"/>
      <c r="AF117" s="283"/>
      <c r="AG117" s="271"/>
      <c r="AH117" s="272"/>
      <c r="AI117" s="271"/>
      <c r="AJ117" s="272"/>
      <c r="AK117" s="271"/>
      <c r="AL117" s="283"/>
      <c r="AM117" s="289"/>
      <c r="AN117" s="272"/>
      <c r="AO117" s="271"/>
      <c r="AP117" s="272"/>
      <c r="AQ117" s="271"/>
      <c r="AR117" s="272"/>
      <c r="AS117" s="271"/>
      <c r="AT117" s="272"/>
      <c r="AU117" s="271"/>
      <c r="AV117" s="272"/>
      <c r="AW117" s="271"/>
      <c r="AX117" s="283"/>
      <c r="AY117" s="13">
        <f t="shared" si="0"/>
        <v>6047.5617000000011</v>
      </c>
      <c r="AZ117" s="42">
        <f t="shared" si="1"/>
        <v>240</v>
      </c>
      <c r="BA117" s="42">
        <f t="shared" si="2"/>
        <v>0</v>
      </c>
      <c r="BB117" s="42">
        <f t="shared" si="3"/>
        <v>240</v>
      </c>
      <c r="BC117" s="78">
        <f t="shared" si="4"/>
        <v>25.198173750000006</v>
      </c>
    </row>
    <row r="118" spans="1:55" ht="13" x14ac:dyDescent="0.15">
      <c r="A118" s="40" t="s">
        <v>11</v>
      </c>
      <c r="B118" s="41">
        <f t="shared" si="5"/>
        <v>46499</v>
      </c>
      <c r="C118" s="42">
        <v>5</v>
      </c>
      <c r="D118" s="42"/>
      <c r="E118" s="42" t="s">
        <v>31</v>
      </c>
      <c r="F118" s="43" t="s">
        <v>45</v>
      </c>
      <c r="G118" s="281"/>
      <c r="H118" s="272"/>
      <c r="I118" s="282"/>
      <c r="J118" s="272"/>
      <c r="K118" s="282"/>
      <c r="L118" s="272"/>
      <c r="M118" s="282"/>
      <c r="N118" s="283"/>
      <c r="O118" s="282"/>
      <c r="P118" s="272"/>
      <c r="Q118" s="282"/>
      <c r="R118" s="272"/>
      <c r="S118" s="282"/>
      <c r="T118" s="272"/>
      <c r="U118" s="282"/>
      <c r="V118" s="272"/>
      <c r="W118" s="282"/>
      <c r="X118" s="272"/>
      <c r="Y118" s="349">
        <v>120</v>
      </c>
      <c r="Z118" s="272"/>
      <c r="AA118" s="350">
        <v>120</v>
      </c>
      <c r="AB118" s="272"/>
      <c r="AC118" s="350"/>
      <c r="AD118" s="272"/>
      <c r="AE118" s="350"/>
      <c r="AF118" s="283"/>
      <c r="AG118" s="271"/>
      <c r="AH118" s="272"/>
      <c r="AI118" s="271"/>
      <c r="AJ118" s="272"/>
      <c r="AK118" s="271"/>
      <c r="AL118" s="283"/>
      <c r="AM118" s="289"/>
      <c r="AN118" s="272"/>
      <c r="AO118" s="271"/>
      <c r="AP118" s="272"/>
      <c r="AQ118" s="271"/>
      <c r="AR118" s="272"/>
      <c r="AS118" s="271"/>
      <c r="AT118" s="272"/>
      <c r="AU118" s="271"/>
      <c r="AV118" s="272"/>
      <c r="AW118" s="271"/>
      <c r="AX118" s="283"/>
      <c r="AY118" s="13">
        <f t="shared" si="0"/>
        <v>6481.5702000000001</v>
      </c>
      <c r="AZ118" s="42">
        <f t="shared" si="1"/>
        <v>240</v>
      </c>
      <c r="BA118" s="42">
        <f t="shared" si="2"/>
        <v>0</v>
      </c>
      <c r="BB118" s="42">
        <f t="shared" si="3"/>
        <v>240</v>
      </c>
      <c r="BC118" s="78">
        <f t="shared" si="4"/>
        <v>27.006542500000002</v>
      </c>
    </row>
    <row r="119" spans="1:55" ht="13" x14ac:dyDescent="0.15">
      <c r="A119" s="40" t="s">
        <v>12</v>
      </c>
      <c r="B119" s="41">
        <f t="shared" si="5"/>
        <v>46500</v>
      </c>
      <c r="C119" s="42">
        <v>5</v>
      </c>
      <c r="D119" s="42"/>
      <c r="E119" s="42" t="s">
        <v>31</v>
      </c>
      <c r="F119" s="43" t="s">
        <v>45</v>
      </c>
      <c r="G119" s="281"/>
      <c r="H119" s="272"/>
      <c r="I119" s="282"/>
      <c r="J119" s="272"/>
      <c r="K119" s="282"/>
      <c r="L119" s="272"/>
      <c r="M119" s="282"/>
      <c r="N119" s="283"/>
      <c r="O119" s="282"/>
      <c r="P119" s="272"/>
      <c r="Q119" s="282"/>
      <c r="R119" s="272"/>
      <c r="S119" s="282"/>
      <c r="T119" s="272"/>
      <c r="U119" s="282"/>
      <c r="V119" s="272"/>
      <c r="W119" s="282"/>
      <c r="X119" s="272"/>
      <c r="Y119" s="349">
        <v>120</v>
      </c>
      <c r="Z119" s="272"/>
      <c r="AA119" s="350">
        <v>90</v>
      </c>
      <c r="AB119" s="272"/>
      <c r="AC119" s="350">
        <v>30</v>
      </c>
      <c r="AD119" s="272"/>
      <c r="AE119" s="350"/>
      <c r="AF119" s="283"/>
      <c r="AG119" s="271"/>
      <c r="AH119" s="272"/>
      <c r="AI119" s="271"/>
      <c r="AJ119" s="272"/>
      <c r="AK119" s="271"/>
      <c r="AL119" s="283"/>
      <c r="AM119" s="289"/>
      <c r="AN119" s="272"/>
      <c r="AO119" s="271"/>
      <c r="AP119" s="272"/>
      <c r="AQ119" s="271"/>
      <c r="AR119" s="272"/>
      <c r="AS119" s="271"/>
      <c r="AT119" s="272"/>
      <c r="AU119" s="271"/>
      <c r="AV119" s="272"/>
      <c r="AW119" s="271"/>
      <c r="AX119" s="283"/>
      <c r="AY119" s="13">
        <f t="shared" si="0"/>
        <v>6047.5617000000011</v>
      </c>
      <c r="AZ119" s="42">
        <f t="shared" si="1"/>
        <v>240</v>
      </c>
      <c r="BA119" s="42">
        <f t="shared" si="2"/>
        <v>0</v>
      </c>
      <c r="BB119" s="42">
        <f t="shared" si="3"/>
        <v>240</v>
      </c>
      <c r="BC119" s="78">
        <f t="shared" si="4"/>
        <v>25.198173750000006</v>
      </c>
    </row>
    <row r="120" spans="1:55" ht="13" x14ac:dyDescent="0.15">
      <c r="A120" s="40" t="s">
        <v>13</v>
      </c>
      <c r="B120" s="41">
        <f t="shared" si="5"/>
        <v>46501</v>
      </c>
      <c r="C120" s="42">
        <v>5</v>
      </c>
      <c r="D120" s="42"/>
      <c r="E120" s="42" t="s">
        <v>31</v>
      </c>
      <c r="F120" s="43" t="s">
        <v>45</v>
      </c>
      <c r="G120" s="281"/>
      <c r="H120" s="272"/>
      <c r="I120" s="282"/>
      <c r="J120" s="272"/>
      <c r="K120" s="282"/>
      <c r="L120" s="272"/>
      <c r="M120" s="282"/>
      <c r="N120" s="283"/>
      <c r="O120" s="282"/>
      <c r="P120" s="272"/>
      <c r="Q120" s="282"/>
      <c r="R120" s="272"/>
      <c r="S120" s="282"/>
      <c r="T120" s="272"/>
      <c r="U120" s="282"/>
      <c r="V120" s="272"/>
      <c r="W120" s="282"/>
      <c r="X120" s="272"/>
      <c r="Y120" s="349">
        <v>120</v>
      </c>
      <c r="Z120" s="272"/>
      <c r="AA120" s="350">
        <v>120</v>
      </c>
      <c r="AB120" s="272"/>
      <c r="AC120" s="350"/>
      <c r="AD120" s="272"/>
      <c r="AE120" s="350"/>
      <c r="AF120" s="283"/>
      <c r="AG120" s="271"/>
      <c r="AH120" s="272"/>
      <c r="AI120" s="271"/>
      <c r="AJ120" s="272"/>
      <c r="AK120" s="271"/>
      <c r="AL120" s="283"/>
      <c r="AM120" s="289"/>
      <c r="AN120" s="272"/>
      <c r="AO120" s="271"/>
      <c r="AP120" s="272"/>
      <c r="AQ120" s="271"/>
      <c r="AR120" s="272"/>
      <c r="AS120" s="271"/>
      <c r="AT120" s="272"/>
      <c r="AU120" s="271"/>
      <c r="AV120" s="272"/>
      <c r="AW120" s="271"/>
      <c r="AX120" s="283"/>
      <c r="AY120" s="13">
        <f t="shared" si="0"/>
        <v>6481.5702000000001</v>
      </c>
      <c r="AZ120" s="42">
        <f t="shared" si="1"/>
        <v>240</v>
      </c>
      <c r="BA120" s="42">
        <f t="shared" si="2"/>
        <v>0</v>
      </c>
      <c r="BB120" s="42">
        <f t="shared" si="3"/>
        <v>240</v>
      </c>
      <c r="BC120" s="78">
        <f t="shared" si="4"/>
        <v>27.006542500000002</v>
      </c>
    </row>
    <row r="121" spans="1:55" ht="13" x14ac:dyDescent="0.15">
      <c r="A121" s="45" t="s">
        <v>14</v>
      </c>
      <c r="B121" s="46">
        <f t="shared" si="5"/>
        <v>46502</v>
      </c>
      <c r="C121" s="47">
        <v>5</v>
      </c>
      <c r="D121" s="47"/>
      <c r="E121" s="47" t="s">
        <v>31</v>
      </c>
      <c r="F121" s="48" t="s">
        <v>45</v>
      </c>
      <c r="G121" s="296"/>
      <c r="H121" s="292"/>
      <c r="I121" s="291"/>
      <c r="J121" s="292"/>
      <c r="K121" s="291"/>
      <c r="L121" s="292"/>
      <c r="M121" s="291"/>
      <c r="N121" s="293"/>
      <c r="O121" s="282"/>
      <c r="P121" s="272"/>
      <c r="Q121" s="282"/>
      <c r="R121" s="272"/>
      <c r="S121" s="282"/>
      <c r="T121" s="272"/>
      <c r="U121" s="282"/>
      <c r="V121" s="272"/>
      <c r="W121" s="282"/>
      <c r="X121" s="272"/>
      <c r="Y121" s="351">
        <v>0</v>
      </c>
      <c r="Z121" s="292"/>
      <c r="AA121" s="352">
        <v>0</v>
      </c>
      <c r="AB121" s="292"/>
      <c r="AC121" s="352"/>
      <c r="AD121" s="292"/>
      <c r="AE121" s="352"/>
      <c r="AF121" s="293"/>
      <c r="AG121" s="295"/>
      <c r="AH121" s="292"/>
      <c r="AI121" s="295"/>
      <c r="AJ121" s="292"/>
      <c r="AK121" s="295"/>
      <c r="AL121" s="293"/>
      <c r="AM121" s="294"/>
      <c r="AN121" s="292"/>
      <c r="AO121" s="295"/>
      <c r="AP121" s="292"/>
      <c r="AQ121" s="295"/>
      <c r="AR121" s="292"/>
      <c r="AS121" s="295"/>
      <c r="AT121" s="292"/>
      <c r="AU121" s="295"/>
      <c r="AV121" s="292"/>
      <c r="AW121" s="295"/>
      <c r="AX121" s="293"/>
      <c r="AY121" s="79">
        <f t="shared" si="0"/>
        <v>0</v>
      </c>
      <c r="AZ121" s="47">
        <f t="shared" si="1"/>
        <v>0</v>
      </c>
      <c r="BA121" s="47">
        <f t="shared" si="2"/>
        <v>0</v>
      </c>
      <c r="BB121" s="47">
        <f t="shared" si="3"/>
        <v>0</v>
      </c>
      <c r="BC121" s="80" t="str">
        <f t="shared" si="4"/>
        <v/>
      </c>
    </row>
    <row r="122" spans="1:55" ht="13" x14ac:dyDescent="0.15">
      <c r="A122" s="32" t="s">
        <v>7</v>
      </c>
      <c r="B122" s="33">
        <f t="shared" si="5"/>
        <v>46503</v>
      </c>
      <c r="C122" s="34">
        <v>5</v>
      </c>
      <c r="D122" s="34"/>
      <c r="E122" s="34" t="s">
        <v>34</v>
      </c>
      <c r="F122" s="35" t="s">
        <v>64</v>
      </c>
      <c r="G122" s="281"/>
      <c r="H122" s="272"/>
      <c r="I122" s="282"/>
      <c r="J122" s="272"/>
      <c r="K122" s="282"/>
      <c r="L122" s="272"/>
      <c r="M122" s="282"/>
      <c r="N122" s="283"/>
      <c r="O122" s="284"/>
      <c r="P122" s="285"/>
      <c r="Q122" s="284"/>
      <c r="R122" s="285"/>
      <c r="S122" s="284"/>
      <c r="T122" s="285"/>
      <c r="U122" s="284"/>
      <c r="V122" s="285"/>
      <c r="W122" s="284"/>
      <c r="X122" s="285"/>
      <c r="Y122" s="286">
        <v>120</v>
      </c>
      <c r="Z122" s="285"/>
      <c r="AA122" s="287">
        <v>90</v>
      </c>
      <c r="AB122" s="285"/>
      <c r="AC122" s="287">
        <v>30</v>
      </c>
      <c r="AD122" s="285"/>
      <c r="AE122" s="287"/>
      <c r="AF122" s="288"/>
      <c r="AG122" s="271"/>
      <c r="AH122" s="272"/>
      <c r="AI122" s="271"/>
      <c r="AJ122" s="272"/>
      <c r="AK122" s="271"/>
      <c r="AL122" s="283"/>
      <c r="AM122" s="289"/>
      <c r="AN122" s="272"/>
      <c r="AO122" s="271"/>
      <c r="AP122" s="272"/>
      <c r="AQ122" s="271"/>
      <c r="AR122" s="272"/>
      <c r="AS122" s="271"/>
      <c r="AT122" s="272"/>
      <c r="AU122" s="271"/>
      <c r="AV122" s="272"/>
      <c r="AW122" s="271"/>
      <c r="AX122" s="283"/>
      <c r="AY122" s="68">
        <f t="shared" si="0"/>
        <v>6047.5617000000011</v>
      </c>
      <c r="AZ122" s="34">
        <f t="shared" si="1"/>
        <v>240</v>
      </c>
      <c r="BA122" s="34">
        <f t="shared" si="2"/>
        <v>0</v>
      </c>
      <c r="BB122" s="34">
        <f t="shared" si="3"/>
        <v>240</v>
      </c>
      <c r="BC122" s="69">
        <f t="shared" si="4"/>
        <v>25.198173750000006</v>
      </c>
    </row>
    <row r="123" spans="1:55" ht="13" x14ac:dyDescent="0.15">
      <c r="A123" s="40" t="s">
        <v>9</v>
      </c>
      <c r="B123" s="41">
        <f t="shared" si="5"/>
        <v>46504</v>
      </c>
      <c r="C123" s="42">
        <v>5</v>
      </c>
      <c r="D123" s="42"/>
      <c r="E123" s="42" t="s">
        <v>34</v>
      </c>
      <c r="F123" s="43" t="s">
        <v>64</v>
      </c>
      <c r="G123" s="281"/>
      <c r="H123" s="272"/>
      <c r="I123" s="282"/>
      <c r="J123" s="272"/>
      <c r="K123" s="282"/>
      <c r="L123" s="272"/>
      <c r="M123" s="282"/>
      <c r="N123" s="283"/>
      <c r="O123" s="282"/>
      <c r="P123" s="272"/>
      <c r="Q123" s="282"/>
      <c r="R123" s="272"/>
      <c r="S123" s="282"/>
      <c r="T123" s="272"/>
      <c r="U123" s="282"/>
      <c r="V123" s="272"/>
      <c r="W123" s="282"/>
      <c r="X123" s="272"/>
      <c r="Y123" s="349">
        <v>120</v>
      </c>
      <c r="Z123" s="272"/>
      <c r="AA123" s="350">
        <v>120</v>
      </c>
      <c r="AB123" s="272"/>
      <c r="AC123" s="350"/>
      <c r="AD123" s="272"/>
      <c r="AE123" s="350"/>
      <c r="AF123" s="283"/>
      <c r="AG123" s="271"/>
      <c r="AH123" s="272"/>
      <c r="AI123" s="271"/>
      <c r="AJ123" s="272"/>
      <c r="AK123" s="271"/>
      <c r="AL123" s="283"/>
      <c r="AM123" s="289"/>
      <c r="AN123" s="272"/>
      <c r="AO123" s="271"/>
      <c r="AP123" s="272"/>
      <c r="AQ123" s="271"/>
      <c r="AR123" s="272"/>
      <c r="AS123" s="271"/>
      <c r="AT123" s="272"/>
      <c r="AU123" s="271"/>
      <c r="AV123" s="272"/>
      <c r="AW123" s="271"/>
      <c r="AX123" s="283"/>
      <c r="AY123" s="13">
        <f t="shared" si="0"/>
        <v>6481.5702000000001</v>
      </c>
      <c r="AZ123" s="42">
        <f t="shared" si="1"/>
        <v>240</v>
      </c>
      <c r="BA123" s="42">
        <f t="shared" si="2"/>
        <v>0</v>
      </c>
      <c r="BB123" s="42">
        <f t="shared" si="3"/>
        <v>240</v>
      </c>
      <c r="BC123" s="78">
        <f t="shared" si="4"/>
        <v>27.006542500000002</v>
      </c>
    </row>
    <row r="124" spans="1:55" ht="13" x14ac:dyDescent="0.15">
      <c r="A124" s="40" t="s">
        <v>10</v>
      </c>
      <c r="B124" s="41">
        <f t="shared" si="5"/>
        <v>46505</v>
      </c>
      <c r="C124" s="42">
        <v>5</v>
      </c>
      <c r="D124" s="42"/>
      <c r="E124" s="42" t="s">
        <v>34</v>
      </c>
      <c r="F124" s="43" t="s">
        <v>64</v>
      </c>
      <c r="G124" s="281"/>
      <c r="H124" s="272"/>
      <c r="I124" s="282"/>
      <c r="J124" s="272"/>
      <c r="K124" s="282"/>
      <c r="L124" s="272"/>
      <c r="M124" s="282"/>
      <c r="N124" s="283"/>
      <c r="O124" s="282"/>
      <c r="P124" s="272"/>
      <c r="Q124" s="282"/>
      <c r="R124" s="272"/>
      <c r="S124" s="282"/>
      <c r="T124" s="272"/>
      <c r="U124" s="282"/>
      <c r="V124" s="272"/>
      <c r="W124" s="282"/>
      <c r="X124" s="272"/>
      <c r="Y124" s="349">
        <v>120</v>
      </c>
      <c r="Z124" s="272"/>
      <c r="AA124" s="350">
        <v>90</v>
      </c>
      <c r="AB124" s="272"/>
      <c r="AC124" s="350">
        <v>30</v>
      </c>
      <c r="AD124" s="272"/>
      <c r="AE124" s="350"/>
      <c r="AF124" s="283"/>
      <c r="AG124" s="271"/>
      <c r="AH124" s="272"/>
      <c r="AI124" s="271"/>
      <c r="AJ124" s="272"/>
      <c r="AK124" s="271"/>
      <c r="AL124" s="283"/>
      <c r="AM124" s="289"/>
      <c r="AN124" s="272"/>
      <c r="AO124" s="271"/>
      <c r="AP124" s="272"/>
      <c r="AQ124" s="271"/>
      <c r="AR124" s="272"/>
      <c r="AS124" s="271"/>
      <c r="AT124" s="272"/>
      <c r="AU124" s="271"/>
      <c r="AV124" s="272"/>
      <c r="AW124" s="271"/>
      <c r="AX124" s="283"/>
      <c r="AY124" s="13">
        <f t="shared" si="0"/>
        <v>6047.5617000000011</v>
      </c>
      <c r="AZ124" s="42">
        <f t="shared" si="1"/>
        <v>240</v>
      </c>
      <c r="BA124" s="42">
        <f t="shared" si="2"/>
        <v>0</v>
      </c>
      <c r="BB124" s="42">
        <f t="shared" si="3"/>
        <v>240</v>
      </c>
      <c r="BC124" s="78">
        <f t="shared" si="4"/>
        <v>25.198173750000006</v>
      </c>
    </row>
    <row r="125" spans="1:55" ht="13" x14ac:dyDescent="0.15">
      <c r="A125" s="40" t="s">
        <v>11</v>
      </c>
      <c r="B125" s="41">
        <f t="shared" si="5"/>
        <v>46506</v>
      </c>
      <c r="C125" s="42">
        <v>5</v>
      </c>
      <c r="D125" s="42"/>
      <c r="E125" s="42" t="s">
        <v>34</v>
      </c>
      <c r="F125" s="43" t="s">
        <v>64</v>
      </c>
      <c r="G125" s="281"/>
      <c r="H125" s="272"/>
      <c r="I125" s="282"/>
      <c r="J125" s="272"/>
      <c r="K125" s="282"/>
      <c r="L125" s="272"/>
      <c r="M125" s="282"/>
      <c r="N125" s="283"/>
      <c r="O125" s="282"/>
      <c r="P125" s="272"/>
      <c r="Q125" s="282"/>
      <c r="R125" s="272"/>
      <c r="S125" s="282"/>
      <c r="T125" s="272"/>
      <c r="U125" s="282"/>
      <c r="V125" s="272"/>
      <c r="W125" s="282"/>
      <c r="X125" s="272"/>
      <c r="Y125" s="349">
        <v>120</v>
      </c>
      <c r="Z125" s="272"/>
      <c r="AA125" s="350">
        <v>120</v>
      </c>
      <c r="AB125" s="272"/>
      <c r="AC125" s="350"/>
      <c r="AD125" s="272"/>
      <c r="AE125" s="350"/>
      <c r="AF125" s="283"/>
      <c r="AG125" s="271"/>
      <c r="AH125" s="272"/>
      <c r="AI125" s="271"/>
      <c r="AJ125" s="272"/>
      <c r="AK125" s="271"/>
      <c r="AL125" s="283"/>
      <c r="AM125" s="289"/>
      <c r="AN125" s="272"/>
      <c r="AO125" s="271"/>
      <c r="AP125" s="272"/>
      <c r="AQ125" s="271"/>
      <c r="AR125" s="272"/>
      <c r="AS125" s="271"/>
      <c r="AT125" s="272"/>
      <c r="AU125" s="271"/>
      <c r="AV125" s="272"/>
      <c r="AW125" s="271"/>
      <c r="AX125" s="283"/>
      <c r="AY125" s="13">
        <f t="shared" si="0"/>
        <v>6481.5702000000001</v>
      </c>
      <c r="AZ125" s="42">
        <f t="shared" si="1"/>
        <v>240</v>
      </c>
      <c r="BA125" s="42">
        <f t="shared" si="2"/>
        <v>0</v>
      </c>
      <c r="BB125" s="42">
        <f t="shared" si="3"/>
        <v>240</v>
      </c>
      <c r="BC125" s="78">
        <f t="shared" si="4"/>
        <v>27.006542500000002</v>
      </c>
    </row>
    <row r="126" spans="1:55" ht="13" x14ac:dyDescent="0.15">
      <c r="A126" s="40" t="s">
        <v>12</v>
      </c>
      <c r="B126" s="41">
        <f t="shared" si="5"/>
        <v>46507</v>
      </c>
      <c r="C126" s="42">
        <v>5</v>
      </c>
      <c r="D126" s="42"/>
      <c r="E126" s="42" t="s">
        <v>34</v>
      </c>
      <c r="F126" s="43" t="s">
        <v>64</v>
      </c>
      <c r="G126" s="281"/>
      <c r="H126" s="272"/>
      <c r="I126" s="282"/>
      <c r="J126" s="272"/>
      <c r="K126" s="282"/>
      <c r="L126" s="272"/>
      <c r="M126" s="282"/>
      <c r="N126" s="283"/>
      <c r="O126" s="282"/>
      <c r="P126" s="272"/>
      <c r="Q126" s="282"/>
      <c r="R126" s="272"/>
      <c r="S126" s="282"/>
      <c r="T126" s="272"/>
      <c r="U126" s="282"/>
      <c r="V126" s="272"/>
      <c r="W126" s="282"/>
      <c r="X126" s="272"/>
      <c r="Y126" s="349">
        <v>120</v>
      </c>
      <c r="Z126" s="272"/>
      <c r="AA126" s="350">
        <v>90</v>
      </c>
      <c r="AB126" s="272"/>
      <c r="AC126" s="350">
        <v>30</v>
      </c>
      <c r="AD126" s="272"/>
      <c r="AE126" s="350"/>
      <c r="AF126" s="283"/>
      <c r="AG126" s="271"/>
      <c r="AH126" s="272"/>
      <c r="AI126" s="271"/>
      <c r="AJ126" s="272"/>
      <c r="AK126" s="271"/>
      <c r="AL126" s="283"/>
      <c r="AM126" s="289"/>
      <c r="AN126" s="272"/>
      <c r="AO126" s="271"/>
      <c r="AP126" s="272"/>
      <c r="AQ126" s="271"/>
      <c r="AR126" s="272"/>
      <c r="AS126" s="271"/>
      <c r="AT126" s="272"/>
      <c r="AU126" s="271"/>
      <c r="AV126" s="272"/>
      <c r="AW126" s="271"/>
      <c r="AX126" s="283"/>
      <c r="AY126" s="13">
        <f t="shared" si="0"/>
        <v>6047.5617000000011</v>
      </c>
      <c r="AZ126" s="42">
        <f t="shared" si="1"/>
        <v>240</v>
      </c>
      <c r="BA126" s="42">
        <f t="shared" si="2"/>
        <v>0</v>
      </c>
      <c r="BB126" s="42">
        <f t="shared" si="3"/>
        <v>240</v>
      </c>
      <c r="BC126" s="78">
        <f t="shared" si="4"/>
        <v>25.198173750000006</v>
      </c>
    </row>
    <row r="127" spans="1:55" ht="13" x14ac:dyDescent="0.15">
      <c r="A127" s="40" t="s">
        <v>13</v>
      </c>
      <c r="B127" s="41">
        <f t="shared" si="5"/>
        <v>46508</v>
      </c>
      <c r="C127" s="42">
        <v>5</v>
      </c>
      <c r="D127" s="42"/>
      <c r="E127" s="42" t="s">
        <v>34</v>
      </c>
      <c r="F127" s="43" t="s">
        <v>64</v>
      </c>
      <c r="G127" s="281"/>
      <c r="H127" s="272"/>
      <c r="I127" s="282"/>
      <c r="J127" s="272"/>
      <c r="K127" s="282"/>
      <c r="L127" s="272"/>
      <c r="M127" s="282"/>
      <c r="N127" s="283"/>
      <c r="O127" s="282"/>
      <c r="P127" s="272"/>
      <c r="Q127" s="282"/>
      <c r="R127" s="272"/>
      <c r="S127" s="282"/>
      <c r="T127" s="272"/>
      <c r="U127" s="282"/>
      <c r="V127" s="272"/>
      <c r="W127" s="282"/>
      <c r="X127" s="272"/>
      <c r="Y127" s="349">
        <v>120</v>
      </c>
      <c r="Z127" s="272"/>
      <c r="AA127" s="350">
        <v>120</v>
      </c>
      <c r="AB127" s="272"/>
      <c r="AC127" s="350"/>
      <c r="AD127" s="272"/>
      <c r="AE127" s="350"/>
      <c r="AF127" s="283"/>
      <c r="AG127" s="271"/>
      <c r="AH127" s="272"/>
      <c r="AI127" s="271"/>
      <c r="AJ127" s="272"/>
      <c r="AK127" s="271"/>
      <c r="AL127" s="283"/>
      <c r="AM127" s="289"/>
      <c r="AN127" s="272"/>
      <c r="AO127" s="271"/>
      <c r="AP127" s="272"/>
      <c r="AQ127" s="271"/>
      <c r="AR127" s="272"/>
      <c r="AS127" s="271"/>
      <c r="AT127" s="272"/>
      <c r="AU127" s="271"/>
      <c r="AV127" s="272"/>
      <c r="AW127" s="271"/>
      <c r="AX127" s="283"/>
      <c r="AY127" s="13">
        <f t="shared" si="0"/>
        <v>6481.5702000000001</v>
      </c>
      <c r="AZ127" s="42">
        <f t="shared" si="1"/>
        <v>240</v>
      </c>
      <c r="BA127" s="42">
        <f t="shared" si="2"/>
        <v>0</v>
      </c>
      <c r="BB127" s="42">
        <f t="shared" si="3"/>
        <v>240</v>
      </c>
      <c r="BC127" s="78">
        <f t="shared" si="4"/>
        <v>27.006542500000002</v>
      </c>
    </row>
    <row r="128" spans="1:55" ht="13" x14ac:dyDescent="0.15">
      <c r="A128" s="45" t="s">
        <v>14</v>
      </c>
      <c r="B128" s="46">
        <f t="shared" si="5"/>
        <v>46509</v>
      </c>
      <c r="C128" s="47">
        <v>5</v>
      </c>
      <c r="D128" s="47"/>
      <c r="E128" s="47" t="s">
        <v>34</v>
      </c>
      <c r="F128" s="48" t="s">
        <v>64</v>
      </c>
      <c r="G128" s="296"/>
      <c r="H128" s="292"/>
      <c r="I128" s="291"/>
      <c r="J128" s="292"/>
      <c r="K128" s="291"/>
      <c r="L128" s="292"/>
      <c r="M128" s="291"/>
      <c r="N128" s="293"/>
      <c r="O128" s="291"/>
      <c r="P128" s="292"/>
      <c r="Q128" s="291"/>
      <c r="R128" s="292"/>
      <c r="S128" s="291"/>
      <c r="T128" s="292"/>
      <c r="U128" s="291"/>
      <c r="V128" s="292"/>
      <c r="W128" s="291"/>
      <c r="X128" s="292"/>
      <c r="Y128" s="351">
        <v>0</v>
      </c>
      <c r="Z128" s="292"/>
      <c r="AA128" s="352">
        <v>0</v>
      </c>
      <c r="AB128" s="292"/>
      <c r="AC128" s="352"/>
      <c r="AD128" s="292"/>
      <c r="AE128" s="352"/>
      <c r="AF128" s="293"/>
      <c r="AG128" s="295"/>
      <c r="AH128" s="292"/>
      <c r="AI128" s="295"/>
      <c r="AJ128" s="292"/>
      <c r="AK128" s="295"/>
      <c r="AL128" s="293"/>
      <c r="AM128" s="294"/>
      <c r="AN128" s="292"/>
      <c r="AO128" s="295"/>
      <c r="AP128" s="292"/>
      <c r="AQ128" s="295"/>
      <c r="AR128" s="292"/>
      <c r="AS128" s="295"/>
      <c r="AT128" s="292"/>
      <c r="AU128" s="295"/>
      <c r="AV128" s="292"/>
      <c r="AW128" s="295"/>
      <c r="AX128" s="293"/>
      <c r="AY128" s="79">
        <f t="shared" si="0"/>
        <v>0</v>
      </c>
      <c r="AZ128" s="47">
        <f t="shared" si="1"/>
        <v>0</v>
      </c>
      <c r="BA128" s="47">
        <f t="shared" si="2"/>
        <v>0</v>
      </c>
      <c r="BB128" s="47">
        <f t="shared" si="3"/>
        <v>0</v>
      </c>
      <c r="BC128" s="80" t="str">
        <f t="shared" si="4"/>
        <v/>
      </c>
    </row>
    <row r="129" spans="1:55" ht="13" x14ac:dyDescent="0.15">
      <c r="A129" s="32" t="s">
        <v>7</v>
      </c>
      <c r="B129" s="33">
        <f t="shared" si="5"/>
        <v>46510</v>
      </c>
      <c r="C129" s="34">
        <v>5</v>
      </c>
      <c r="D129" s="34"/>
      <c r="E129" s="34" t="s">
        <v>35</v>
      </c>
      <c r="F129" s="35" t="s">
        <v>64</v>
      </c>
      <c r="G129" s="281"/>
      <c r="H129" s="272"/>
      <c r="I129" s="282"/>
      <c r="J129" s="272"/>
      <c r="K129" s="282"/>
      <c r="L129" s="272"/>
      <c r="M129" s="282"/>
      <c r="N129" s="283"/>
      <c r="O129" s="284"/>
      <c r="P129" s="285"/>
      <c r="Q129" s="284"/>
      <c r="R129" s="285"/>
      <c r="S129" s="284"/>
      <c r="T129" s="285"/>
      <c r="U129" s="284"/>
      <c r="V129" s="285"/>
      <c r="W129" s="284"/>
      <c r="X129" s="285"/>
      <c r="Y129" s="286">
        <v>120</v>
      </c>
      <c r="Z129" s="285"/>
      <c r="AA129" s="287">
        <v>90</v>
      </c>
      <c r="AB129" s="285"/>
      <c r="AC129" s="287">
        <v>30</v>
      </c>
      <c r="AD129" s="285"/>
      <c r="AE129" s="287"/>
      <c r="AF129" s="288"/>
      <c r="AG129" s="271"/>
      <c r="AH129" s="272"/>
      <c r="AI129" s="271"/>
      <c r="AJ129" s="272"/>
      <c r="AK129" s="271"/>
      <c r="AL129" s="283"/>
      <c r="AM129" s="289"/>
      <c r="AN129" s="272"/>
      <c r="AO129" s="271"/>
      <c r="AP129" s="272"/>
      <c r="AQ129" s="271"/>
      <c r="AR129" s="272"/>
      <c r="AS129" s="271"/>
      <c r="AT129" s="272"/>
      <c r="AU129" s="271"/>
      <c r="AV129" s="272"/>
      <c r="AW129" s="271"/>
      <c r="AX129" s="283"/>
      <c r="AY129" s="68">
        <f t="shared" si="0"/>
        <v>6047.5617000000011</v>
      </c>
      <c r="AZ129" s="34">
        <f t="shared" si="1"/>
        <v>240</v>
      </c>
      <c r="BA129" s="34">
        <f t="shared" si="2"/>
        <v>0</v>
      </c>
      <c r="BB129" s="34">
        <f t="shared" si="3"/>
        <v>240</v>
      </c>
      <c r="BC129" s="69">
        <f t="shared" si="4"/>
        <v>25.198173750000006</v>
      </c>
    </row>
    <row r="130" spans="1:55" ht="13" x14ac:dyDescent="0.15">
      <c r="A130" s="40" t="s">
        <v>9</v>
      </c>
      <c r="B130" s="41">
        <f t="shared" si="5"/>
        <v>46511</v>
      </c>
      <c r="C130" s="42">
        <v>5</v>
      </c>
      <c r="D130" s="42"/>
      <c r="E130" s="42" t="s">
        <v>35</v>
      </c>
      <c r="F130" s="43" t="s">
        <v>64</v>
      </c>
      <c r="G130" s="281"/>
      <c r="H130" s="272"/>
      <c r="I130" s="282"/>
      <c r="J130" s="272"/>
      <c r="K130" s="282"/>
      <c r="L130" s="272"/>
      <c r="M130" s="282"/>
      <c r="N130" s="283"/>
      <c r="O130" s="282"/>
      <c r="P130" s="272"/>
      <c r="Q130" s="282"/>
      <c r="R130" s="272"/>
      <c r="S130" s="282"/>
      <c r="T130" s="272"/>
      <c r="U130" s="282"/>
      <c r="V130" s="272"/>
      <c r="W130" s="282"/>
      <c r="X130" s="272"/>
      <c r="Y130" s="349">
        <v>120</v>
      </c>
      <c r="Z130" s="272"/>
      <c r="AA130" s="350">
        <v>120</v>
      </c>
      <c r="AB130" s="272"/>
      <c r="AC130" s="350"/>
      <c r="AD130" s="272"/>
      <c r="AE130" s="350"/>
      <c r="AF130" s="283"/>
      <c r="AG130" s="271"/>
      <c r="AH130" s="272"/>
      <c r="AI130" s="271"/>
      <c r="AJ130" s="272"/>
      <c r="AK130" s="271"/>
      <c r="AL130" s="283"/>
      <c r="AM130" s="289"/>
      <c r="AN130" s="272"/>
      <c r="AO130" s="271"/>
      <c r="AP130" s="272"/>
      <c r="AQ130" s="271"/>
      <c r="AR130" s="272"/>
      <c r="AS130" s="271"/>
      <c r="AT130" s="272"/>
      <c r="AU130" s="271"/>
      <c r="AV130" s="272"/>
      <c r="AW130" s="271"/>
      <c r="AX130" s="283"/>
      <c r="AY130" s="13">
        <f t="shared" si="0"/>
        <v>6481.5702000000001</v>
      </c>
      <c r="AZ130" s="42">
        <f t="shared" si="1"/>
        <v>240</v>
      </c>
      <c r="BA130" s="42">
        <f t="shared" si="2"/>
        <v>0</v>
      </c>
      <c r="BB130" s="42">
        <f t="shared" si="3"/>
        <v>240</v>
      </c>
      <c r="BC130" s="78">
        <f t="shared" si="4"/>
        <v>27.006542500000002</v>
      </c>
    </row>
    <row r="131" spans="1:55" ht="13" x14ac:dyDescent="0.15">
      <c r="A131" s="40" t="s">
        <v>10</v>
      </c>
      <c r="B131" s="41">
        <f t="shared" si="5"/>
        <v>46512</v>
      </c>
      <c r="C131" s="42">
        <v>5</v>
      </c>
      <c r="D131" s="42"/>
      <c r="E131" s="42" t="s">
        <v>35</v>
      </c>
      <c r="F131" s="43" t="s">
        <v>64</v>
      </c>
      <c r="G131" s="281"/>
      <c r="H131" s="272"/>
      <c r="I131" s="282"/>
      <c r="J131" s="272"/>
      <c r="K131" s="282"/>
      <c r="L131" s="272"/>
      <c r="M131" s="282"/>
      <c r="N131" s="283"/>
      <c r="O131" s="282"/>
      <c r="P131" s="272"/>
      <c r="Q131" s="282"/>
      <c r="R131" s="272"/>
      <c r="S131" s="282"/>
      <c r="T131" s="272"/>
      <c r="U131" s="282"/>
      <c r="V131" s="272"/>
      <c r="W131" s="282"/>
      <c r="X131" s="272"/>
      <c r="Y131" s="349">
        <v>120</v>
      </c>
      <c r="Z131" s="272"/>
      <c r="AA131" s="350">
        <v>90</v>
      </c>
      <c r="AB131" s="272"/>
      <c r="AC131" s="350">
        <v>30</v>
      </c>
      <c r="AD131" s="272"/>
      <c r="AE131" s="350"/>
      <c r="AF131" s="283"/>
      <c r="AG131" s="271"/>
      <c r="AH131" s="272"/>
      <c r="AI131" s="271"/>
      <c r="AJ131" s="272"/>
      <c r="AK131" s="271"/>
      <c r="AL131" s="283"/>
      <c r="AM131" s="289"/>
      <c r="AN131" s="272"/>
      <c r="AO131" s="271"/>
      <c r="AP131" s="272"/>
      <c r="AQ131" s="271"/>
      <c r="AR131" s="272"/>
      <c r="AS131" s="271"/>
      <c r="AT131" s="272"/>
      <c r="AU131" s="271"/>
      <c r="AV131" s="272"/>
      <c r="AW131" s="271"/>
      <c r="AX131" s="283"/>
      <c r="AY131" s="13">
        <f t="shared" si="0"/>
        <v>6047.5617000000011</v>
      </c>
      <c r="AZ131" s="42">
        <f t="shared" si="1"/>
        <v>240</v>
      </c>
      <c r="BA131" s="42">
        <f t="shared" si="2"/>
        <v>0</v>
      </c>
      <c r="BB131" s="42">
        <f t="shared" si="3"/>
        <v>240</v>
      </c>
      <c r="BC131" s="78">
        <f t="shared" si="4"/>
        <v>25.198173750000006</v>
      </c>
    </row>
    <row r="132" spans="1:55" ht="13" x14ac:dyDescent="0.15">
      <c r="A132" s="40" t="s">
        <v>11</v>
      </c>
      <c r="B132" s="41">
        <f t="shared" si="5"/>
        <v>46513</v>
      </c>
      <c r="C132" s="42">
        <v>5</v>
      </c>
      <c r="D132" s="42"/>
      <c r="E132" s="42" t="s">
        <v>35</v>
      </c>
      <c r="F132" s="43" t="s">
        <v>64</v>
      </c>
      <c r="G132" s="281"/>
      <c r="H132" s="272"/>
      <c r="I132" s="282"/>
      <c r="J132" s="272"/>
      <c r="K132" s="282"/>
      <c r="L132" s="272"/>
      <c r="M132" s="282"/>
      <c r="N132" s="283"/>
      <c r="O132" s="282"/>
      <c r="P132" s="272"/>
      <c r="Q132" s="282"/>
      <c r="R132" s="272"/>
      <c r="S132" s="282"/>
      <c r="T132" s="272"/>
      <c r="U132" s="282"/>
      <c r="V132" s="272"/>
      <c r="W132" s="282"/>
      <c r="X132" s="272"/>
      <c r="Y132" s="349">
        <v>120</v>
      </c>
      <c r="Z132" s="272"/>
      <c r="AA132" s="350">
        <v>120</v>
      </c>
      <c r="AB132" s="272"/>
      <c r="AC132" s="350"/>
      <c r="AD132" s="272"/>
      <c r="AE132" s="350"/>
      <c r="AF132" s="283"/>
      <c r="AG132" s="271"/>
      <c r="AH132" s="272"/>
      <c r="AI132" s="271"/>
      <c r="AJ132" s="272"/>
      <c r="AK132" s="271"/>
      <c r="AL132" s="283"/>
      <c r="AM132" s="289"/>
      <c r="AN132" s="272"/>
      <c r="AO132" s="271"/>
      <c r="AP132" s="272"/>
      <c r="AQ132" s="271"/>
      <c r="AR132" s="272"/>
      <c r="AS132" s="271"/>
      <c r="AT132" s="272"/>
      <c r="AU132" s="271"/>
      <c r="AV132" s="272"/>
      <c r="AW132" s="271"/>
      <c r="AX132" s="283"/>
      <c r="AY132" s="13">
        <f t="shared" si="0"/>
        <v>6481.5702000000001</v>
      </c>
      <c r="AZ132" s="42">
        <f t="shared" si="1"/>
        <v>240</v>
      </c>
      <c r="BA132" s="42">
        <f t="shared" si="2"/>
        <v>0</v>
      </c>
      <c r="BB132" s="42">
        <f t="shared" si="3"/>
        <v>240</v>
      </c>
      <c r="BC132" s="78">
        <f t="shared" si="4"/>
        <v>27.006542500000002</v>
      </c>
    </row>
    <row r="133" spans="1:55" ht="13" x14ac:dyDescent="0.15">
      <c r="A133" s="40" t="s">
        <v>12</v>
      </c>
      <c r="B133" s="41">
        <f t="shared" si="5"/>
        <v>46514</v>
      </c>
      <c r="C133" s="42">
        <v>5</v>
      </c>
      <c r="D133" s="42"/>
      <c r="E133" s="42" t="s">
        <v>35</v>
      </c>
      <c r="F133" s="43" t="s">
        <v>64</v>
      </c>
      <c r="G133" s="281"/>
      <c r="H133" s="272"/>
      <c r="I133" s="282"/>
      <c r="J133" s="272"/>
      <c r="K133" s="282"/>
      <c r="L133" s="272"/>
      <c r="M133" s="282"/>
      <c r="N133" s="283"/>
      <c r="O133" s="282"/>
      <c r="P133" s="272"/>
      <c r="Q133" s="282"/>
      <c r="R133" s="272"/>
      <c r="S133" s="282"/>
      <c r="T133" s="272"/>
      <c r="U133" s="282"/>
      <c r="V133" s="272"/>
      <c r="W133" s="282"/>
      <c r="X133" s="272"/>
      <c r="Y133" s="349">
        <v>120</v>
      </c>
      <c r="Z133" s="272"/>
      <c r="AA133" s="350">
        <v>90</v>
      </c>
      <c r="AB133" s="272"/>
      <c r="AC133" s="350">
        <v>30</v>
      </c>
      <c r="AD133" s="272"/>
      <c r="AE133" s="350"/>
      <c r="AF133" s="283"/>
      <c r="AG133" s="271"/>
      <c r="AH133" s="272"/>
      <c r="AI133" s="271"/>
      <c r="AJ133" s="272"/>
      <c r="AK133" s="271"/>
      <c r="AL133" s="283"/>
      <c r="AM133" s="289"/>
      <c r="AN133" s="272"/>
      <c r="AO133" s="271"/>
      <c r="AP133" s="272"/>
      <c r="AQ133" s="271"/>
      <c r="AR133" s="272"/>
      <c r="AS133" s="271"/>
      <c r="AT133" s="272"/>
      <c r="AU133" s="271"/>
      <c r="AV133" s="272"/>
      <c r="AW133" s="271"/>
      <c r="AX133" s="283"/>
      <c r="AY133" s="13">
        <f t="shared" si="0"/>
        <v>6047.5617000000011</v>
      </c>
      <c r="AZ133" s="42">
        <f t="shared" si="1"/>
        <v>240</v>
      </c>
      <c r="BA133" s="42">
        <f t="shared" si="2"/>
        <v>0</v>
      </c>
      <c r="BB133" s="42">
        <f t="shared" si="3"/>
        <v>240</v>
      </c>
      <c r="BC133" s="78">
        <f t="shared" si="4"/>
        <v>25.198173750000006</v>
      </c>
    </row>
    <row r="134" spans="1:55" ht="13" x14ac:dyDescent="0.15">
      <c r="A134" s="40" t="s">
        <v>13</v>
      </c>
      <c r="B134" s="41">
        <f t="shared" si="5"/>
        <v>46515</v>
      </c>
      <c r="C134" s="42">
        <v>5</v>
      </c>
      <c r="D134" s="42"/>
      <c r="E134" s="42" t="s">
        <v>35</v>
      </c>
      <c r="F134" s="43" t="s">
        <v>64</v>
      </c>
      <c r="G134" s="281"/>
      <c r="H134" s="272"/>
      <c r="I134" s="282"/>
      <c r="J134" s="272"/>
      <c r="K134" s="282"/>
      <c r="L134" s="272"/>
      <c r="M134" s="282"/>
      <c r="N134" s="283"/>
      <c r="O134" s="282"/>
      <c r="P134" s="272"/>
      <c r="Q134" s="282"/>
      <c r="R134" s="272"/>
      <c r="S134" s="282"/>
      <c r="T134" s="272"/>
      <c r="U134" s="282"/>
      <c r="V134" s="272"/>
      <c r="W134" s="282"/>
      <c r="X134" s="272"/>
      <c r="Y134" s="349">
        <v>120</v>
      </c>
      <c r="Z134" s="272"/>
      <c r="AA134" s="350">
        <v>120</v>
      </c>
      <c r="AB134" s="272"/>
      <c r="AC134" s="350"/>
      <c r="AD134" s="272"/>
      <c r="AE134" s="350"/>
      <c r="AF134" s="283"/>
      <c r="AG134" s="271"/>
      <c r="AH134" s="272"/>
      <c r="AI134" s="271"/>
      <c r="AJ134" s="272"/>
      <c r="AK134" s="271"/>
      <c r="AL134" s="283"/>
      <c r="AM134" s="289"/>
      <c r="AN134" s="272"/>
      <c r="AO134" s="271"/>
      <c r="AP134" s="272"/>
      <c r="AQ134" s="271"/>
      <c r="AR134" s="272"/>
      <c r="AS134" s="271"/>
      <c r="AT134" s="272"/>
      <c r="AU134" s="271"/>
      <c r="AV134" s="272"/>
      <c r="AW134" s="271"/>
      <c r="AX134" s="283"/>
      <c r="AY134" s="13">
        <f t="shared" si="0"/>
        <v>6481.5702000000001</v>
      </c>
      <c r="AZ134" s="42">
        <f t="shared" si="1"/>
        <v>240</v>
      </c>
      <c r="BA134" s="42">
        <f t="shared" si="2"/>
        <v>0</v>
      </c>
      <c r="BB134" s="42">
        <f t="shared" si="3"/>
        <v>240</v>
      </c>
      <c r="BC134" s="78">
        <f t="shared" si="4"/>
        <v>27.006542500000002</v>
      </c>
    </row>
    <row r="135" spans="1:55" ht="13" x14ac:dyDescent="0.15">
      <c r="A135" s="45" t="s">
        <v>14</v>
      </c>
      <c r="B135" s="46">
        <f t="shared" si="5"/>
        <v>46516</v>
      </c>
      <c r="C135" s="47">
        <v>5</v>
      </c>
      <c r="D135" s="47"/>
      <c r="E135" s="47" t="s">
        <v>35</v>
      </c>
      <c r="F135" s="48" t="s">
        <v>64</v>
      </c>
      <c r="G135" s="296"/>
      <c r="H135" s="292"/>
      <c r="I135" s="291"/>
      <c r="J135" s="292"/>
      <c r="K135" s="291"/>
      <c r="L135" s="292"/>
      <c r="M135" s="291"/>
      <c r="N135" s="293"/>
      <c r="O135" s="291"/>
      <c r="P135" s="292"/>
      <c r="Q135" s="291"/>
      <c r="R135" s="292"/>
      <c r="S135" s="291"/>
      <c r="T135" s="292"/>
      <c r="U135" s="291"/>
      <c r="V135" s="292"/>
      <c r="W135" s="291"/>
      <c r="X135" s="292"/>
      <c r="Y135" s="351">
        <v>0</v>
      </c>
      <c r="Z135" s="292"/>
      <c r="AA135" s="352">
        <v>0</v>
      </c>
      <c r="AB135" s="292"/>
      <c r="AC135" s="352"/>
      <c r="AD135" s="292"/>
      <c r="AE135" s="352"/>
      <c r="AF135" s="293"/>
      <c r="AG135" s="295"/>
      <c r="AH135" s="292"/>
      <c r="AI135" s="295"/>
      <c r="AJ135" s="292"/>
      <c r="AK135" s="295"/>
      <c r="AL135" s="293"/>
      <c r="AM135" s="294"/>
      <c r="AN135" s="292"/>
      <c r="AO135" s="295"/>
      <c r="AP135" s="292"/>
      <c r="AQ135" s="295"/>
      <c r="AR135" s="292"/>
      <c r="AS135" s="295"/>
      <c r="AT135" s="292"/>
      <c r="AU135" s="295"/>
      <c r="AV135" s="292"/>
      <c r="AW135" s="295"/>
      <c r="AX135" s="293"/>
      <c r="AY135" s="79">
        <f t="shared" si="0"/>
        <v>0</v>
      </c>
      <c r="AZ135" s="47">
        <f t="shared" si="1"/>
        <v>0</v>
      </c>
      <c r="BA135" s="47">
        <f t="shared" si="2"/>
        <v>0</v>
      </c>
      <c r="BB135" s="47">
        <f t="shared" si="3"/>
        <v>0</v>
      </c>
      <c r="BC135" s="80" t="str">
        <f t="shared" si="4"/>
        <v/>
      </c>
    </row>
    <row r="136" spans="1:55" ht="13" x14ac:dyDescent="0.15">
      <c r="A136" s="32" t="s">
        <v>7</v>
      </c>
      <c r="B136" s="33">
        <f t="shared" si="5"/>
        <v>46517</v>
      </c>
      <c r="C136" s="34">
        <v>5</v>
      </c>
      <c r="D136" s="34"/>
      <c r="E136" s="34" t="s">
        <v>36</v>
      </c>
      <c r="F136" s="35" t="s">
        <v>64</v>
      </c>
      <c r="G136" s="281"/>
      <c r="H136" s="272"/>
      <c r="I136" s="282"/>
      <c r="J136" s="272"/>
      <c r="K136" s="282"/>
      <c r="L136" s="272"/>
      <c r="M136" s="282"/>
      <c r="N136" s="283"/>
      <c r="O136" s="284"/>
      <c r="P136" s="285"/>
      <c r="Q136" s="284"/>
      <c r="R136" s="285"/>
      <c r="S136" s="284"/>
      <c r="T136" s="285"/>
      <c r="U136" s="284"/>
      <c r="V136" s="285"/>
      <c r="W136" s="284"/>
      <c r="X136" s="285"/>
      <c r="Y136" s="286">
        <v>120</v>
      </c>
      <c r="Z136" s="285"/>
      <c r="AA136" s="287">
        <v>90</v>
      </c>
      <c r="AB136" s="285"/>
      <c r="AC136" s="287">
        <v>30</v>
      </c>
      <c r="AD136" s="285"/>
      <c r="AE136" s="287"/>
      <c r="AF136" s="288"/>
      <c r="AG136" s="271"/>
      <c r="AH136" s="272"/>
      <c r="AI136" s="271"/>
      <c r="AJ136" s="272"/>
      <c r="AK136" s="271"/>
      <c r="AL136" s="283"/>
      <c r="AM136" s="289"/>
      <c r="AN136" s="272"/>
      <c r="AO136" s="271"/>
      <c r="AP136" s="272"/>
      <c r="AQ136" s="271"/>
      <c r="AR136" s="272"/>
      <c r="AS136" s="271"/>
      <c r="AT136" s="272"/>
      <c r="AU136" s="271"/>
      <c r="AV136" s="272"/>
      <c r="AW136" s="271"/>
      <c r="AX136" s="283"/>
      <c r="AY136" s="68">
        <f t="shared" si="0"/>
        <v>6047.5617000000011</v>
      </c>
      <c r="AZ136" s="34">
        <f t="shared" si="1"/>
        <v>240</v>
      </c>
      <c r="BA136" s="34">
        <f t="shared" si="2"/>
        <v>0</v>
      </c>
      <c r="BB136" s="34">
        <f t="shared" si="3"/>
        <v>240</v>
      </c>
      <c r="BC136" s="69">
        <f t="shared" si="4"/>
        <v>25.198173750000006</v>
      </c>
    </row>
    <row r="137" spans="1:55" ht="13" x14ac:dyDescent="0.15">
      <c r="A137" s="40" t="s">
        <v>9</v>
      </c>
      <c r="B137" s="41">
        <f t="shared" si="5"/>
        <v>46518</v>
      </c>
      <c r="C137" s="42">
        <v>5</v>
      </c>
      <c r="D137" s="42"/>
      <c r="E137" s="42" t="s">
        <v>36</v>
      </c>
      <c r="F137" s="43" t="s">
        <v>64</v>
      </c>
      <c r="G137" s="281"/>
      <c r="H137" s="272"/>
      <c r="I137" s="282"/>
      <c r="J137" s="272"/>
      <c r="K137" s="282"/>
      <c r="L137" s="272"/>
      <c r="M137" s="282"/>
      <c r="N137" s="283"/>
      <c r="O137" s="282"/>
      <c r="P137" s="272"/>
      <c r="Q137" s="282"/>
      <c r="R137" s="272"/>
      <c r="S137" s="282"/>
      <c r="T137" s="272"/>
      <c r="U137" s="282"/>
      <c r="V137" s="272"/>
      <c r="W137" s="282"/>
      <c r="X137" s="272"/>
      <c r="Y137" s="349">
        <v>120</v>
      </c>
      <c r="Z137" s="272"/>
      <c r="AA137" s="350">
        <v>120</v>
      </c>
      <c r="AB137" s="272"/>
      <c r="AC137" s="350"/>
      <c r="AD137" s="272"/>
      <c r="AE137" s="350"/>
      <c r="AF137" s="283"/>
      <c r="AG137" s="271"/>
      <c r="AH137" s="272"/>
      <c r="AI137" s="271"/>
      <c r="AJ137" s="272"/>
      <c r="AK137" s="271"/>
      <c r="AL137" s="283"/>
      <c r="AM137" s="289"/>
      <c r="AN137" s="272"/>
      <c r="AO137" s="271"/>
      <c r="AP137" s="272"/>
      <c r="AQ137" s="271"/>
      <c r="AR137" s="272"/>
      <c r="AS137" s="271"/>
      <c r="AT137" s="272"/>
      <c r="AU137" s="271"/>
      <c r="AV137" s="272"/>
      <c r="AW137" s="271"/>
      <c r="AX137" s="283"/>
      <c r="AY137" s="13">
        <f t="shared" si="0"/>
        <v>6481.5702000000001</v>
      </c>
      <c r="AZ137" s="42">
        <f t="shared" si="1"/>
        <v>240</v>
      </c>
      <c r="BA137" s="42">
        <f t="shared" si="2"/>
        <v>0</v>
      </c>
      <c r="BB137" s="42">
        <f t="shared" si="3"/>
        <v>240</v>
      </c>
      <c r="BC137" s="78">
        <f t="shared" si="4"/>
        <v>27.006542500000002</v>
      </c>
    </row>
    <row r="138" spans="1:55" ht="13" x14ac:dyDescent="0.15">
      <c r="A138" s="40" t="s">
        <v>10</v>
      </c>
      <c r="B138" s="41">
        <f t="shared" si="5"/>
        <v>46519</v>
      </c>
      <c r="C138" s="42">
        <v>5</v>
      </c>
      <c r="D138" s="42"/>
      <c r="E138" s="42" t="s">
        <v>36</v>
      </c>
      <c r="F138" s="43" t="s">
        <v>64</v>
      </c>
      <c r="G138" s="281"/>
      <c r="H138" s="272"/>
      <c r="I138" s="282"/>
      <c r="J138" s="272"/>
      <c r="K138" s="282"/>
      <c r="L138" s="272"/>
      <c r="M138" s="282"/>
      <c r="N138" s="283"/>
      <c r="O138" s="282"/>
      <c r="P138" s="272"/>
      <c r="Q138" s="282"/>
      <c r="R138" s="272"/>
      <c r="S138" s="282"/>
      <c r="T138" s="272"/>
      <c r="U138" s="282"/>
      <c r="V138" s="272"/>
      <c r="W138" s="282"/>
      <c r="X138" s="272"/>
      <c r="Y138" s="349">
        <v>120</v>
      </c>
      <c r="Z138" s="272"/>
      <c r="AA138" s="350">
        <v>90</v>
      </c>
      <c r="AB138" s="272"/>
      <c r="AC138" s="350">
        <v>30</v>
      </c>
      <c r="AD138" s="272"/>
      <c r="AE138" s="350"/>
      <c r="AF138" s="283"/>
      <c r="AG138" s="271"/>
      <c r="AH138" s="272"/>
      <c r="AI138" s="271"/>
      <c r="AJ138" s="272"/>
      <c r="AK138" s="271"/>
      <c r="AL138" s="283"/>
      <c r="AM138" s="289"/>
      <c r="AN138" s="272"/>
      <c r="AO138" s="271"/>
      <c r="AP138" s="272"/>
      <c r="AQ138" s="271"/>
      <c r="AR138" s="272"/>
      <c r="AS138" s="271"/>
      <c r="AT138" s="272"/>
      <c r="AU138" s="271"/>
      <c r="AV138" s="272"/>
      <c r="AW138" s="271"/>
      <c r="AX138" s="283"/>
      <c r="AY138" s="13">
        <f t="shared" si="0"/>
        <v>6047.5617000000011</v>
      </c>
      <c r="AZ138" s="42">
        <f t="shared" si="1"/>
        <v>240</v>
      </c>
      <c r="BA138" s="42">
        <f t="shared" si="2"/>
        <v>0</v>
      </c>
      <c r="BB138" s="42">
        <f t="shared" si="3"/>
        <v>240</v>
      </c>
      <c r="BC138" s="78">
        <f t="shared" si="4"/>
        <v>25.198173750000006</v>
      </c>
    </row>
    <row r="139" spans="1:55" ht="13" x14ac:dyDescent="0.15">
      <c r="A139" s="40" t="s">
        <v>11</v>
      </c>
      <c r="B139" s="41">
        <f t="shared" si="5"/>
        <v>46520</v>
      </c>
      <c r="C139" s="42">
        <v>5</v>
      </c>
      <c r="D139" s="42"/>
      <c r="E139" s="42" t="s">
        <v>36</v>
      </c>
      <c r="F139" s="43" t="s">
        <v>64</v>
      </c>
      <c r="G139" s="281"/>
      <c r="H139" s="272"/>
      <c r="I139" s="282"/>
      <c r="J139" s="272"/>
      <c r="K139" s="282"/>
      <c r="L139" s="272"/>
      <c r="M139" s="282"/>
      <c r="N139" s="283"/>
      <c r="O139" s="282"/>
      <c r="P139" s="272"/>
      <c r="Q139" s="282"/>
      <c r="R139" s="272"/>
      <c r="S139" s="282"/>
      <c r="T139" s="272"/>
      <c r="U139" s="282"/>
      <c r="V139" s="272"/>
      <c r="W139" s="282"/>
      <c r="X139" s="272"/>
      <c r="Y139" s="349">
        <v>120</v>
      </c>
      <c r="Z139" s="272"/>
      <c r="AA139" s="350">
        <v>120</v>
      </c>
      <c r="AB139" s="272"/>
      <c r="AC139" s="350"/>
      <c r="AD139" s="272"/>
      <c r="AE139" s="350"/>
      <c r="AF139" s="283"/>
      <c r="AG139" s="271"/>
      <c r="AH139" s="272"/>
      <c r="AI139" s="271"/>
      <c r="AJ139" s="272"/>
      <c r="AK139" s="271"/>
      <c r="AL139" s="283"/>
      <c r="AM139" s="289"/>
      <c r="AN139" s="272"/>
      <c r="AO139" s="271"/>
      <c r="AP139" s="272"/>
      <c r="AQ139" s="271"/>
      <c r="AR139" s="272"/>
      <c r="AS139" s="271"/>
      <c r="AT139" s="272"/>
      <c r="AU139" s="271"/>
      <c r="AV139" s="272"/>
      <c r="AW139" s="271"/>
      <c r="AX139" s="283"/>
      <c r="AY139" s="13">
        <f t="shared" si="0"/>
        <v>6481.5702000000001</v>
      </c>
      <c r="AZ139" s="42">
        <f t="shared" si="1"/>
        <v>240</v>
      </c>
      <c r="BA139" s="42">
        <f t="shared" si="2"/>
        <v>0</v>
      </c>
      <c r="BB139" s="42">
        <f t="shared" si="3"/>
        <v>240</v>
      </c>
      <c r="BC139" s="78">
        <f t="shared" si="4"/>
        <v>27.006542500000002</v>
      </c>
    </row>
    <row r="140" spans="1:55" ht="13" x14ac:dyDescent="0.15">
      <c r="A140" s="40" t="s">
        <v>12</v>
      </c>
      <c r="B140" s="41">
        <f t="shared" si="5"/>
        <v>46521</v>
      </c>
      <c r="C140" s="42">
        <v>5</v>
      </c>
      <c r="D140" s="42"/>
      <c r="E140" s="42" t="s">
        <v>36</v>
      </c>
      <c r="F140" s="43" t="s">
        <v>64</v>
      </c>
      <c r="G140" s="281"/>
      <c r="H140" s="272"/>
      <c r="I140" s="282"/>
      <c r="J140" s="272"/>
      <c r="K140" s="282"/>
      <c r="L140" s="272"/>
      <c r="M140" s="282"/>
      <c r="N140" s="283"/>
      <c r="O140" s="282"/>
      <c r="P140" s="272"/>
      <c r="Q140" s="282"/>
      <c r="R140" s="272"/>
      <c r="S140" s="282"/>
      <c r="T140" s="272"/>
      <c r="U140" s="282"/>
      <c r="V140" s="272"/>
      <c r="W140" s="282"/>
      <c r="X140" s="272"/>
      <c r="Y140" s="349">
        <v>120</v>
      </c>
      <c r="Z140" s="272"/>
      <c r="AA140" s="350">
        <v>90</v>
      </c>
      <c r="AB140" s="272"/>
      <c r="AC140" s="350">
        <v>30</v>
      </c>
      <c r="AD140" s="272"/>
      <c r="AE140" s="350"/>
      <c r="AF140" s="283"/>
      <c r="AG140" s="271"/>
      <c r="AH140" s="272"/>
      <c r="AI140" s="271"/>
      <c r="AJ140" s="272"/>
      <c r="AK140" s="271"/>
      <c r="AL140" s="283"/>
      <c r="AM140" s="289"/>
      <c r="AN140" s="272"/>
      <c r="AO140" s="271"/>
      <c r="AP140" s="272"/>
      <c r="AQ140" s="271"/>
      <c r="AR140" s="272"/>
      <c r="AS140" s="271"/>
      <c r="AT140" s="272"/>
      <c r="AU140" s="271"/>
      <c r="AV140" s="272"/>
      <c r="AW140" s="271"/>
      <c r="AX140" s="283"/>
      <c r="AY140" s="13">
        <f t="shared" si="0"/>
        <v>6047.5617000000011</v>
      </c>
      <c r="AZ140" s="42">
        <f t="shared" si="1"/>
        <v>240</v>
      </c>
      <c r="BA140" s="42">
        <f t="shared" si="2"/>
        <v>0</v>
      </c>
      <c r="BB140" s="42">
        <f t="shared" si="3"/>
        <v>240</v>
      </c>
      <c r="BC140" s="78">
        <f t="shared" si="4"/>
        <v>25.198173750000006</v>
      </c>
    </row>
    <row r="141" spans="1:55" ht="13" x14ac:dyDescent="0.15">
      <c r="A141" s="40" t="s">
        <v>13</v>
      </c>
      <c r="B141" s="41">
        <f t="shared" si="5"/>
        <v>46522</v>
      </c>
      <c r="C141" s="42">
        <v>5</v>
      </c>
      <c r="D141" s="42"/>
      <c r="E141" s="42" t="s">
        <v>36</v>
      </c>
      <c r="F141" s="43" t="s">
        <v>64</v>
      </c>
      <c r="G141" s="281"/>
      <c r="H141" s="272"/>
      <c r="I141" s="282"/>
      <c r="J141" s="272"/>
      <c r="K141" s="282"/>
      <c r="L141" s="272"/>
      <c r="M141" s="282"/>
      <c r="N141" s="283"/>
      <c r="O141" s="282"/>
      <c r="P141" s="272"/>
      <c r="Q141" s="282"/>
      <c r="R141" s="272"/>
      <c r="S141" s="282"/>
      <c r="T141" s="272"/>
      <c r="U141" s="282"/>
      <c r="V141" s="272"/>
      <c r="W141" s="282"/>
      <c r="X141" s="272"/>
      <c r="Y141" s="349">
        <v>120</v>
      </c>
      <c r="Z141" s="272"/>
      <c r="AA141" s="350">
        <v>120</v>
      </c>
      <c r="AB141" s="272"/>
      <c r="AC141" s="350"/>
      <c r="AD141" s="272"/>
      <c r="AE141" s="350"/>
      <c r="AF141" s="283"/>
      <c r="AG141" s="271"/>
      <c r="AH141" s="272"/>
      <c r="AI141" s="271"/>
      <c r="AJ141" s="272"/>
      <c r="AK141" s="271"/>
      <c r="AL141" s="283"/>
      <c r="AM141" s="289"/>
      <c r="AN141" s="272"/>
      <c r="AO141" s="271"/>
      <c r="AP141" s="272"/>
      <c r="AQ141" s="271"/>
      <c r="AR141" s="272"/>
      <c r="AS141" s="271"/>
      <c r="AT141" s="272"/>
      <c r="AU141" s="271"/>
      <c r="AV141" s="272"/>
      <c r="AW141" s="271"/>
      <c r="AX141" s="283"/>
      <c r="AY141" s="13">
        <f t="shared" si="0"/>
        <v>6481.5702000000001</v>
      </c>
      <c r="AZ141" s="42">
        <f t="shared" si="1"/>
        <v>240</v>
      </c>
      <c r="BA141" s="42">
        <f t="shared" si="2"/>
        <v>0</v>
      </c>
      <c r="BB141" s="42">
        <f t="shared" si="3"/>
        <v>240</v>
      </c>
      <c r="BC141" s="78">
        <f t="shared" si="4"/>
        <v>27.006542500000002</v>
      </c>
    </row>
    <row r="142" spans="1:55" ht="13" x14ac:dyDescent="0.15">
      <c r="A142" s="45" t="s">
        <v>14</v>
      </c>
      <c r="B142" s="46">
        <f t="shared" si="5"/>
        <v>46523</v>
      </c>
      <c r="C142" s="47">
        <v>5</v>
      </c>
      <c r="D142" s="47"/>
      <c r="E142" s="47" t="s">
        <v>36</v>
      </c>
      <c r="F142" s="48" t="s">
        <v>64</v>
      </c>
      <c r="G142" s="296"/>
      <c r="H142" s="292"/>
      <c r="I142" s="291"/>
      <c r="J142" s="292"/>
      <c r="K142" s="291"/>
      <c r="L142" s="292"/>
      <c r="M142" s="291"/>
      <c r="N142" s="293"/>
      <c r="O142" s="291"/>
      <c r="P142" s="292"/>
      <c r="Q142" s="291"/>
      <c r="R142" s="292"/>
      <c r="S142" s="291"/>
      <c r="T142" s="292"/>
      <c r="U142" s="291"/>
      <c r="V142" s="292"/>
      <c r="W142" s="291"/>
      <c r="X142" s="292"/>
      <c r="Y142" s="351">
        <v>0</v>
      </c>
      <c r="Z142" s="292"/>
      <c r="AA142" s="352">
        <v>0</v>
      </c>
      <c r="AB142" s="292"/>
      <c r="AC142" s="352"/>
      <c r="AD142" s="292"/>
      <c r="AE142" s="352"/>
      <c r="AF142" s="293"/>
      <c r="AG142" s="295"/>
      <c r="AH142" s="292"/>
      <c r="AI142" s="295"/>
      <c r="AJ142" s="292"/>
      <c r="AK142" s="295"/>
      <c r="AL142" s="293"/>
      <c r="AM142" s="294"/>
      <c r="AN142" s="292"/>
      <c r="AO142" s="295"/>
      <c r="AP142" s="292"/>
      <c r="AQ142" s="295"/>
      <c r="AR142" s="292"/>
      <c r="AS142" s="295"/>
      <c r="AT142" s="292"/>
      <c r="AU142" s="295"/>
      <c r="AV142" s="292"/>
      <c r="AW142" s="295"/>
      <c r="AX142" s="293"/>
      <c r="AY142" s="79">
        <f t="shared" si="0"/>
        <v>0</v>
      </c>
      <c r="AZ142" s="47">
        <f t="shared" si="1"/>
        <v>0</v>
      </c>
      <c r="BA142" s="47">
        <f t="shared" si="2"/>
        <v>0</v>
      </c>
      <c r="BB142" s="47">
        <f t="shared" si="3"/>
        <v>0</v>
      </c>
      <c r="BC142" s="80" t="str">
        <f t="shared" si="4"/>
        <v/>
      </c>
    </row>
    <row r="143" spans="1:55" ht="13" x14ac:dyDescent="0.15">
      <c r="A143" s="32" t="s">
        <v>7</v>
      </c>
      <c r="B143" s="33">
        <f t="shared" si="5"/>
        <v>46524</v>
      </c>
      <c r="C143" s="34">
        <v>6</v>
      </c>
      <c r="D143" s="34"/>
      <c r="E143" s="34" t="s">
        <v>31</v>
      </c>
      <c r="F143" s="35" t="s">
        <v>64</v>
      </c>
      <c r="G143" s="281"/>
      <c r="H143" s="272"/>
      <c r="I143" s="282"/>
      <c r="J143" s="272"/>
      <c r="K143" s="282"/>
      <c r="L143" s="272"/>
      <c r="M143" s="282"/>
      <c r="N143" s="283"/>
      <c r="O143" s="282"/>
      <c r="P143" s="272"/>
      <c r="Q143" s="282"/>
      <c r="R143" s="272"/>
      <c r="S143" s="282"/>
      <c r="T143" s="272"/>
      <c r="U143" s="282"/>
      <c r="V143" s="272"/>
      <c r="W143" s="282"/>
      <c r="X143" s="272"/>
      <c r="Y143" s="286">
        <v>120</v>
      </c>
      <c r="Z143" s="285"/>
      <c r="AA143" s="287">
        <v>90</v>
      </c>
      <c r="AB143" s="285"/>
      <c r="AC143" s="287">
        <v>30</v>
      </c>
      <c r="AD143" s="285"/>
      <c r="AE143" s="287"/>
      <c r="AF143" s="288"/>
      <c r="AG143" s="271"/>
      <c r="AH143" s="272"/>
      <c r="AI143" s="271"/>
      <c r="AJ143" s="272"/>
      <c r="AK143" s="271"/>
      <c r="AL143" s="283"/>
      <c r="AM143" s="289"/>
      <c r="AN143" s="272"/>
      <c r="AO143" s="271"/>
      <c r="AP143" s="272"/>
      <c r="AQ143" s="271"/>
      <c r="AR143" s="272"/>
      <c r="AS143" s="271"/>
      <c r="AT143" s="272"/>
      <c r="AU143" s="271"/>
      <c r="AV143" s="272"/>
      <c r="AW143" s="271"/>
      <c r="AX143" s="283"/>
      <c r="AY143" s="68">
        <f t="shared" si="0"/>
        <v>6047.5617000000011</v>
      </c>
      <c r="AZ143" s="34">
        <f t="shared" si="1"/>
        <v>240</v>
      </c>
      <c r="BA143" s="34">
        <f t="shared" si="2"/>
        <v>0</v>
      </c>
      <c r="BB143" s="34">
        <f t="shared" si="3"/>
        <v>240</v>
      </c>
      <c r="BC143" s="69">
        <f t="shared" si="4"/>
        <v>25.198173750000006</v>
      </c>
    </row>
    <row r="144" spans="1:55" ht="13" x14ac:dyDescent="0.15">
      <c r="A144" s="40" t="s">
        <v>9</v>
      </c>
      <c r="B144" s="41">
        <f t="shared" si="5"/>
        <v>46525</v>
      </c>
      <c r="C144" s="42">
        <v>6</v>
      </c>
      <c r="D144" s="42"/>
      <c r="E144" s="42" t="s">
        <v>31</v>
      </c>
      <c r="F144" s="43" t="s">
        <v>64</v>
      </c>
      <c r="G144" s="281"/>
      <c r="H144" s="272"/>
      <c r="I144" s="282"/>
      <c r="J144" s="272"/>
      <c r="K144" s="282"/>
      <c r="L144" s="272"/>
      <c r="M144" s="282"/>
      <c r="N144" s="283"/>
      <c r="O144" s="282"/>
      <c r="P144" s="272"/>
      <c r="Q144" s="282"/>
      <c r="R144" s="272"/>
      <c r="S144" s="282"/>
      <c r="T144" s="272"/>
      <c r="U144" s="282"/>
      <c r="V144" s="272"/>
      <c r="W144" s="282"/>
      <c r="X144" s="272"/>
      <c r="Y144" s="349">
        <v>120</v>
      </c>
      <c r="Z144" s="272"/>
      <c r="AA144" s="350">
        <v>120</v>
      </c>
      <c r="AB144" s="272"/>
      <c r="AC144" s="350"/>
      <c r="AD144" s="272"/>
      <c r="AE144" s="350"/>
      <c r="AF144" s="283"/>
      <c r="AG144" s="271"/>
      <c r="AH144" s="272"/>
      <c r="AI144" s="271"/>
      <c r="AJ144" s="272"/>
      <c r="AK144" s="271"/>
      <c r="AL144" s="283"/>
      <c r="AM144" s="289"/>
      <c r="AN144" s="272"/>
      <c r="AO144" s="271"/>
      <c r="AP144" s="272"/>
      <c r="AQ144" s="271"/>
      <c r="AR144" s="272"/>
      <c r="AS144" s="271"/>
      <c r="AT144" s="272"/>
      <c r="AU144" s="271"/>
      <c r="AV144" s="272"/>
      <c r="AW144" s="271"/>
      <c r="AX144" s="283"/>
      <c r="AY144" s="13">
        <f t="shared" si="0"/>
        <v>6481.5702000000001</v>
      </c>
      <c r="AZ144" s="42">
        <f t="shared" si="1"/>
        <v>240</v>
      </c>
      <c r="BA144" s="42">
        <f t="shared" si="2"/>
        <v>0</v>
      </c>
      <c r="BB144" s="42">
        <f t="shared" si="3"/>
        <v>240</v>
      </c>
      <c r="BC144" s="78">
        <f t="shared" si="4"/>
        <v>27.006542500000002</v>
      </c>
    </row>
    <row r="145" spans="1:55" ht="13" x14ac:dyDescent="0.15">
      <c r="A145" s="40" t="s">
        <v>10</v>
      </c>
      <c r="B145" s="41">
        <f t="shared" si="5"/>
        <v>46526</v>
      </c>
      <c r="C145" s="42">
        <v>6</v>
      </c>
      <c r="D145" s="42"/>
      <c r="E145" s="42" t="s">
        <v>31</v>
      </c>
      <c r="F145" s="43" t="s">
        <v>64</v>
      </c>
      <c r="G145" s="281"/>
      <c r="H145" s="272"/>
      <c r="I145" s="282"/>
      <c r="J145" s="272"/>
      <c r="K145" s="282"/>
      <c r="L145" s="272"/>
      <c r="M145" s="282"/>
      <c r="N145" s="283"/>
      <c r="O145" s="282"/>
      <c r="P145" s="272"/>
      <c r="Q145" s="282"/>
      <c r="R145" s="272"/>
      <c r="S145" s="282"/>
      <c r="T145" s="272"/>
      <c r="U145" s="282"/>
      <c r="V145" s="272"/>
      <c r="W145" s="282"/>
      <c r="X145" s="272"/>
      <c r="Y145" s="349">
        <v>120</v>
      </c>
      <c r="Z145" s="272"/>
      <c r="AA145" s="350">
        <v>90</v>
      </c>
      <c r="AB145" s="272"/>
      <c r="AC145" s="350">
        <v>30</v>
      </c>
      <c r="AD145" s="272"/>
      <c r="AE145" s="350"/>
      <c r="AF145" s="283"/>
      <c r="AG145" s="271"/>
      <c r="AH145" s="272"/>
      <c r="AI145" s="271"/>
      <c r="AJ145" s="272"/>
      <c r="AK145" s="271"/>
      <c r="AL145" s="283"/>
      <c r="AM145" s="289"/>
      <c r="AN145" s="272"/>
      <c r="AO145" s="271"/>
      <c r="AP145" s="272"/>
      <c r="AQ145" s="271"/>
      <c r="AR145" s="272"/>
      <c r="AS145" s="271"/>
      <c r="AT145" s="272"/>
      <c r="AU145" s="271"/>
      <c r="AV145" s="272"/>
      <c r="AW145" s="271"/>
      <c r="AX145" s="283"/>
      <c r="AY145" s="13">
        <f t="shared" si="0"/>
        <v>6047.5617000000011</v>
      </c>
      <c r="AZ145" s="42">
        <f t="shared" si="1"/>
        <v>240</v>
      </c>
      <c r="BA145" s="42">
        <f t="shared" si="2"/>
        <v>0</v>
      </c>
      <c r="BB145" s="42">
        <f t="shared" si="3"/>
        <v>240</v>
      </c>
      <c r="BC145" s="78">
        <f t="shared" si="4"/>
        <v>25.198173750000006</v>
      </c>
    </row>
    <row r="146" spans="1:55" ht="13" x14ac:dyDescent="0.15">
      <c r="A146" s="40" t="s">
        <v>11</v>
      </c>
      <c r="B146" s="41">
        <f t="shared" si="5"/>
        <v>46527</v>
      </c>
      <c r="C146" s="42">
        <v>6</v>
      </c>
      <c r="D146" s="42"/>
      <c r="E146" s="42" t="s">
        <v>31</v>
      </c>
      <c r="F146" s="43" t="s">
        <v>64</v>
      </c>
      <c r="G146" s="281"/>
      <c r="H146" s="272"/>
      <c r="I146" s="282"/>
      <c r="J146" s="272"/>
      <c r="K146" s="282"/>
      <c r="L146" s="272"/>
      <c r="M146" s="282"/>
      <c r="N146" s="283"/>
      <c r="O146" s="282"/>
      <c r="P146" s="272"/>
      <c r="Q146" s="282"/>
      <c r="R146" s="272"/>
      <c r="S146" s="282"/>
      <c r="T146" s="272"/>
      <c r="U146" s="282"/>
      <c r="V146" s="272"/>
      <c r="W146" s="282"/>
      <c r="X146" s="272"/>
      <c r="Y146" s="349">
        <v>120</v>
      </c>
      <c r="Z146" s="272"/>
      <c r="AA146" s="350">
        <v>120</v>
      </c>
      <c r="AB146" s="272"/>
      <c r="AC146" s="350"/>
      <c r="AD146" s="272"/>
      <c r="AE146" s="350"/>
      <c r="AF146" s="283"/>
      <c r="AG146" s="271"/>
      <c r="AH146" s="272"/>
      <c r="AI146" s="271"/>
      <c r="AJ146" s="272"/>
      <c r="AK146" s="271"/>
      <c r="AL146" s="283"/>
      <c r="AM146" s="289"/>
      <c r="AN146" s="272"/>
      <c r="AO146" s="271"/>
      <c r="AP146" s="272"/>
      <c r="AQ146" s="271"/>
      <c r="AR146" s="272"/>
      <c r="AS146" s="271"/>
      <c r="AT146" s="272"/>
      <c r="AU146" s="271"/>
      <c r="AV146" s="272"/>
      <c r="AW146" s="271"/>
      <c r="AX146" s="283"/>
      <c r="AY146" s="13">
        <f t="shared" si="0"/>
        <v>6481.5702000000001</v>
      </c>
      <c r="AZ146" s="42">
        <f t="shared" si="1"/>
        <v>240</v>
      </c>
      <c r="BA146" s="42">
        <f t="shared" si="2"/>
        <v>0</v>
      </c>
      <c r="BB146" s="42">
        <f t="shared" si="3"/>
        <v>240</v>
      </c>
      <c r="BC146" s="78">
        <f t="shared" si="4"/>
        <v>27.006542500000002</v>
      </c>
    </row>
    <row r="147" spans="1:55" ht="13" x14ac:dyDescent="0.15">
      <c r="A147" s="40" t="s">
        <v>12</v>
      </c>
      <c r="B147" s="41">
        <f t="shared" si="5"/>
        <v>46528</v>
      </c>
      <c r="C147" s="42">
        <v>6</v>
      </c>
      <c r="D147" s="42"/>
      <c r="E147" s="42" t="s">
        <v>31</v>
      </c>
      <c r="F147" s="43" t="s">
        <v>64</v>
      </c>
      <c r="G147" s="281"/>
      <c r="H147" s="272"/>
      <c r="I147" s="282"/>
      <c r="J147" s="272"/>
      <c r="K147" s="282"/>
      <c r="L147" s="272"/>
      <c r="M147" s="282"/>
      <c r="N147" s="283"/>
      <c r="O147" s="282"/>
      <c r="P147" s="272"/>
      <c r="Q147" s="282"/>
      <c r="R147" s="272"/>
      <c r="S147" s="282"/>
      <c r="T147" s="272"/>
      <c r="U147" s="282"/>
      <c r="V147" s="272"/>
      <c r="W147" s="282"/>
      <c r="X147" s="272"/>
      <c r="Y147" s="349">
        <v>120</v>
      </c>
      <c r="Z147" s="272"/>
      <c r="AA147" s="350">
        <v>90</v>
      </c>
      <c r="AB147" s="272"/>
      <c r="AC147" s="350">
        <v>30</v>
      </c>
      <c r="AD147" s="272"/>
      <c r="AE147" s="350"/>
      <c r="AF147" s="283"/>
      <c r="AG147" s="271"/>
      <c r="AH147" s="272"/>
      <c r="AI147" s="271"/>
      <c r="AJ147" s="272"/>
      <c r="AK147" s="271"/>
      <c r="AL147" s="283"/>
      <c r="AM147" s="289"/>
      <c r="AN147" s="272"/>
      <c r="AO147" s="271"/>
      <c r="AP147" s="272"/>
      <c r="AQ147" s="271"/>
      <c r="AR147" s="272"/>
      <c r="AS147" s="271"/>
      <c r="AT147" s="272"/>
      <c r="AU147" s="271"/>
      <c r="AV147" s="272"/>
      <c r="AW147" s="271"/>
      <c r="AX147" s="283"/>
      <c r="AY147" s="13">
        <f t="shared" si="0"/>
        <v>6047.5617000000011</v>
      </c>
      <c r="AZ147" s="42">
        <f t="shared" si="1"/>
        <v>240</v>
      </c>
      <c r="BA147" s="42">
        <f t="shared" si="2"/>
        <v>0</v>
      </c>
      <c r="BB147" s="42">
        <f t="shared" si="3"/>
        <v>240</v>
      </c>
      <c r="BC147" s="78">
        <f t="shared" si="4"/>
        <v>25.198173750000006</v>
      </c>
    </row>
    <row r="148" spans="1:55" ht="13" x14ac:dyDescent="0.15">
      <c r="A148" s="40" t="s">
        <v>13</v>
      </c>
      <c r="B148" s="41">
        <f t="shared" si="5"/>
        <v>46529</v>
      </c>
      <c r="C148" s="42">
        <v>6</v>
      </c>
      <c r="D148" s="42"/>
      <c r="E148" s="42" t="s">
        <v>31</v>
      </c>
      <c r="F148" s="43" t="s">
        <v>64</v>
      </c>
      <c r="G148" s="281"/>
      <c r="H148" s="272"/>
      <c r="I148" s="282"/>
      <c r="J148" s="272"/>
      <c r="K148" s="282"/>
      <c r="L148" s="272"/>
      <c r="M148" s="282"/>
      <c r="N148" s="283"/>
      <c r="O148" s="282"/>
      <c r="P148" s="272"/>
      <c r="Q148" s="282"/>
      <c r="R148" s="272"/>
      <c r="S148" s="282"/>
      <c r="T148" s="272"/>
      <c r="U148" s="282"/>
      <c r="V148" s="272"/>
      <c r="W148" s="282"/>
      <c r="X148" s="272"/>
      <c r="Y148" s="349">
        <v>120</v>
      </c>
      <c r="Z148" s="272"/>
      <c r="AA148" s="350">
        <v>120</v>
      </c>
      <c r="AB148" s="272"/>
      <c r="AC148" s="350"/>
      <c r="AD148" s="272"/>
      <c r="AE148" s="350"/>
      <c r="AF148" s="283"/>
      <c r="AG148" s="271"/>
      <c r="AH148" s="272"/>
      <c r="AI148" s="271"/>
      <c r="AJ148" s="272"/>
      <c r="AK148" s="271"/>
      <c r="AL148" s="283"/>
      <c r="AM148" s="289"/>
      <c r="AN148" s="272"/>
      <c r="AO148" s="271"/>
      <c r="AP148" s="272"/>
      <c r="AQ148" s="271"/>
      <c r="AR148" s="272"/>
      <c r="AS148" s="271"/>
      <c r="AT148" s="272"/>
      <c r="AU148" s="271"/>
      <c r="AV148" s="272"/>
      <c r="AW148" s="271"/>
      <c r="AX148" s="283"/>
      <c r="AY148" s="13">
        <f t="shared" si="0"/>
        <v>6481.5702000000001</v>
      </c>
      <c r="AZ148" s="42">
        <f t="shared" si="1"/>
        <v>240</v>
      </c>
      <c r="BA148" s="42">
        <f t="shared" si="2"/>
        <v>0</v>
      </c>
      <c r="BB148" s="42">
        <f t="shared" si="3"/>
        <v>240</v>
      </c>
      <c r="BC148" s="78">
        <f t="shared" si="4"/>
        <v>27.006542500000002</v>
      </c>
    </row>
    <row r="149" spans="1:55" ht="13" x14ac:dyDescent="0.15">
      <c r="A149" s="45" t="s">
        <v>14</v>
      </c>
      <c r="B149" s="46">
        <f t="shared" si="5"/>
        <v>46530</v>
      </c>
      <c r="C149" s="47">
        <v>6</v>
      </c>
      <c r="D149" s="47"/>
      <c r="E149" s="47" t="s">
        <v>31</v>
      </c>
      <c r="F149" s="48" t="s">
        <v>64</v>
      </c>
      <c r="G149" s="296"/>
      <c r="H149" s="292"/>
      <c r="I149" s="291"/>
      <c r="J149" s="292"/>
      <c r="K149" s="291"/>
      <c r="L149" s="292"/>
      <c r="M149" s="291"/>
      <c r="N149" s="293"/>
      <c r="O149" s="282"/>
      <c r="P149" s="272"/>
      <c r="Q149" s="282"/>
      <c r="R149" s="272"/>
      <c r="S149" s="282"/>
      <c r="T149" s="272"/>
      <c r="U149" s="282"/>
      <c r="V149" s="272"/>
      <c r="W149" s="282"/>
      <c r="X149" s="272"/>
      <c r="Y149" s="351">
        <v>0</v>
      </c>
      <c r="Z149" s="292"/>
      <c r="AA149" s="352">
        <v>0</v>
      </c>
      <c r="AB149" s="292"/>
      <c r="AC149" s="352"/>
      <c r="AD149" s="292"/>
      <c r="AE149" s="352"/>
      <c r="AF149" s="293"/>
      <c r="AG149" s="295"/>
      <c r="AH149" s="292"/>
      <c r="AI149" s="295"/>
      <c r="AJ149" s="292"/>
      <c r="AK149" s="295"/>
      <c r="AL149" s="293"/>
      <c r="AM149" s="294"/>
      <c r="AN149" s="292"/>
      <c r="AO149" s="295"/>
      <c r="AP149" s="292"/>
      <c r="AQ149" s="295"/>
      <c r="AR149" s="292"/>
      <c r="AS149" s="295"/>
      <c r="AT149" s="292"/>
      <c r="AU149" s="295"/>
      <c r="AV149" s="292"/>
      <c r="AW149" s="295"/>
      <c r="AX149" s="293"/>
      <c r="AY149" s="79">
        <f t="shared" si="0"/>
        <v>0</v>
      </c>
      <c r="AZ149" s="47">
        <f t="shared" si="1"/>
        <v>0</v>
      </c>
      <c r="BA149" s="47">
        <f t="shared" si="2"/>
        <v>0</v>
      </c>
      <c r="BB149" s="47">
        <f t="shared" si="3"/>
        <v>0</v>
      </c>
      <c r="BC149" s="80" t="str">
        <f t="shared" si="4"/>
        <v/>
      </c>
    </row>
    <row r="150" spans="1:55" ht="13" x14ac:dyDescent="0.15">
      <c r="A150" s="32" t="s">
        <v>7</v>
      </c>
      <c r="B150" s="33">
        <f t="shared" si="5"/>
        <v>46531</v>
      </c>
      <c r="C150" s="34">
        <v>6</v>
      </c>
      <c r="D150" s="34"/>
      <c r="E150" s="34" t="s">
        <v>34</v>
      </c>
      <c r="F150" s="35" t="s">
        <v>64</v>
      </c>
      <c r="G150" s="281"/>
      <c r="H150" s="272"/>
      <c r="I150" s="282"/>
      <c r="J150" s="272"/>
      <c r="K150" s="282"/>
      <c r="L150" s="272"/>
      <c r="M150" s="282"/>
      <c r="N150" s="283"/>
      <c r="O150" s="284"/>
      <c r="P150" s="285"/>
      <c r="Q150" s="284"/>
      <c r="R150" s="285"/>
      <c r="S150" s="284"/>
      <c r="T150" s="285"/>
      <c r="U150" s="284"/>
      <c r="V150" s="285"/>
      <c r="W150" s="284"/>
      <c r="X150" s="285"/>
      <c r="Y150" s="286">
        <v>120</v>
      </c>
      <c r="Z150" s="285"/>
      <c r="AA150" s="287">
        <v>90</v>
      </c>
      <c r="AB150" s="285"/>
      <c r="AC150" s="287">
        <v>30</v>
      </c>
      <c r="AD150" s="285"/>
      <c r="AE150" s="287"/>
      <c r="AF150" s="288"/>
      <c r="AG150" s="271"/>
      <c r="AH150" s="272"/>
      <c r="AI150" s="271"/>
      <c r="AJ150" s="272"/>
      <c r="AK150" s="271"/>
      <c r="AL150" s="283"/>
      <c r="AM150" s="289"/>
      <c r="AN150" s="272"/>
      <c r="AO150" s="271"/>
      <c r="AP150" s="272"/>
      <c r="AQ150" s="271"/>
      <c r="AR150" s="272"/>
      <c r="AS150" s="271"/>
      <c r="AT150" s="272"/>
      <c r="AU150" s="271"/>
      <c r="AV150" s="272"/>
      <c r="AW150" s="271"/>
      <c r="AX150" s="283"/>
      <c r="AY150" s="68">
        <f t="shared" si="0"/>
        <v>6047.5617000000011</v>
      </c>
      <c r="AZ150" s="34">
        <f t="shared" si="1"/>
        <v>240</v>
      </c>
      <c r="BA150" s="34">
        <f t="shared" si="2"/>
        <v>0</v>
      </c>
      <c r="BB150" s="34">
        <f t="shared" si="3"/>
        <v>240</v>
      </c>
      <c r="BC150" s="69">
        <f t="shared" si="4"/>
        <v>25.198173750000006</v>
      </c>
    </row>
    <row r="151" spans="1:55" ht="13" x14ac:dyDescent="0.15">
      <c r="A151" s="40" t="s">
        <v>9</v>
      </c>
      <c r="B151" s="41">
        <f t="shared" si="5"/>
        <v>46532</v>
      </c>
      <c r="C151" s="42">
        <v>6</v>
      </c>
      <c r="D151" s="42"/>
      <c r="E151" s="42" t="s">
        <v>34</v>
      </c>
      <c r="F151" s="43" t="s">
        <v>64</v>
      </c>
      <c r="G151" s="281"/>
      <c r="H151" s="272"/>
      <c r="I151" s="282"/>
      <c r="J151" s="272"/>
      <c r="K151" s="282"/>
      <c r="L151" s="272"/>
      <c r="M151" s="282"/>
      <c r="N151" s="283"/>
      <c r="O151" s="282"/>
      <c r="P151" s="272"/>
      <c r="Q151" s="282"/>
      <c r="R151" s="272"/>
      <c r="S151" s="282"/>
      <c r="T151" s="272"/>
      <c r="U151" s="282"/>
      <c r="V151" s="272"/>
      <c r="W151" s="282"/>
      <c r="X151" s="272"/>
      <c r="Y151" s="349">
        <v>120</v>
      </c>
      <c r="Z151" s="272"/>
      <c r="AA151" s="350">
        <v>120</v>
      </c>
      <c r="AB151" s="272"/>
      <c r="AC151" s="350"/>
      <c r="AD151" s="272"/>
      <c r="AE151" s="350"/>
      <c r="AF151" s="283"/>
      <c r="AG151" s="271"/>
      <c r="AH151" s="272"/>
      <c r="AI151" s="271"/>
      <c r="AJ151" s="272"/>
      <c r="AK151" s="271"/>
      <c r="AL151" s="283"/>
      <c r="AM151" s="289"/>
      <c r="AN151" s="272"/>
      <c r="AO151" s="271"/>
      <c r="AP151" s="272"/>
      <c r="AQ151" s="271"/>
      <c r="AR151" s="272"/>
      <c r="AS151" s="271"/>
      <c r="AT151" s="272"/>
      <c r="AU151" s="271"/>
      <c r="AV151" s="272"/>
      <c r="AW151" s="271"/>
      <c r="AX151" s="283"/>
      <c r="AY151" s="13">
        <f t="shared" si="0"/>
        <v>6481.5702000000001</v>
      </c>
      <c r="AZ151" s="42">
        <f t="shared" si="1"/>
        <v>240</v>
      </c>
      <c r="BA151" s="42">
        <f t="shared" si="2"/>
        <v>0</v>
      </c>
      <c r="BB151" s="42">
        <f t="shared" si="3"/>
        <v>240</v>
      </c>
      <c r="BC151" s="78">
        <f t="shared" si="4"/>
        <v>27.006542500000002</v>
      </c>
    </row>
    <row r="152" spans="1:55" ht="13" x14ac:dyDescent="0.15">
      <c r="A152" s="40" t="s">
        <v>10</v>
      </c>
      <c r="B152" s="41">
        <f t="shared" si="5"/>
        <v>46533</v>
      </c>
      <c r="C152" s="42">
        <v>6</v>
      </c>
      <c r="D152" s="42"/>
      <c r="E152" s="42" t="s">
        <v>34</v>
      </c>
      <c r="F152" s="43" t="s">
        <v>64</v>
      </c>
      <c r="G152" s="281"/>
      <c r="H152" s="272"/>
      <c r="I152" s="282"/>
      <c r="J152" s="272"/>
      <c r="K152" s="282"/>
      <c r="L152" s="272"/>
      <c r="M152" s="282"/>
      <c r="N152" s="283"/>
      <c r="O152" s="282"/>
      <c r="P152" s="272"/>
      <c r="Q152" s="282"/>
      <c r="R152" s="272"/>
      <c r="S152" s="282"/>
      <c r="T152" s="272"/>
      <c r="U152" s="282"/>
      <c r="V152" s="272"/>
      <c r="W152" s="282"/>
      <c r="X152" s="272"/>
      <c r="Y152" s="349">
        <v>120</v>
      </c>
      <c r="Z152" s="272"/>
      <c r="AA152" s="350">
        <v>90</v>
      </c>
      <c r="AB152" s="272"/>
      <c r="AC152" s="350">
        <v>30</v>
      </c>
      <c r="AD152" s="272"/>
      <c r="AE152" s="350"/>
      <c r="AF152" s="283"/>
      <c r="AG152" s="271"/>
      <c r="AH152" s="272"/>
      <c r="AI152" s="271"/>
      <c r="AJ152" s="272"/>
      <c r="AK152" s="271"/>
      <c r="AL152" s="283"/>
      <c r="AM152" s="289"/>
      <c r="AN152" s="272"/>
      <c r="AO152" s="271"/>
      <c r="AP152" s="272"/>
      <c r="AQ152" s="271"/>
      <c r="AR152" s="272"/>
      <c r="AS152" s="271"/>
      <c r="AT152" s="272"/>
      <c r="AU152" s="271"/>
      <c r="AV152" s="272"/>
      <c r="AW152" s="271"/>
      <c r="AX152" s="283"/>
      <c r="AY152" s="13">
        <f t="shared" si="0"/>
        <v>6047.5617000000011</v>
      </c>
      <c r="AZ152" s="42">
        <f t="shared" si="1"/>
        <v>240</v>
      </c>
      <c r="BA152" s="42">
        <f t="shared" si="2"/>
        <v>0</v>
      </c>
      <c r="BB152" s="42">
        <f t="shared" si="3"/>
        <v>240</v>
      </c>
      <c r="BC152" s="78">
        <f t="shared" si="4"/>
        <v>25.198173750000006</v>
      </c>
    </row>
    <row r="153" spans="1:55" ht="13" x14ac:dyDescent="0.15">
      <c r="A153" s="40" t="s">
        <v>11</v>
      </c>
      <c r="B153" s="41">
        <f t="shared" si="5"/>
        <v>46534</v>
      </c>
      <c r="C153" s="42">
        <v>6</v>
      </c>
      <c r="D153" s="42"/>
      <c r="E153" s="42" t="s">
        <v>34</v>
      </c>
      <c r="F153" s="43" t="s">
        <v>64</v>
      </c>
      <c r="G153" s="281"/>
      <c r="H153" s="272"/>
      <c r="I153" s="282"/>
      <c r="J153" s="272"/>
      <c r="K153" s="282"/>
      <c r="L153" s="272"/>
      <c r="M153" s="282"/>
      <c r="N153" s="283"/>
      <c r="O153" s="282"/>
      <c r="P153" s="272"/>
      <c r="Q153" s="282"/>
      <c r="R153" s="272"/>
      <c r="S153" s="282"/>
      <c r="T153" s="272"/>
      <c r="U153" s="282"/>
      <c r="V153" s="272"/>
      <c r="W153" s="282"/>
      <c r="X153" s="272"/>
      <c r="Y153" s="349">
        <v>120</v>
      </c>
      <c r="Z153" s="272"/>
      <c r="AA153" s="350">
        <v>120</v>
      </c>
      <c r="AB153" s="272"/>
      <c r="AC153" s="350"/>
      <c r="AD153" s="272"/>
      <c r="AE153" s="350"/>
      <c r="AF153" s="283"/>
      <c r="AG153" s="271"/>
      <c r="AH153" s="272"/>
      <c r="AI153" s="271"/>
      <c r="AJ153" s="272"/>
      <c r="AK153" s="271"/>
      <c r="AL153" s="283"/>
      <c r="AM153" s="289"/>
      <c r="AN153" s="272"/>
      <c r="AO153" s="271"/>
      <c r="AP153" s="272"/>
      <c r="AQ153" s="271"/>
      <c r="AR153" s="272"/>
      <c r="AS153" s="271"/>
      <c r="AT153" s="272"/>
      <c r="AU153" s="271"/>
      <c r="AV153" s="272"/>
      <c r="AW153" s="271"/>
      <c r="AX153" s="283"/>
      <c r="AY153" s="13">
        <f t="shared" si="0"/>
        <v>6481.5702000000001</v>
      </c>
      <c r="AZ153" s="42">
        <f t="shared" si="1"/>
        <v>240</v>
      </c>
      <c r="BA153" s="42">
        <f t="shared" si="2"/>
        <v>0</v>
      </c>
      <c r="BB153" s="42">
        <f t="shared" si="3"/>
        <v>240</v>
      </c>
      <c r="BC153" s="78">
        <f t="shared" si="4"/>
        <v>27.006542500000002</v>
      </c>
    </row>
    <row r="154" spans="1:55" ht="13" x14ac:dyDescent="0.15">
      <c r="A154" s="40" t="s">
        <v>12</v>
      </c>
      <c r="B154" s="41">
        <f t="shared" si="5"/>
        <v>46535</v>
      </c>
      <c r="C154" s="42">
        <v>6</v>
      </c>
      <c r="D154" s="42"/>
      <c r="E154" s="42" t="s">
        <v>34</v>
      </c>
      <c r="F154" s="43" t="s">
        <v>64</v>
      </c>
      <c r="G154" s="281"/>
      <c r="H154" s="272"/>
      <c r="I154" s="282"/>
      <c r="J154" s="272"/>
      <c r="K154" s="282"/>
      <c r="L154" s="272"/>
      <c r="M154" s="282"/>
      <c r="N154" s="283"/>
      <c r="O154" s="282"/>
      <c r="P154" s="272"/>
      <c r="Q154" s="282"/>
      <c r="R154" s="272"/>
      <c r="S154" s="282"/>
      <c r="T154" s="272"/>
      <c r="U154" s="282"/>
      <c r="V154" s="272"/>
      <c r="W154" s="282"/>
      <c r="X154" s="272"/>
      <c r="Y154" s="349">
        <v>120</v>
      </c>
      <c r="Z154" s="272"/>
      <c r="AA154" s="350">
        <v>90</v>
      </c>
      <c r="AB154" s="272"/>
      <c r="AC154" s="350">
        <v>30</v>
      </c>
      <c r="AD154" s="272"/>
      <c r="AE154" s="350"/>
      <c r="AF154" s="283"/>
      <c r="AG154" s="271"/>
      <c r="AH154" s="272"/>
      <c r="AI154" s="271"/>
      <c r="AJ154" s="272"/>
      <c r="AK154" s="271"/>
      <c r="AL154" s="283"/>
      <c r="AM154" s="289"/>
      <c r="AN154" s="272"/>
      <c r="AO154" s="271"/>
      <c r="AP154" s="272"/>
      <c r="AQ154" s="271"/>
      <c r="AR154" s="272"/>
      <c r="AS154" s="271"/>
      <c r="AT154" s="272"/>
      <c r="AU154" s="271"/>
      <c r="AV154" s="272"/>
      <c r="AW154" s="271"/>
      <c r="AX154" s="283"/>
      <c r="AY154" s="13">
        <f t="shared" si="0"/>
        <v>6047.5617000000011</v>
      </c>
      <c r="AZ154" s="42">
        <f t="shared" si="1"/>
        <v>240</v>
      </c>
      <c r="BA154" s="42">
        <f t="shared" si="2"/>
        <v>0</v>
      </c>
      <c r="BB154" s="42">
        <f t="shared" si="3"/>
        <v>240</v>
      </c>
      <c r="BC154" s="78">
        <f t="shared" si="4"/>
        <v>25.198173750000006</v>
      </c>
    </row>
    <row r="155" spans="1:55" ht="13" x14ac:dyDescent="0.15">
      <c r="A155" s="40" t="s">
        <v>13</v>
      </c>
      <c r="B155" s="41">
        <f t="shared" si="5"/>
        <v>46536</v>
      </c>
      <c r="C155" s="42">
        <v>6</v>
      </c>
      <c r="D155" s="42"/>
      <c r="E155" s="42" t="s">
        <v>34</v>
      </c>
      <c r="F155" s="43" t="s">
        <v>64</v>
      </c>
      <c r="G155" s="281"/>
      <c r="H155" s="272"/>
      <c r="I155" s="282"/>
      <c r="J155" s="272"/>
      <c r="K155" s="282"/>
      <c r="L155" s="272"/>
      <c r="M155" s="282"/>
      <c r="N155" s="283"/>
      <c r="O155" s="282"/>
      <c r="P155" s="272"/>
      <c r="Q155" s="282"/>
      <c r="R155" s="272"/>
      <c r="S155" s="282"/>
      <c r="T155" s="272"/>
      <c r="U155" s="282"/>
      <c r="V155" s="272"/>
      <c r="W155" s="282"/>
      <c r="X155" s="272"/>
      <c r="Y155" s="349">
        <v>120</v>
      </c>
      <c r="Z155" s="272"/>
      <c r="AA155" s="350">
        <v>120</v>
      </c>
      <c r="AB155" s="272"/>
      <c r="AC155" s="350"/>
      <c r="AD155" s="272"/>
      <c r="AE155" s="350"/>
      <c r="AF155" s="283"/>
      <c r="AG155" s="271"/>
      <c r="AH155" s="272"/>
      <c r="AI155" s="271"/>
      <c r="AJ155" s="272"/>
      <c r="AK155" s="271"/>
      <c r="AL155" s="283"/>
      <c r="AM155" s="289"/>
      <c r="AN155" s="272"/>
      <c r="AO155" s="271"/>
      <c r="AP155" s="272"/>
      <c r="AQ155" s="271"/>
      <c r="AR155" s="272"/>
      <c r="AS155" s="271"/>
      <c r="AT155" s="272"/>
      <c r="AU155" s="271"/>
      <c r="AV155" s="272"/>
      <c r="AW155" s="271"/>
      <c r="AX155" s="283"/>
      <c r="AY155" s="13">
        <f t="shared" si="0"/>
        <v>6481.5702000000001</v>
      </c>
      <c r="AZ155" s="42">
        <f t="shared" si="1"/>
        <v>240</v>
      </c>
      <c r="BA155" s="42">
        <f t="shared" si="2"/>
        <v>0</v>
      </c>
      <c r="BB155" s="42">
        <f t="shared" si="3"/>
        <v>240</v>
      </c>
      <c r="BC155" s="78">
        <f t="shared" si="4"/>
        <v>27.006542500000002</v>
      </c>
    </row>
    <row r="156" spans="1:55" ht="13" x14ac:dyDescent="0.15">
      <c r="A156" s="45" t="s">
        <v>14</v>
      </c>
      <c r="B156" s="46">
        <f t="shared" si="5"/>
        <v>46537</v>
      </c>
      <c r="C156" s="47">
        <v>6</v>
      </c>
      <c r="D156" s="47"/>
      <c r="E156" s="47" t="s">
        <v>34</v>
      </c>
      <c r="F156" s="48" t="s">
        <v>64</v>
      </c>
      <c r="G156" s="296"/>
      <c r="H156" s="292"/>
      <c r="I156" s="291"/>
      <c r="J156" s="292"/>
      <c r="K156" s="291"/>
      <c r="L156" s="292"/>
      <c r="M156" s="291"/>
      <c r="N156" s="293"/>
      <c r="O156" s="291"/>
      <c r="P156" s="292"/>
      <c r="Q156" s="291"/>
      <c r="R156" s="292"/>
      <c r="S156" s="291"/>
      <c r="T156" s="292"/>
      <c r="U156" s="291"/>
      <c r="V156" s="292"/>
      <c r="W156" s="291"/>
      <c r="X156" s="292"/>
      <c r="Y156" s="351">
        <v>0</v>
      </c>
      <c r="Z156" s="292"/>
      <c r="AA156" s="352">
        <v>0</v>
      </c>
      <c r="AB156" s="292"/>
      <c r="AC156" s="352"/>
      <c r="AD156" s="292"/>
      <c r="AE156" s="352"/>
      <c r="AF156" s="293"/>
      <c r="AG156" s="295"/>
      <c r="AH156" s="292"/>
      <c r="AI156" s="295"/>
      <c r="AJ156" s="292"/>
      <c r="AK156" s="295"/>
      <c r="AL156" s="293"/>
      <c r="AM156" s="294"/>
      <c r="AN156" s="292"/>
      <c r="AO156" s="295"/>
      <c r="AP156" s="292"/>
      <c r="AQ156" s="295"/>
      <c r="AR156" s="292"/>
      <c r="AS156" s="295"/>
      <c r="AT156" s="292"/>
      <c r="AU156" s="295"/>
      <c r="AV156" s="292"/>
      <c r="AW156" s="295"/>
      <c r="AX156" s="293"/>
      <c r="AY156" s="79">
        <f t="shared" si="0"/>
        <v>0</v>
      </c>
      <c r="AZ156" s="47">
        <f t="shared" si="1"/>
        <v>0</v>
      </c>
      <c r="BA156" s="47">
        <f t="shared" si="2"/>
        <v>0</v>
      </c>
      <c r="BB156" s="47">
        <f t="shared" si="3"/>
        <v>0</v>
      </c>
      <c r="BC156" s="80" t="str">
        <f t="shared" si="4"/>
        <v/>
      </c>
    </row>
    <row r="157" spans="1:55" ht="13" x14ac:dyDescent="0.15">
      <c r="A157" s="32" t="s">
        <v>7</v>
      </c>
      <c r="B157" s="33">
        <f t="shared" si="5"/>
        <v>46538</v>
      </c>
      <c r="C157" s="34">
        <v>6</v>
      </c>
      <c r="D157" s="34"/>
      <c r="E157" s="34" t="s">
        <v>35</v>
      </c>
      <c r="F157" s="35" t="s">
        <v>64</v>
      </c>
      <c r="G157" s="281"/>
      <c r="H157" s="272"/>
      <c r="I157" s="282"/>
      <c r="J157" s="272"/>
      <c r="K157" s="282"/>
      <c r="L157" s="272"/>
      <c r="M157" s="282"/>
      <c r="N157" s="283"/>
      <c r="O157" s="284"/>
      <c r="P157" s="285"/>
      <c r="Q157" s="284"/>
      <c r="R157" s="285"/>
      <c r="S157" s="284"/>
      <c r="T157" s="285"/>
      <c r="U157" s="284"/>
      <c r="V157" s="285"/>
      <c r="W157" s="284"/>
      <c r="X157" s="285"/>
      <c r="Y157" s="286">
        <v>120</v>
      </c>
      <c r="Z157" s="285"/>
      <c r="AA157" s="287">
        <v>90</v>
      </c>
      <c r="AB157" s="285"/>
      <c r="AC157" s="287">
        <v>30</v>
      </c>
      <c r="AD157" s="285"/>
      <c r="AE157" s="287"/>
      <c r="AF157" s="288"/>
      <c r="AG157" s="271"/>
      <c r="AH157" s="272"/>
      <c r="AI157" s="271"/>
      <c r="AJ157" s="272"/>
      <c r="AK157" s="271"/>
      <c r="AL157" s="283"/>
      <c r="AM157" s="289"/>
      <c r="AN157" s="272"/>
      <c r="AO157" s="271"/>
      <c r="AP157" s="272"/>
      <c r="AQ157" s="271"/>
      <c r="AR157" s="272"/>
      <c r="AS157" s="271"/>
      <c r="AT157" s="272"/>
      <c r="AU157" s="271"/>
      <c r="AV157" s="272"/>
      <c r="AW157" s="271"/>
      <c r="AX157" s="283"/>
      <c r="AY157" s="68">
        <f t="shared" si="0"/>
        <v>6047.5617000000011</v>
      </c>
      <c r="AZ157" s="34">
        <f t="shared" si="1"/>
        <v>240</v>
      </c>
      <c r="BA157" s="34">
        <f t="shared" si="2"/>
        <v>0</v>
      </c>
      <c r="BB157" s="34">
        <f t="shared" si="3"/>
        <v>240</v>
      </c>
      <c r="BC157" s="69">
        <f t="shared" si="4"/>
        <v>25.198173750000006</v>
      </c>
    </row>
    <row r="158" spans="1:55" ht="13" x14ac:dyDescent="0.15">
      <c r="A158" s="40" t="s">
        <v>9</v>
      </c>
      <c r="B158" s="41">
        <f t="shared" si="5"/>
        <v>46539</v>
      </c>
      <c r="C158" s="42">
        <v>6</v>
      </c>
      <c r="D158" s="42"/>
      <c r="E158" s="42" t="s">
        <v>35</v>
      </c>
      <c r="F158" s="43" t="s">
        <v>64</v>
      </c>
      <c r="G158" s="281"/>
      <c r="H158" s="272"/>
      <c r="I158" s="282"/>
      <c r="J158" s="272"/>
      <c r="K158" s="282"/>
      <c r="L158" s="272"/>
      <c r="M158" s="282"/>
      <c r="N158" s="283"/>
      <c r="O158" s="282"/>
      <c r="P158" s="272"/>
      <c r="Q158" s="282"/>
      <c r="R158" s="272"/>
      <c r="S158" s="282"/>
      <c r="T158" s="272"/>
      <c r="U158" s="282"/>
      <c r="V158" s="272"/>
      <c r="W158" s="282"/>
      <c r="X158" s="272"/>
      <c r="Y158" s="349">
        <v>120</v>
      </c>
      <c r="Z158" s="272"/>
      <c r="AA158" s="350">
        <v>120</v>
      </c>
      <c r="AB158" s="272"/>
      <c r="AC158" s="350"/>
      <c r="AD158" s="272"/>
      <c r="AE158" s="350"/>
      <c r="AF158" s="283"/>
      <c r="AG158" s="271"/>
      <c r="AH158" s="272"/>
      <c r="AI158" s="271"/>
      <c r="AJ158" s="272"/>
      <c r="AK158" s="271"/>
      <c r="AL158" s="283"/>
      <c r="AM158" s="289"/>
      <c r="AN158" s="272"/>
      <c r="AO158" s="271"/>
      <c r="AP158" s="272"/>
      <c r="AQ158" s="271"/>
      <c r="AR158" s="272"/>
      <c r="AS158" s="271"/>
      <c r="AT158" s="272"/>
      <c r="AU158" s="271"/>
      <c r="AV158" s="272"/>
      <c r="AW158" s="271"/>
      <c r="AX158" s="283"/>
      <c r="AY158" s="13">
        <f t="shared" si="0"/>
        <v>6481.5702000000001</v>
      </c>
      <c r="AZ158" s="42">
        <f t="shared" si="1"/>
        <v>240</v>
      </c>
      <c r="BA158" s="42">
        <f t="shared" si="2"/>
        <v>0</v>
      </c>
      <c r="BB158" s="42">
        <f t="shared" si="3"/>
        <v>240</v>
      </c>
      <c r="BC158" s="78">
        <f t="shared" si="4"/>
        <v>27.006542500000002</v>
      </c>
    </row>
    <row r="159" spans="1:55" ht="13" x14ac:dyDescent="0.15">
      <c r="A159" s="40" t="s">
        <v>10</v>
      </c>
      <c r="B159" s="41">
        <f t="shared" si="5"/>
        <v>46540</v>
      </c>
      <c r="C159" s="42">
        <v>6</v>
      </c>
      <c r="D159" s="42"/>
      <c r="E159" s="42" t="s">
        <v>35</v>
      </c>
      <c r="F159" s="43" t="s">
        <v>64</v>
      </c>
      <c r="G159" s="281"/>
      <c r="H159" s="272"/>
      <c r="I159" s="282"/>
      <c r="J159" s="272"/>
      <c r="K159" s="282"/>
      <c r="L159" s="272"/>
      <c r="M159" s="282"/>
      <c r="N159" s="283"/>
      <c r="O159" s="282"/>
      <c r="P159" s="272"/>
      <c r="Q159" s="282"/>
      <c r="R159" s="272"/>
      <c r="S159" s="282"/>
      <c r="T159" s="272"/>
      <c r="U159" s="282"/>
      <c r="V159" s="272"/>
      <c r="W159" s="282"/>
      <c r="X159" s="272"/>
      <c r="Y159" s="349">
        <v>120</v>
      </c>
      <c r="Z159" s="272"/>
      <c r="AA159" s="350">
        <v>90</v>
      </c>
      <c r="AB159" s="272"/>
      <c r="AC159" s="350">
        <v>30</v>
      </c>
      <c r="AD159" s="272"/>
      <c r="AE159" s="350"/>
      <c r="AF159" s="283"/>
      <c r="AG159" s="271"/>
      <c r="AH159" s="272"/>
      <c r="AI159" s="271"/>
      <c r="AJ159" s="272"/>
      <c r="AK159" s="271"/>
      <c r="AL159" s="283"/>
      <c r="AM159" s="289"/>
      <c r="AN159" s="272"/>
      <c r="AO159" s="271"/>
      <c r="AP159" s="272"/>
      <c r="AQ159" s="271"/>
      <c r="AR159" s="272"/>
      <c r="AS159" s="271"/>
      <c r="AT159" s="272"/>
      <c r="AU159" s="271"/>
      <c r="AV159" s="272"/>
      <c r="AW159" s="271"/>
      <c r="AX159" s="283"/>
      <c r="AY159" s="13">
        <f t="shared" si="0"/>
        <v>6047.5617000000011</v>
      </c>
      <c r="AZ159" s="42">
        <f t="shared" si="1"/>
        <v>240</v>
      </c>
      <c r="BA159" s="42">
        <f t="shared" si="2"/>
        <v>0</v>
      </c>
      <c r="BB159" s="42">
        <f t="shared" si="3"/>
        <v>240</v>
      </c>
      <c r="BC159" s="78">
        <f t="shared" si="4"/>
        <v>25.198173750000006</v>
      </c>
    </row>
    <row r="160" spans="1:55" ht="13" x14ac:dyDescent="0.15">
      <c r="A160" s="40" t="s">
        <v>11</v>
      </c>
      <c r="B160" s="41">
        <f t="shared" si="5"/>
        <v>46541</v>
      </c>
      <c r="C160" s="42">
        <v>6</v>
      </c>
      <c r="D160" s="42"/>
      <c r="E160" s="42" t="s">
        <v>35</v>
      </c>
      <c r="F160" s="43" t="s">
        <v>64</v>
      </c>
      <c r="G160" s="281"/>
      <c r="H160" s="272"/>
      <c r="I160" s="282"/>
      <c r="J160" s="272"/>
      <c r="K160" s="282"/>
      <c r="L160" s="272"/>
      <c r="M160" s="282"/>
      <c r="N160" s="283"/>
      <c r="O160" s="282"/>
      <c r="P160" s="272"/>
      <c r="Q160" s="282"/>
      <c r="R160" s="272"/>
      <c r="S160" s="282"/>
      <c r="T160" s="272"/>
      <c r="U160" s="282"/>
      <c r="V160" s="272"/>
      <c r="W160" s="282"/>
      <c r="X160" s="272"/>
      <c r="Y160" s="349">
        <v>120</v>
      </c>
      <c r="Z160" s="272"/>
      <c r="AA160" s="350">
        <v>120</v>
      </c>
      <c r="AB160" s="272"/>
      <c r="AC160" s="350"/>
      <c r="AD160" s="272"/>
      <c r="AE160" s="350"/>
      <c r="AF160" s="283"/>
      <c r="AG160" s="271"/>
      <c r="AH160" s="272"/>
      <c r="AI160" s="271"/>
      <c r="AJ160" s="272"/>
      <c r="AK160" s="271"/>
      <c r="AL160" s="283"/>
      <c r="AM160" s="289"/>
      <c r="AN160" s="272"/>
      <c r="AO160" s="271"/>
      <c r="AP160" s="272"/>
      <c r="AQ160" s="271"/>
      <c r="AR160" s="272"/>
      <c r="AS160" s="271"/>
      <c r="AT160" s="272"/>
      <c r="AU160" s="271"/>
      <c r="AV160" s="272"/>
      <c r="AW160" s="271"/>
      <c r="AX160" s="283"/>
      <c r="AY160" s="13">
        <f t="shared" si="0"/>
        <v>6481.5702000000001</v>
      </c>
      <c r="AZ160" s="42">
        <f t="shared" si="1"/>
        <v>240</v>
      </c>
      <c r="BA160" s="42">
        <f t="shared" si="2"/>
        <v>0</v>
      </c>
      <c r="BB160" s="42">
        <f t="shared" si="3"/>
        <v>240</v>
      </c>
      <c r="BC160" s="78">
        <f t="shared" si="4"/>
        <v>27.006542500000002</v>
      </c>
    </row>
    <row r="161" spans="1:55" ht="13" x14ac:dyDescent="0.15">
      <c r="A161" s="40" t="s">
        <v>12</v>
      </c>
      <c r="B161" s="41">
        <f t="shared" si="5"/>
        <v>46542</v>
      </c>
      <c r="C161" s="42">
        <v>6</v>
      </c>
      <c r="D161" s="42"/>
      <c r="E161" s="42" t="s">
        <v>35</v>
      </c>
      <c r="F161" s="43" t="s">
        <v>64</v>
      </c>
      <c r="G161" s="281"/>
      <c r="H161" s="272"/>
      <c r="I161" s="282"/>
      <c r="J161" s="272"/>
      <c r="K161" s="282"/>
      <c r="L161" s="272"/>
      <c r="M161" s="282"/>
      <c r="N161" s="283"/>
      <c r="O161" s="282"/>
      <c r="P161" s="272"/>
      <c r="Q161" s="282"/>
      <c r="R161" s="272"/>
      <c r="S161" s="282"/>
      <c r="T161" s="272"/>
      <c r="U161" s="282"/>
      <c r="V161" s="272"/>
      <c r="W161" s="282"/>
      <c r="X161" s="272"/>
      <c r="Y161" s="349">
        <v>120</v>
      </c>
      <c r="Z161" s="272"/>
      <c r="AA161" s="350">
        <v>90</v>
      </c>
      <c r="AB161" s="272"/>
      <c r="AC161" s="350">
        <v>30</v>
      </c>
      <c r="AD161" s="272"/>
      <c r="AE161" s="350"/>
      <c r="AF161" s="283"/>
      <c r="AG161" s="271"/>
      <c r="AH161" s="272"/>
      <c r="AI161" s="271"/>
      <c r="AJ161" s="272"/>
      <c r="AK161" s="271"/>
      <c r="AL161" s="283"/>
      <c r="AM161" s="289"/>
      <c r="AN161" s="272"/>
      <c r="AO161" s="271"/>
      <c r="AP161" s="272"/>
      <c r="AQ161" s="271"/>
      <c r="AR161" s="272"/>
      <c r="AS161" s="271"/>
      <c r="AT161" s="272"/>
      <c r="AU161" s="271"/>
      <c r="AV161" s="272"/>
      <c r="AW161" s="271"/>
      <c r="AX161" s="283"/>
      <c r="AY161" s="13">
        <f t="shared" si="0"/>
        <v>6047.5617000000011</v>
      </c>
      <c r="AZ161" s="42">
        <f t="shared" si="1"/>
        <v>240</v>
      </c>
      <c r="BA161" s="42">
        <f t="shared" si="2"/>
        <v>0</v>
      </c>
      <c r="BB161" s="42">
        <f t="shared" si="3"/>
        <v>240</v>
      </c>
      <c r="BC161" s="78">
        <f t="shared" si="4"/>
        <v>25.198173750000006</v>
      </c>
    </row>
    <row r="162" spans="1:55" ht="13" x14ac:dyDescent="0.15">
      <c r="A162" s="40" t="s">
        <v>13</v>
      </c>
      <c r="B162" s="41">
        <f t="shared" si="5"/>
        <v>46543</v>
      </c>
      <c r="C162" s="42">
        <v>6</v>
      </c>
      <c r="D162" s="42"/>
      <c r="E162" s="42" t="s">
        <v>35</v>
      </c>
      <c r="F162" s="43" t="s">
        <v>64</v>
      </c>
      <c r="G162" s="281"/>
      <c r="H162" s="272"/>
      <c r="I162" s="282"/>
      <c r="J162" s="272"/>
      <c r="K162" s="282"/>
      <c r="L162" s="272"/>
      <c r="M162" s="282"/>
      <c r="N162" s="283"/>
      <c r="O162" s="282"/>
      <c r="P162" s="272"/>
      <c r="Q162" s="282"/>
      <c r="R162" s="272"/>
      <c r="S162" s="282"/>
      <c r="T162" s="272"/>
      <c r="U162" s="282"/>
      <c r="V162" s="272"/>
      <c r="W162" s="282"/>
      <c r="X162" s="272"/>
      <c r="Y162" s="349">
        <v>120</v>
      </c>
      <c r="Z162" s="272"/>
      <c r="AA162" s="350">
        <v>120</v>
      </c>
      <c r="AB162" s="272"/>
      <c r="AC162" s="350"/>
      <c r="AD162" s="272"/>
      <c r="AE162" s="350"/>
      <c r="AF162" s="283"/>
      <c r="AG162" s="271"/>
      <c r="AH162" s="272"/>
      <c r="AI162" s="271"/>
      <c r="AJ162" s="272"/>
      <c r="AK162" s="271"/>
      <c r="AL162" s="283"/>
      <c r="AM162" s="289"/>
      <c r="AN162" s="272"/>
      <c r="AO162" s="271"/>
      <c r="AP162" s="272"/>
      <c r="AQ162" s="271"/>
      <c r="AR162" s="272"/>
      <c r="AS162" s="271"/>
      <c r="AT162" s="272"/>
      <c r="AU162" s="271"/>
      <c r="AV162" s="272"/>
      <c r="AW162" s="271"/>
      <c r="AX162" s="283"/>
      <c r="AY162" s="13">
        <f t="shared" si="0"/>
        <v>6481.5702000000001</v>
      </c>
      <c r="AZ162" s="42">
        <f t="shared" si="1"/>
        <v>240</v>
      </c>
      <c r="BA162" s="42">
        <f t="shared" si="2"/>
        <v>0</v>
      </c>
      <c r="BB162" s="42">
        <f t="shared" si="3"/>
        <v>240</v>
      </c>
      <c r="BC162" s="78">
        <f t="shared" si="4"/>
        <v>27.006542500000002</v>
      </c>
    </row>
    <row r="163" spans="1:55" ht="13" x14ac:dyDescent="0.15">
      <c r="A163" s="45" t="s">
        <v>14</v>
      </c>
      <c r="B163" s="46">
        <f t="shared" si="5"/>
        <v>46544</v>
      </c>
      <c r="C163" s="47">
        <v>6</v>
      </c>
      <c r="D163" s="47"/>
      <c r="E163" s="47" t="s">
        <v>35</v>
      </c>
      <c r="F163" s="48" t="s">
        <v>64</v>
      </c>
      <c r="G163" s="296"/>
      <c r="H163" s="292"/>
      <c r="I163" s="291"/>
      <c r="J163" s="292"/>
      <c r="K163" s="291"/>
      <c r="L163" s="292"/>
      <c r="M163" s="291"/>
      <c r="N163" s="293"/>
      <c r="O163" s="291"/>
      <c r="P163" s="292"/>
      <c r="Q163" s="291"/>
      <c r="R163" s="292"/>
      <c r="S163" s="291"/>
      <c r="T163" s="292"/>
      <c r="U163" s="291"/>
      <c r="V163" s="292"/>
      <c r="W163" s="291"/>
      <c r="X163" s="292"/>
      <c r="Y163" s="351">
        <v>0</v>
      </c>
      <c r="Z163" s="292"/>
      <c r="AA163" s="352">
        <v>0</v>
      </c>
      <c r="AB163" s="292"/>
      <c r="AC163" s="352"/>
      <c r="AD163" s="292"/>
      <c r="AE163" s="352"/>
      <c r="AF163" s="293"/>
      <c r="AG163" s="295"/>
      <c r="AH163" s="292"/>
      <c r="AI163" s="295"/>
      <c r="AJ163" s="292"/>
      <c r="AK163" s="295"/>
      <c r="AL163" s="293"/>
      <c r="AM163" s="294"/>
      <c r="AN163" s="292"/>
      <c r="AO163" s="295"/>
      <c r="AP163" s="292"/>
      <c r="AQ163" s="295"/>
      <c r="AR163" s="292"/>
      <c r="AS163" s="295"/>
      <c r="AT163" s="292"/>
      <c r="AU163" s="295"/>
      <c r="AV163" s="292"/>
      <c r="AW163" s="295"/>
      <c r="AX163" s="293"/>
      <c r="AY163" s="79">
        <f t="shared" si="0"/>
        <v>0</v>
      </c>
      <c r="AZ163" s="47">
        <f t="shared" si="1"/>
        <v>0</v>
      </c>
      <c r="BA163" s="47">
        <f t="shared" si="2"/>
        <v>0</v>
      </c>
      <c r="BB163" s="47">
        <f t="shared" si="3"/>
        <v>0</v>
      </c>
      <c r="BC163" s="80" t="str">
        <f t="shared" si="4"/>
        <v/>
      </c>
    </row>
    <row r="164" spans="1:55" ht="13" x14ac:dyDescent="0.15">
      <c r="A164" s="32" t="s">
        <v>7</v>
      </c>
      <c r="B164" s="33">
        <f t="shared" si="5"/>
        <v>46545</v>
      </c>
      <c r="C164" s="34">
        <v>6</v>
      </c>
      <c r="D164" s="34"/>
      <c r="E164" s="34" t="s">
        <v>36</v>
      </c>
      <c r="F164" s="35" t="s">
        <v>64</v>
      </c>
      <c r="G164" s="281"/>
      <c r="H164" s="272"/>
      <c r="I164" s="282"/>
      <c r="J164" s="272"/>
      <c r="K164" s="282"/>
      <c r="L164" s="272"/>
      <c r="M164" s="282"/>
      <c r="N164" s="283"/>
      <c r="O164" s="284"/>
      <c r="P164" s="285"/>
      <c r="Q164" s="284"/>
      <c r="R164" s="285"/>
      <c r="S164" s="284"/>
      <c r="T164" s="285"/>
      <c r="U164" s="284"/>
      <c r="V164" s="285"/>
      <c r="W164" s="284"/>
      <c r="X164" s="285"/>
      <c r="Y164" s="286">
        <v>120</v>
      </c>
      <c r="Z164" s="285"/>
      <c r="AA164" s="287">
        <v>90</v>
      </c>
      <c r="AB164" s="285"/>
      <c r="AC164" s="287">
        <v>30</v>
      </c>
      <c r="AD164" s="285"/>
      <c r="AE164" s="287"/>
      <c r="AF164" s="288"/>
      <c r="AG164" s="271"/>
      <c r="AH164" s="272"/>
      <c r="AI164" s="271"/>
      <c r="AJ164" s="272"/>
      <c r="AK164" s="271"/>
      <c r="AL164" s="283"/>
      <c r="AM164" s="289"/>
      <c r="AN164" s="272"/>
      <c r="AO164" s="271"/>
      <c r="AP164" s="272"/>
      <c r="AQ164" s="271"/>
      <c r="AR164" s="272"/>
      <c r="AS164" s="271"/>
      <c r="AT164" s="272"/>
      <c r="AU164" s="271"/>
      <c r="AV164" s="272"/>
      <c r="AW164" s="271"/>
      <c r="AX164" s="283"/>
      <c r="AY164" s="68">
        <f t="shared" si="0"/>
        <v>6047.5617000000011</v>
      </c>
      <c r="AZ164" s="34">
        <f t="shared" si="1"/>
        <v>240</v>
      </c>
      <c r="BA164" s="34">
        <f t="shared" si="2"/>
        <v>0</v>
      </c>
      <c r="BB164" s="34">
        <f t="shared" si="3"/>
        <v>240</v>
      </c>
      <c r="BC164" s="69">
        <f t="shared" si="4"/>
        <v>25.198173750000006</v>
      </c>
    </row>
    <row r="165" spans="1:55" ht="13" x14ac:dyDescent="0.15">
      <c r="A165" s="40" t="s">
        <v>9</v>
      </c>
      <c r="B165" s="41">
        <f t="shared" si="5"/>
        <v>46546</v>
      </c>
      <c r="C165" s="42">
        <v>6</v>
      </c>
      <c r="D165" s="42"/>
      <c r="E165" s="42" t="s">
        <v>36</v>
      </c>
      <c r="F165" s="43" t="s">
        <v>64</v>
      </c>
      <c r="G165" s="281"/>
      <c r="H165" s="272"/>
      <c r="I165" s="282"/>
      <c r="J165" s="272"/>
      <c r="K165" s="282"/>
      <c r="L165" s="272"/>
      <c r="M165" s="282"/>
      <c r="N165" s="283"/>
      <c r="O165" s="282"/>
      <c r="P165" s="272"/>
      <c r="Q165" s="282"/>
      <c r="R165" s="272"/>
      <c r="S165" s="282"/>
      <c r="T165" s="272"/>
      <c r="U165" s="282"/>
      <c r="V165" s="272"/>
      <c r="W165" s="282"/>
      <c r="X165" s="272"/>
      <c r="Y165" s="349">
        <v>120</v>
      </c>
      <c r="Z165" s="272"/>
      <c r="AA165" s="350">
        <v>120</v>
      </c>
      <c r="AB165" s="272"/>
      <c r="AC165" s="350"/>
      <c r="AD165" s="272"/>
      <c r="AE165" s="350"/>
      <c r="AF165" s="283"/>
      <c r="AG165" s="271"/>
      <c r="AH165" s="272"/>
      <c r="AI165" s="271"/>
      <c r="AJ165" s="272"/>
      <c r="AK165" s="271"/>
      <c r="AL165" s="283"/>
      <c r="AM165" s="289"/>
      <c r="AN165" s="272"/>
      <c r="AO165" s="271"/>
      <c r="AP165" s="272"/>
      <c r="AQ165" s="271"/>
      <c r="AR165" s="272"/>
      <c r="AS165" s="271"/>
      <c r="AT165" s="272"/>
      <c r="AU165" s="271"/>
      <c r="AV165" s="272"/>
      <c r="AW165" s="271"/>
      <c r="AX165" s="283"/>
      <c r="AY165" s="13">
        <f t="shared" si="0"/>
        <v>6481.5702000000001</v>
      </c>
      <c r="AZ165" s="42">
        <f t="shared" si="1"/>
        <v>240</v>
      </c>
      <c r="BA165" s="42">
        <f t="shared" si="2"/>
        <v>0</v>
      </c>
      <c r="BB165" s="42">
        <f t="shared" si="3"/>
        <v>240</v>
      </c>
      <c r="BC165" s="78">
        <f t="shared" si="4"/>
        <v>27.006542500000002</v>
      </c>
    </row>
    <row r="166" spans="1:55" ht="13" x14ac:dyDescent="0.15">
      <c r="A166" s="40" t="s">
        <v>10</v>
      </c>
      <c r="B166" s="41">
        <f t="shared" si="5"/>
        <v>46547</v>
      </c>
      <c r="C166" s="42">
        <v>6</v>
      </c>
      <c r="D166" s="42"/>
      <c r="E166" s="42" t="s">
        <v>36</v>
      </c>
      <c r="F166" s="43" t="s">
        <v>64</v>
      </c>
      <c r="G166" s="281"/>
      <c r="H166" s="272"/>
      <c r="I166" s="282"/>
      <c r="J166" s="272"/>
      <c r="K166" s="282"/>
      <c r="L166" s="272"/>
      <c r="M166" s="282"/>
      <c r="N166" s="283"/>
      <c r="O166" s="282"/>
      <c r="P166" s="272"/>
      <c r="Q166" s="282"/>
      <c r="R166" s="272"/>
      <c r="S166" s="282"/>
      <c r="T166" s="272"/>
      <c r="U166" s="282"/>
      <c r="V166" s="272"/>
      <c r="W166" s="282"/>
      <c r="X166" s="272"/>
      <c r="Y166" s="349">
        <v>120</v>
      </c>
      <c r="Z166" s="272"/>
      <c r="AA166" s="350">
        <v>90</v>
      </c>
      <c r="AB166" s="272"/>
      <c r="AC166" s="350">
        <v>30</v>
      </c>
      <c r="AD166" s="272"/>
      <c r="AE166" s="350"/>
      <c r="AF166" s="283"/>
      <c r="AG166" s="271"/>
      <c r="AH166" s="272"/>
      <c r="AI166" s="271"/>
      <c r="AJ166" s="272"/>
      <c r="AK166" s="271"/>
      <c r="AL166" s="283"/>
      <c r="AM166" s="289"/>
      <c r="AN166" s="272"/>
      <c r="AO166" s="271"/>
      <c r="AP166" s="272"/>
      <c r="AQ166" s="271"/>
      <c r="AR166" s="272"/>
      <c r="AS166" s="271"/>
      <c r="AT166" s="272"/>
      <c r="AU166" s="271"/>
      <c r="AV166" s="272"/>
      <c r="AW166" s="271"/>
      <c r="AX166" s="283"/>
      <c r="AY166" s="13">
        <f t="shared" si="0"/>
        <v>6047.5617000000011</v>
      </c>
      <c r="AZ166" s="42">
        <f t="shared" si="1"/>
        <v>240</v>
      </c>
      <c r="BA166" s="42">
        <f t="shared" si="2"/>
        <v>0</v>
      </c>
      <c r="BB166" s="42">
        <f t="shared" si="3"/>
        <v>240</v>
      </c>
      <c r="BC166" s="78">
        <f t="shared" si="4"/>
        <v>25.198173750000006</v>
      </c>
    </row>
    <row r="167" spans="1:55" ht="13" x14ac:dyDescent="0.15">
      <c r="A167" s="40" t="s">
        <v>11</v>
      </c>
      <c r="B167" s="41">
        <f t="shared" si="5"/>
        <v>46548</v>
      </c>
      <c r="C167" s="42">
        <v>6</v>
      </c>
      <c r="D167" s="42"/>
      <c r="E167" s="42" t="s">
        <v>36</v>
      </c>
      <c r="F167" s="43" t="s">
        <v>64</v>
      </c>
      <c r="G167" s="281"/>
      <c r="H167" s="272"/>
      <c r="I167" s="282"/>
      <c r="J167" s="272"/>
      <c r="K167" s="282"/>
      <c r="L167" s="272"/>
      <c r="M167" s="282"/>
      <c r="N167" s="283"/>
      <c r="O167" s="282"/>
      <c r="P167" s="272"/>
      <c r="Q167" s="282"/>
      <c r="R167" s="272"/>
      <c r="S167" s="282"/>
      <c r="T167" s="272"/>
      <c r="U167" s="282"/>
      <c r="V167" s="272"/>
      <c r="W167" s="282"/>
      <c r="X167" s="272"/>
      <c r="Y167" s="349">
        <v>120</v>
      </c>
      <c r="Z167" s="272"/>
      <c r="AA167" s="350">
        <v>120</v>
      </c>
      <c r="AB167" s="272"/>
      <c r="AC167" s="350"/>
      <c r="AD167" s="272"/>
      <c r="AE167" s="350"/>
      <c r="AF167" s="283"/>
      <c r="AG167" s="271"/>
      <c r="AH167" s="272"/>
      <c r="AI167" s="271"/>
      <c r="AJ167" s="272"/>
      <c r="AK167" s="271"/>
      <c r="AL167" s="283"/>
      <c r="AM167" s="289"/>
      <c r="AN167" s="272"/>
      <c r="AO167" s="271"/>
      <c r="AP167" s="272"/>
      <c r="AQ167" s="271"/>
      <c r="AR167" s="272"/>
      <c r="AS167" s="271"/>
      <c r="AT167" s="272"/>
      <c r="AU167" s="271"/>
      <c r="AV167" s="272"/>
      <c r="AW167" s="271"/>
      <c r="AX167" s="283"/>
      <c r="AY167" s="13">
        <f t="shared" si="0"/>
        <v>6481.5702000000001</v>
      </c>
      <c r="AZ167" s="42">
        <f t="shared" si="1"/>
        <v>240</v>
      </c>
      <c r="BA167" s="42">
        <f t="shared" si="2"/>
        <v>0</v>
      </c>
      <c r="BB167" s="42">
        <f t="shared" si="3"/>
        <v>240</v>
      </c>
      <c r="BC167" s="78">
        <f t="shared" si="4"/>
        <v>27.006542500000002</v>
      </c>
    </row>
    <row r="168" spans="1:55" ht="13" x14ac:dyDescent="0.15">
      <c r="A168" s="40" t="s">
        <v>12</v>
      </c>
      <c r="B168" s="41">
        <f t="shared" si="5"/>
        <v>46549</v>
      </c>
      <c r="C168" s="42">
        <v>6</v>
      </c>
      <c r="D168" s="42"/>
      <c r="E168" s="42" t="s">
        <v>36</v>
      </c>
      <c r="F168" s="43" t="s">
        <v>64</v>
      </c>
      <c r="G168" s="281"/>
      <c r="H168" s="272"/>
      <c r="I168" s="282"/>
      <c r="J168" s="272"/>
      <c r="K168" s="282"/>
      <c r="L168" s="272"/>
      <c r="M168" s="282"/>
      <c r="N168" s="283"/>
      <c r="O168" s="282"/>
      <c r="P168" s="272"/>
      <c r="Q168" s="282"/>
      <c r="R168" s="272"/>
      <c r="S168" s="282"/>
      <c r="T168" s="272"/>
      <c r="U168" s="282"/>
      <c r="V168" s="272"/>
      <c r="W168" s="282"/>
      <c r="X168" s="272"/>
      <c r="Y168" s="349">
        <v>120</v>
      </c>
      <c r="Z168" s="272"/>
      <c r="AA168" s="350">
        <v>90</v>
      </c>
      <c r="AB168" s="272"/>
      <c r="AC168" s="350">
        <v>30</v>
      </c>
      <c r="AD168" s="272"/>
      <c r="AE168" s="350"/>
      <c r="AF168" s="283"/>
      <c r="AG168" s="271"/>
      <c r="AH168" s="272"/>
      <c r="AI168" s="271"/>
      <c r="AJ168" s="272"/>
      <c r="AK168" s="271"/>
      <c r="AL168" s="283"/>
      <c r="AM168" s="289"/>
      <c r="AN168" s="272"/>
      <c r="AO168" s="271"/>
      <c r="AP168" s="272"/>
      <c r="AQ168" s="271"/>
      <c r="AR168" s="272"/>
      <c r="AS168" s="271"/>
      <c r="AT168" s="272"/>
      <c r="AU168" s="271"/>
      <c r="AV168" s="272"/>
      <c r="AW168" s="271"/>
      <c r="AX168" s="283"/>
      <c r="AY168" s="13">
        <f t="shared" si="0"/>
        <v>6047.5617000000011</v>
      </c>
      <c r="AZ168" s="42">
        <f t="shared" si="1"/>
        <v>240</v>
      </c>
      <c r="BA168" s="42">
        <f t="shared" si="2"/>
        <v>0</v>
      </c>
      <c r="BB168" s="42">
        <f t="shared" si="3"/>
        <v>240</v>
      </c>
      <c r="BC168" s="78">
        <f t="shared" si="4"/>
        <v>25.198173750000006</v>
      </c>
    </row>
    <row r="169" spans="1:55" ht="13" x14ac:dyDescent="0.15">
      <c r="A169" s="40" t="s">
        <v>13</v>
      </c>
      <c r="B169" s="41">
        <f t="shared" si="5"/>
        <v>46550</v>
      </c>
      <c r="C169" s="42">
        <v>6</v>
      </c>
      <c r="D169" s="42"/>
      <c r="E169" s="42" t="s">
        <v>36</v>
      </c>
      <c r="F169" s="43" t="s">
        <v>64</v>
      </c>
      <c r="G169" s="281"/>
      <c r="H169" s="272"/>
      <c r="I169" s="282"/>
      <c r="J169" s="272"/>
      <c r="K169" s="282"/>
      <c r="L169" s="272"/>
      <c r="M169" s="282"/>
      <c r="N169" s="283"/>
      <c r="O169" s="282"/>
      <c r="P169" s="272"/>
      <c r="Q169" s="282"/>
      <c r="R169" s="272"/>
      <c r="S169" s="282"/>
      <c r="T169" s="272"/>
      <c r="U169" s="282"/>
      <c r="V169" s="272"/>
      <c r="W169" s="282"/>
      <c r="X169" s="272"/>
      <c r="Y169" s="349">
        <v>120</v>
      </c>
      <c r="Z169" s="272"/>
      <c r="AA169" s="350">
        <v>120</v>
      </c>
      <c r="AB169" s="272"/>
      <c r="AC169" s="350"/>
      <c r="AD169" s="272"/>
      <c r="AE169" s="350"/>
      <c r="AF169" s="283"/>
      <c r="AG169" s="271"/>
      <c r="AH169" s="272"/>
      <c r="AI169" s="271"/>
      <c r="AJ169" s="272"/>
      <c r="AK169" s="271"/>
      <c r="AL169" s="283"/>
      <c r="AM169" s="289"/>
      <c r="AN169" s="272"/>
      <c r="AO169" s="271"/>
      <c r="AP169" s="272"/>
      <c r="AQ169" s="271"/>
      <c r="AR169" s="272"/>
      <c r="AS169" s="271"/>
      <c r="AT169" s="272"/>
      <c r="AU169" s="271"/>
      <c r="AV169" s="272"/>
      <c r="AW169" s="271"/>
      <c r="AX169" s="283"/>
      <c r="AY169" s="13">
        <f t="shared" si="0"/>
        <v>6481.5702000000001</v>
      </c>
      <c r="AZ169" s="42">
        <f t="shared" si="1"/>
        <v>240</v>
      </c>
      <c r="BA169" s="42">
        <f t="shared" si="2"/>
        <v>0</v>
      </c>
      <c r="BB169" s="42">
        <f t="shared" si="3"/>
        <v>240</v>
      </c>
      <c r="BC169" s="78">
        <f t="shared" si="4"/>
        <v>27.006542500000002</v>
      </c>
    </row>
    <row r="170" spans="1:55" ht="13" x14ac:dyDescent="0.15">
      <c r="A170" s="45" t="s">
        <v>14</v>
      </c>
      <c r="B170" s="46">
        <f t="shared" si="5"/>
        <v>46551</v>
      </c>
      <c r="C170" s="47">
        <v>6</v>
      </c>
      <c r="D170" s="47"/>
      <c r="E170" s="47" t="s">
        <v>36</v>
      </c>
      <c r="F170" s="48" t="s">
        <v>64</v>
      </c>
      <c r="G170" s="296"/>
      <c r="H170" s="292"/>
      <c r="I170" s="291"/>
      <c r="J170" s="292"/>
      <c r="K170" s="291"/>
      <c r="L170" s="292"/>
      <c r="M170" s="291"/>
      <c r="N170" s="293"/>
      <c r="O170" s="291"/>
      <c r="P170" s="292"/>
      <c r="Q170" s="291"/>
      <c r="R170" s="292"/>
      <c r="S170" s="291"/>
      <c r="T170" s="292"/>
      <c r="U170" s="291"/>
      <c r="V170" s="292"/>
      <c r="W170" s="291"/>
      <c r="X170" s="292"/>
      <c r="Y170" s="351">
        <v>0</v>
      </c>
      <c r="Z170" s="292"/>
      <c r="AA170" s="352">
        <v>0</v>
      </c>
      <c r="AB170" s="292"/>
      <c r="AC170" s="352"/>
      <c r="AD170" s="292"/>
      <c r="AE170" s="352"/>
      <c r="AF170" s="293"/>
      <c r="AG170" s="295"/>
      <c r="AH170" s="292"/>
      <c r="AI170" s="295"/>
      <c r="AJ170" s="292"/>
      <c r="AK170" s="295"/>
      <c r="AL170" s="293"/>
      <c r="AM170" s="294"/>
      <c r="AN170" s="292"/>
      <c r="AO170" s="295"/>
      <c r="AP170" s="292"/>
      <c r="AQ170" s="295"/>
      <c r="AR170" s="292"/>
      <c r="AS170" s="295"/>
      <c r="AT170" s="292"/>
      <c r="AU170" s="295"/>
      <c r="AV170" s="292"/>
      <c r="AW170" s="295"/>
      <c r="AX170" s="293"/>
      <c r="AY170" s="79">
        <f t="shared" si="0"/>
        <v>0</v>
      </c>
      <c r="AZ170" s="47">
        <f t="shared" si="1"/>
        <v>0</v>
      </c>
      <c r="BA170" s="47">
        <f t="shared" si="2"/>
        <v>0</v>
      </c>
      <c r="BB170" s="47">
        <f t="shared" si="3"/>
        <v>0</v>
      </c>
      <c r="BC170" s="80" t="str">
        <f t="shared" si="4"/>
        <v/>
      </c>
    </row>
    <row r="171" spans="1:55" ht="13" x14ac:dyDescent="0.15">
      <c r="A171" s="32" t="s">
        <v>7</v>
      </c>
      <c r="B171" s="33">
        <f t="shared" si="5"/>
        <v>46552</v>
      </c>
      <c r="C171" s="34">
        <v>7</v>
      </c>
      <c r="D171" s="34"/>
      <c r="E171" s="34" t="s">
        <v>31</v>
      </c>
      <c r="F171" s="35" t="s">
        <v>64</v>
      </c>
      <c r="G171" s="281"/>
      <c r="H171" s="272"/>
      <c r="I171" s="282"/>
      <c r="J171" s="272"/>
      <c r="K171" s="282"/>
      <c r="L171" s="272"/>
      <c r="M171" s="282"/>
      <c r="N171" s="283"/>
      <c r="O171" s="282"/>
      <c r="P171" s="272"/>
      <c r="Q171" s="282"/>
      <c r="R171" s="272"/>
      <c r="S171" s="282"/>
      <c r="T171" s="272"/>
      <c r="U171" s="282"/>
      <c r="V171" s="272"/>
      <c r="W171" s="282"/>
      <c r="X171" s="272"/>
      <c r="Y171" s="286">
        <v>120</v>
      </c>
      <c r="Z171" s="285"/>
      <c r="AA171" s="287">
        <v>90</v>
      </c>
      <c r="AB171" s="285"/>
      <c r="AC171" s="287">
        <v>30</v>
      </c>
      <c r="AD171" s="285"/>
      <c r="AE171" s="287"/>
      <c r="AF171" s="288"/>
      <c r="AG171" s="271"/>
      <c r="AH171" s="272"/>
      <c r="AI171" s="271"/>
      <c r="AJ171" s="272"/>
      <c r="AK171" s="271"/>
      <c r="AL171" s="283"/>
      <c r="AM171" s="289"/>
      <c r="AN171" s="272"/>
      <c r="AO171" s="271"/>
      <c r="AP171" s="272"/>
      <c r="AQ171" s="271"/>
      <c r="AR171" s="272"/>
      <c r="AS171" s="271"/>
      <c r="AT171" s="272"/>
      <c r="AU171" s="271"/>
      <c r="AV171" s="272"/>
      <c r="AW171" s="271"/>
      <c r="AX171" s="283"/>
      <c r="AY171" s="68">
        <f t="shared" si="0"/>
        <v>6047.5617000000011</v>
      </c>
      <c r="AZ171" s="34">
        <f t="shared" si="1"/>
        <v>240</v>
      </c>
      <c r="BA171" s="34">
        <f t="shared" si="2"/>
        <v>0</v>
      </c>
      <c r="BB171" s="34">
        <f t="shared" si="3"/>
        <v>240</v>
      </c>
      <c r="BC171" s="69">
        <f t="shared" si="4"/>
        <v>25.198173750000006</v>
      </c>
    </row>
    <row r="172" spans="1:55" ht="13" x14ac:dyDescent="0.15">
      <c r="A172" s="40" t="s">
        <v>9</v>
      </c>
      <c r="B172" s="41">
        <f t="shared" si="5"/>
        <v>46553</v>
      </c>
      <c r="C172" s="42">
        <v>7</v>
      </c>
      <c r="D172" s="42"/>
      <c r="E172" s="42" t="s">
        <v>31</v>
      </c>
      <c r="F172" s="43" t="s">
        <v>64</v>
      </c>
      <c r="G172" s="281"/>
      <c r="H172" s="272"/>
      <c r="I172" s="282"/>
      <c r="J172" s="272"/>
      <c r="K172" s="282"/>
      <c r="L172" s="272"/>
      <c r="M172" s="282"/>
      <c r="N172" s="283"/>
      <c r="O172" s="282"/>
      <c r="P172" s="272"/>
      <c r="Q172" s="282"/>
      <c r="R172" s="272"/>
      <c r="S172" s="282"/>
      <c r="T172" s="272"/>
      <c r="U172" s="282"/>
      <c r="V172" s="272"/>
      <c r="W172" s="282"/>
      <c r="X172" s="272"/>
      <c r="Y172" s="349">
        <v>120</v>
      </c>
      <c r="Z172" s="272"/>
      <c r="AA172" s="350">
        <v>120</v>
      </c>
      <c r="AB172" s="272"/>
      <c r="AC172" s="350"/>
      <c r="AD172" s="272"/>
      <c r="AE172" s="350"/>
      <c r="AF172" s="283"/>
      <c r="AG172" s="271"/>
      <c r="AH172" s="272"/>
      <c r="AI172" s="271"/>
      <c r="AJ172" s="272"/>
      <c r="AK172" s="271"/>
      <c r="AL172" s="283"/>
      <c r="AM172" s="289"/>
      <c r="AN172" s="272"/>
      <c r="AO172" s="271"/>
      <c r="AP172" s="272"/>
      <c r="AQ172" s="271"/>
      <c r="AR172" s="272"/>
      <c r="AS172" s="271"/>
      <c r="AT172" s="272"/>
      <c r="AU172" s="271"/>
      <c r="AV172" s="272"/>
      <c r="AW172" s="271"/>
      <c r="AX172" s="283"/>
      <c r="AY172" s="13">
        <f t="shared" si="0"/>
        <v>6481.5702000000001</v>
      </c>
      <c r="AZ172" s="42">
        <f t="shared" si="1"/>
        <v>240</v>
      </c>
      <c r="BA172" s="42">
        <f t="shared" si="2"/>
        <v>0</v>
      </c>
      <c r="BB172" s="42">
        <f t="shared" si="3"/>
        <v>240</v>
      </c>
      <c r="BC172" s="78">
        <f t="shared" si="4"/>
        <v>27.006542500000002</v>
      </c>
    </row>
    <row r="173" spans="1:55" ht="13" x14ac:dyDescent="0.15">
      <c r="A173" s="40" t="s">
        <v>10</v>
      </c>
      <c r="B173" s="41">
        <f t="shared" si="5"/>
        <v>46554</v>
      </c>
      <c r="C173" s="42">
        <v>7</v>
      </c>
      <c r="D173" s="42"/>
      <c r="E173" s="42" t="s">
        <v>31</v>
      </c>
      <c r="F173" s="43" t="s">
        <v>64</v>
      </c>
      <c r="G173" s="281"/>
      <c r="H173" s="272"/>
      <c r="I173" s="282"/>
      <c r="J173" s="272"/>
      <c r="K173" s="282"/>
      <c r="L173" s="272"/>
      <c r="M173" s="282"/>
      <c r="N173" s="283"/>
      <c r="O173" s="282"/>
      <c r="P173" s="272"/>
      <c r="Q173" s="282"/>
      <c r="R173" s="272"/>
      <c r="S173" s="282"/>
      <c r="T173" s="272"/>
      <c r="U173" s="282"/>
      <c r="V173" s="272"/>
      <c r="W173" s="282"/>
      <c r="X173" s="272"/>
      <c r="Y173" s="349">
        <v>120</v>
      </c>
      <c r="Z173" s="272"/>
      <c r="AA173" s="350">
        <v>90</v>
      </c>
      <c r="AB173" s="272"/>
      <c r="AC173" s="350">
        <v>30</v>
      </c>
      <c r="AD173" s="272"/>
      <c r="AE173" s="350"/>
      <c r="AF173" s="283"/>
      <c r="AG173" s="271"/>
      <c r="AH173" s="272"/>
      <c r="AI173" s="271"/>
      <c r="AJ173" s="272"/>
      <c r="AK173" s="271"/>
      <c r="AL173" s="283"/>
      <c r="AM173" s="289"/>
      <c r="AN173" s="272"/>
      <c r="AO173" s="271"/>
      <c r="AP173" s="272"/>
      <c r="AQ173" s="271"/>
      <c r="AR173" s="272"/>
      <c r="AS173" s="271"/>
      <c r="AT173" s="272"/>
      <c r="AU173" s="271"/>
      <c r="AV173" s="272"/>
      <c r="AW173" s="271"/>
      <c r="AX173" s="283"/>
      <c r="AY173" s="13">
        <f t="shared" si="0"/>
        <v>6047.5617000000011</v>
      </c>
      <c r="AZ173" s="42">
        <f t="shared" si="1"/>
        <v>240</v>
      </c>
      <c r="BA173" s="42">
        <f t="shared" si="2"/>
        <v>0</v>
      </c>
      <c r="BB173" s="42">
        <f t="shared" si="3"/>
        <v>240</v>
      </c>
      <c r="BC173" s="78">
        <f t="shared" si="4"/>
        <v>25.198173750000006</v>
      </c>
    </row>
    <row r="174" spans="1:55" ht="13" x14ac:dyDescent="0.15">
      <c r="A174" s="40" t="s">
        <v>11</v>
      </c>
      <c r="B174" s="41">
        <f t="shared" si="5"/>
        <v>46555</v>
      </c>
      <c r="C174" s="42">
        <v>7</v>
      </c>
      <c r="D174" s="42"/>
      <c r="E174" s="42" t="s">
        <v>31</v>
      </c>
      <c r="F174" s="43" t="s">
        <v>64</v>
      </c>
      <c r="G174" s="281"/>
      <c r="H174" s="272"/>
      <c r="I174" s="282"/>
      <c r="J174" s="272"/>
      <c r="K174" s="282"/>
      <c r="L174" s="272"/>
      <c r="M174" s="282"/>
      <c r="N174" s="283"/>
      <c r="O174" s="282"/>
      <c r="P174" s="272"/>
      <c r="Q174" s="282"/>
      <c r="R174" s="272"/>
      <c r="S174" s="282"/>
      <c r="T174" s="272"/>
      <c r="U174" s="282"/>
      <c r="V174" s="272"/>
      <c r="W174" s="282"/>
      <c r="X174" s="272"/>
      <c r="Y174" s="349">
        <v>120</v>
      </c>
      <c r="Z174" s="272"/>
      <c r="AA174" s="350">
        <v>120</v>
      </c>
      <c r="AB174" s="272"/>
      <c r="AC174" s="350"/>
      <c r="AD174" s="272"/>
      <c r="AE174" s="350"/>
      <c r="AF174" s="283"/>
      <c r="AG174" s="271"/>
      <c r="AH174" s="272"/>
      <c r="AI174" s="271"/>
      <c r="AJ174" s="272"/>
      <c r="AK174" s="271"/>
      <c r="AL174" s="283"/>
      <c r="AM174" s="289"/>
      <c r="AN174" s="272"/>
      <c r="AO174" s="271"/>
      <c r="AP174" s="272"/>
      <c r="AQ174" s="271"/>
      <c r="AR174" s="272"/>
      <c r="AS174" s="271"/>
      <c r="AT174" s="272"/>
      <c r="AU174" s="271"/>
      <c r="AV174" s="272"/>
      <c r="AW174" s="271"/>
      <c r="AX174" s="283"/>
      <c r="AY174" s="13">
        <f t="shared" si="0"/>
        <v>6481.5702000000001</v>
      </c>
      <c r="AZ174" s="42">
        <f t="shared" si="1"/>
        <v>240</v>
      </c>
      <c r="BA174" s="42">
        <f t="shared" si="2"/>
        <v>0</v>
      </c>
      <c r="BB174" s="42">
        <f t="shared" si="3"/>
        <v>240</v>
      </c>
      <c r="BC174" s="78">
        <f t="shared" si="4"/>
        <v>27.006542500000002</v>
      </c>
    </row>
    <row r="175" spans="1:55" ht="13" x14ac:dyDescent="0.15">
      <c r="A175" s="40" t="s">
        <v>12</v>
      </c>
      <c r="B175" s="41">
        <f t="shared" si="5"/>
        <v>46556</v>
      </c>
      <c r="C175" s="42">
        <v>7</v>
      </c>
      <c r="D175" s="42"/>
      <c r="E175" s="42" t="s">
        <v>31</v>
      </c>
      <c r="F175" s="43" t="s">
        <v>64</v>
      </c>
      <c r="G175" s="281"/>
      <c r="H175" s="272"/>
      <c r="I175" s="282"/>
      <c r="J175" s="272"/>
      <c r="K175" s="282"/>
      <c r="L175" s="272"/>
      <c r="M175" s="282"/>
      <c r="N175" s="283"/>
      <c r="O175" s="282"/>
      <c r="P175" s="272"/>
      <c r="Q175" s="282"/>
      <c r="R175" s="272"/>
      <c r="S175" s="282"/>
      <c r="T175" s="272"/>
      <c r="U175" s="282"/>
      <c r="V175" s="272"/>
      <c r="W175" s="282"/>
      <c r="X175" s="272"/>
      <c r="Y175" s="349">
        <v>120</v>
      </c>
      <c r="Z175" s="272"/>
      <c r="AA175" s="350">
        <v>90</v>
      </c>
      <c r="AB175" s="272"/>
      <c r="AC175" s="350">
        <v>30</v>
      </c>
      <c r="AD175" s="272"/>
      <c r="AE175" s="350"/>
      <c r="AF175" s="283"/>
      <c r="AG175" s="271"/>
      <c r="AH175" s="272"/>
      <c r="AI175" s="271"/>
      <c r="AJ175" s="272"/>
      <c r="AK175" s="271"/>
      <c r="AL175" s="283"/>
      <c r="AM175" s="289"/>
      <c r="AN175" s="272"/>
      <c r="AO175" s="271"/>
      <c r="AP175" s="272"/>
      <c r="AQ175" s="271"/>
      <c r="AR175" s="272"/>
      <c r="AS175" s="271"/>
      <c r="AT175" s="272"/>
      <c r="AU175" s="271"/>
      <c r="AV175" s="272"/>
      <c r="AW175" s="271"/>
      <c r="AX175" s="283"/>
      <c r="AY175" s="13">
        <f t="shared" si="0"/>
        <v>6047.5617000000011</v>
      </c>
      <c r="AZ175" s="42">
        <f t="shared" si="1"/>
        <v>240</v>
      </c>
      <c r="BA175" s="42">
        <f t="shared" si="2"/>
        <v>0</v>
      </c>
      <c r="BB175" s="42">
        <f t="shared" si="3"/>
        <v>240</v>
      </c>
      <c r="BC175" s="78">
        <f t="shared" si="4"/>
        <v>25.198173750000006</v>
      </c>
    </row>
    <row r="176" spans="1:55" ht="13" x14ac:dyDescent="0.15">
      <c r="A176" s="40" t="s">
        <v>13</v>
      </c>
      <c r="B176" s="41">
        <f t="shared" si="5"/>
        <v>46557</v>
      </c>
      <c r="C176" s="42">
        <v>7</v>
      </c>
      <c r="D176" s="42"/>
      <c r="E176" s="42" t="s">
        <v>31</v>
      </c>
      <c r="F176" s="43" t="s">
        <v>64</v>
      </c>
      <c r="G176" s="281"/>
      <c r="H176" s="272"/>
      <c r="I176" s="282"/>
      <c r="J176" s="272"/>
      <c r="K176" s="282"/>
      <c r="L176" s="272"/>
      <c r="M176" s="282"/>
      <c r="N176" s="283"/>
      <c r="O176" s="282"/>
      <c r="P176" s="272"/>
      <c r="Q176" s="282"/>
      <c r="R176" s="272"/>
      <c r="S176" s="282"/>
      <c r="T176" s="272"/>
      <c r="U176" s="282"/>
      <c r="V176" s="272"/>
      <c r="W176" s="282"/>
      <c r="X176" s="272"/>
      <c r="Y176" s="349">
        <v>120</v>
      </c>
      <c r="Z176" s="272"/>
      <c r="AA176" s="350">
        <v>120</v>
      </c>
      <c r="AB176" s="272"/>
      <c r="AC176" s="350"/>
      <c r="AD176" s="272"/>
      <c r="AE176" s="350"/>
      <c r="AF176" s="283"/>
      <c r="AG176" s="271"/>
      <c r="AH176" s="272"/>
      <c r="AI176" s="271"/>
      <c r="AJ176" s="272"/>
      <c r="AK176" s="271"/>
      <c r="AL176" s="283"/>
      <c r="AM176" s="289"/>
      <c r="AN176" s="272"/>
      <c r="AO176" s="271"/>
      <c r="AP176" s="272"/>
      <c r="AQ176" s="271"/>
      <c r="AR176" s="272"/>
      <c r="AS176" s="271"/>
      <c r="AT176" s="272"/>
      <c r="AU176" s="271"/>
      <c r="AV176" s="272"/>
      <c r="AW176" s="271"/>
      <c r="AX176" s="283"/>
      <c r="AY176" s="13">
        <f t="shared" si="0"/>
        <v>6481.5702000000001</v>
      </c>
      <c r="AZ176" s="42">
        <f t="shared" si="1"/>
        <v>240</v>
      </c>
      <c r="BA176" s="42">
        <f t="shared" si="2"/>
        <v>0</v>
      </c>
      <c r="BB176" s="42">
        <f t="shared" si="3"/>
        <v>240</v>
      </c>
      <c r="BC176" s="78">
        <f t="shared" si="4"/>
        <v>27.006542500000002</v>
      </c>
    </row>
    <row r="177" spans="1:55" ht="13" x14ac:dyDescent="0.15">
      <c r="A177" s="45" t="s">
        <v>14</v>
      </c>
      <c r="B177" s="46">
        <f t="shared" si="5"/>
        <v>46558</v>
      </c>
      <c r="C177" s="47">
        <v>7</v>
      </c>
      <c r="D177" s="47"/>
      <c r="E177" s="47" t="s">
        <v>31</v>
      </c>
      <c r="F177" s="48" t="s">
        <v>64</v>
      </c>
      <c r="G177" s="296"/>
      <c r="H177" s="292"/>
      <c r="I177" s="291"/>
      <c r="J177" s="292"/>
      <c r="K177" s="291"/>
      <c r="L177" s="292"/>
      <c r="M177" s="291"/>
      <c r="N177" s="293"/>
      <c r="O177" s="282"/>
      <c r="P177" s="272"/>
      <c r="Q177" s="282"/>
      <c r="R177" s="272"/>
      <c r="S177" s="282"/>
      <c r="T177" s="272"/>
      <c r="U177" s="282"/>
      <c r="V177" s="272"/>
      <c r="W177" s="282"/>
      <c r="X177" s="272"/>
      <c r="Y177" s="351">
        <v>0</v>
      </c>
      <c r="Z177" s="292"/>
      <c r="AA177" s="352">
        <v>0</v>
      </c>
      <c r="AB177" s="292"/>
      <c r="AC177" s="352"/>
      <c r="AD177" s="292"/>
      <c r="AE177" s="352"/>
      <c r="AF177" s="293"/>
      <c r="AG177" s="295"/>
      <c r="AH177" s="292"/>
      <c r="AI177" s="295"/>
      <c r="AJ177" s="292"/>
      <c r="AK177" s="295"/>
      <c r="AL177" s="293"/>
      <c r="AM177" s="294"/>
      <c r="AN177" s="292"/>
      <c r="AO177" s="295"/>
      <c r="AP177" s="292"/>
      <c r="AQ177" s="295"/>
      <c r="AR177" s="292"/>
      <c r="AS177" s="295"/>
      <c r="AT177" s="292"/>
      <c r="AU177" s="295"/>
      <c r="AV177" s="292"/>
      <c r="AW177" s="295"/>
      <c r="AX177" s="293"/>
      <c r="AY177" s="79">
        <f t="shared" si="0"/>
        <v>0</v>
      </c>
      <c r="AZ177" s="47">
        <f t="shared" si="1"/>
        <v>0</v>
      </c>
      <c r="BA177" s="47">
        <f t="shared" si="2"/>
        <v>0</v>
      </c>
      <c r="BB177" s="47">
        <f t="shared" si="3"/>
        <v>0</v>
      </c>
      <c r="BC177" s="80" t="str">
        <f t="shared" si="4"/>
        <v/>
      </c>
    </row>
    <row r="178" spans="1:55" ht="13" x14ac:dyDescent="0.15">
      <c r="A178" s="32" t="s">
        <v>7</v>
      </c>
      <c r="B178" s="33">
        <f t="shared" si="5"/>
        <v>46559</v>
      </c>
      <c r="C178" s="34">
        <v>7</v>
      </c>
      <c r="D178" s="34"/>
      <c r="E178" s="34" t="s">
        <v>34</v>
      </c>
      <c r="F178" s="35" t="s">
        <v>64</v>
      </c>
      <c r="G178" s="281"/>
      <c r="H178" s="272"/>
      <c r="I178" s="282"/>
      <c r="J178" s="272"/>
      <c r="K178" s="282"/>
      <c r="L178" s="272"/>
      <c r="M178" s="282"/>
      <c r="N178" s="283"/>
      <c r="O178" s="284"/>
      <c r="P178" s="285"/>
      <c r="Q178" s="284"/>
      <c r="R178" s="285"/>
      <c r="S178" s="284"/>
      <c r="T178" s="285"/>
      <c r="U178" s="284"/>
      <c r="V178" s="285"/>
      <c r="W178" s="284"/>
      <c r="X178" s="285"/>
      <c r="Y178" s="286">
        <v>120</v>
      </c>
      <c r="Z178" s="285"/>
      <c r="AA178" s="287">
        <v>90</v>
      </c>
      <c r="AB178" s="285"/>
      <c r="AC178" s="287">
        <v>30</v>
      </c>
      <c r="AD178" s="285"/>
      <c r="AE178" s="287"/>
      <c r="AF178" s="288"/>
      <c r="AG178" s="271"/>
      <c r="AH178" s="272"/>
      <c r="AI178" s="271"/>
      <c r="AJ178" s="272"/>
      <c r="AK178" s="271"/>
      <c r="AL178" s="283"/>
      <c r="AM178" s="289"/>
      <c r="AN178" s="272"/>
      <c r="AO178" s="271"/>
      <c r="AP178" s="272"/>
      <c r="AQ178" s="271"/>
      <c r="AR178" s="272"/>
      <c r="AS178" s="271"/>
      <c r="AT178" s="272"/>
      <c r="AU178" s="271"/>
      <c r="AV178" s="272"/>
      <c r="AW178" s="271"/>
      <c r="AX178" s="283"/>
      <c r="AY178" s="68">
        <f t="shared" si="0"/>
        <v>6047.5617000000011</v>
      </c>
      <c r="AZ178" s="34">
        <f t="shared" si="1"/>
        <v>240</v>
      </c>
      <c r="BA178" s="34">
        <f t="shared" si="2"/>
        <v>0</v>
      </c>
      <c r="BB178" s="34">
        <f t="shared" si="3"/>
        <v>240</v>
      </c>
      <c r="BC178" s="69">
        <f t="shared" si="4"/>
        <v>25.198173750000006</v>
      </c>
    </row>
    <row r="179" spans="1:55" ht="13" x14ac:dyDescent="0.15">
      <c r="A179" s="40" t="s">
        <v>9</v>
      </c>
      <c r="B179" s="41">
        <f t="shared" si="5"/>
        <v>46560</v>
      </c>
      <c r="C179" s="42">
        <v>7</v>
      </c>
      <c r="D179" s="42"/>
      <c r="E179" s="42" t="s">
        <v>34</v>
      </c>
      <c r="F179" s="43" t="s">
        <v>64</v>
      </c>
      <c r="G179" s="281"/>
      <c r="H179" s="272"/>
      <c r="I179" s="282"/>
      <c r="J179" s="272"/>
      <c r="K179" s="282"/>
      <c r="L179" s="272"/>
      <c r="M179" s="282"/>
      <c r="N179" s="283"/>
      <c r="O179" s="282"/>
      <c r="P179" s="272"/>
      <c r="Q179" s="282"/>
      <c r="R179" s="272"/>
      <c r="S179" s="282"/>
      <c r="T179" s="272"/>
      <c r="U179" s="282"/>
      <c r="V179" s="272"/>
      <c r="W179" s="282"/>
      <c r="X179" s="272"/>
      <c r="Y179" s="349">
        <v>120</v>
      </c>
      <c r="Z179" s="272"/>
      <c r="AA179" s="350">
        <v>120</v>
      </c>
      <c r="AB179" s="272"/>
      <c r="AC179" s="350"/>
      <c r="AD179" s="272"/>
      <c r="AE179" s="350"/>
      <c r="AF179" s="283"/>
      <c r="AG179" s="271"/>
      <c r="AH179" s="272"/>
      <c r="AI179" s="271"/>
      <c r="AJ179" s="272"/>
      <c r="AK179" s="271"/>
      <c r="AL179" s="283"/>
      <c r="AM179" s="289"/>
      <c r="AN179" s="272"/>
      <c r="AO179" s="271"/>
      <c r="AP179" s="272"/>
      <c r="AQ179" s="271"/>
      <c r="AR179" s="272"/>
      <c r="AS179" s="271"/>
      <c r="AT179" s="272"/>
      <c r="AU179" s="271"/>
      <c r="AV179" s="272"/>
      <c r="AW179" s="271"/>
      <c r="AX179" s="283"/>
      <c r="AY179" s="13">
        <f t="shared" si="0"/>
        <v>6481.5702000000001</v>
      </c>
      <c r="AZ179" s="42">
        <f t="shared" si="1"/>
        <v>240</v>
      </c>
      <c r="BA179" s="42">
        <f t="shared" si="2"/>
        <v>0</v>
      </c>
      <c r="BB179" s="42">
        <f t="shared" si="3"/>
        <v>240</v>
      </c>
      <c r="BC179" s="78">
        <f t="shared" si="4"/>
        <v>27.006542500000002</v>
      </c>
    </row>
    <row r="180" spans="1:55" ht="13" x14ac:dyDescent="0.15">
      <c r="A180" s="40" t="s">
        <v>10</v>
      </c>
      <c r="B180" s="41">
        <f t="shared" si="5"/>
        <v>46561</v>
      </c>
      <c r="C180" s="42">
        <v>7</v>
      </c>
      <c r="D180" s="42"/>
      <c r="E180" s="42" t="s">
        <v>34</v>
      </c>
      <c r="F180" s="43" t="s">
        <v>64</v>
      </c>
      <c r="G180" s="281"/>
      <c r="H180" s="272"/>
      <c r="I180" s="282"/>
      <c r="J180" s="272"/>
      <c r="K180" s="282"/>
      <c r="L180" s="272"/>
      <c r="M180" s="282"/>
      <c r="N180" s="283"/>
      <c r="O180" s="282"/>
      <c r="P180" s="272"/>
      <c r="Q180" s="282"/>
      <c r="R180" s="272"/>
      <c r="S180" s="282"/>
      <c r="T180" s="272"/>
      <c r="U180" s="282"/>
      <c r="V180" s="272"/>
      <c r="W180" s="282"/>
      <c r="X180" s="272"/>
      <c r="Y180" s="349">
        <v>120</v>
      </c>
      <c r="Z180" s="272"/>
      <c r="AA180" s="350">
        <v>90</v>
      </c>
      <c r="AB180" s="272"/>
      <c r="AC180" s="350">
        <v>30</v>
      </c>
      <c r="AD180" s="272"/>
      <c r="AE180" s="350"/>
      <c r="AF180" s="283"/>
      <c r="AG180" s="271"/>
      <c r="AH180" s="272"/>
      <c r="AI180" s="271"/>
      <c r="AJ180" s="272"/>
      <c r="AK180" s="271"/>
      <c r="AL180" s="283"/>
      <c r="AM180" s="289"/>
      <c r="AN180" s="272"/>
      <c r="AO180" s="271"/>
      <c r="AP180" s="272"/>
      <c r="AQ180" s="271"/>
      <c r="AR180" s="272"/>
      <c r="AS180" s="271"/>
      <c r="AT180" s="272"/>
      <c r="AU180" s="271"/>
      <c r="AV180" s="272"/>
      <c r="AW180" s="271"/>
      <c r="AX180" s="283"/>
      <c r="AY180" s="13">
        <f t="shared" si="0"/>
        <v>6047.5617000000011</v>
      </c>
      <c r="AZ180" s="42">
        <f t="shared" si="1"/>
        <v>240</v>
      </c>
      <c r="BA180" s="42">
        <f t="shared" si="2"/>
        <v>0</v>
      </c>
      <c r="BB180" s="42">
        <f t="shared" si="3"/>
        <v>240</v>
      </c>
      <c r="BC180" s="78">
        <f t="shared" si="4"/>
        <v>25.198173750000006</v>
      </c>
    </row>
    <row r="181" spans="1:55" ht="13" x14ac:dyDescent="0.15">
      <c r="A181" s="40" t="s">
        <v>11</v>
      </c>
      <c r="B181" s="41">
        <f t="shared" si="5"/>
        <v>46562</v>
      </c>
      <c r="C181" s="42">
        <v>7</v>
      </c>
      <c r="D181" s="42"/>
      <c r="E181" s="42" t="s">
        <v>34</v>
      </c>
      <c r="F181" s="43" t="s">
        <v>64</v>
      </c>
      <c r="G181" s="281"/>
      <c r="H181" s="272"/>
      <c r="I181" s="282"/>
      <c r="J181" s="272"/>
      <c r="K181" s="282"/>
      <c r="L181" s="272"/>
      <c r="M181" s="282"/>
      <c r="N181" s="283"/>
      <c r="O181" s="282"/>
      <c r="P181" s="272"/>
      <c r="Q181" s="282"/>
      <c r="R181" s="272"/>
      <c r="S181" s="282"/>
      <c r="T181" s="272"/>
      <c r="U181" s="282"/>
      <c r="V181" s="272"/>
      <c r="W181" s="282"/>
      <c r="X181" s="272"/>
      <c r="Y181" s="349">
        <v>120</v>
      </c>
      <c r="Z181" s="272"/>
      <c r="AA181" s="350">
        <v>120</v>
      </c>
      <c r="AB181" s="272"/>
      <c r="AC181" s="350"/>
      <c r="AD181" s="272"/>
      <c r="AE181" s="350"/>
      <c r="AF181" s="283"/>
      <c r="AG181" s="271"/>
      <c r="AH181" s="272"/>
      <c r="AI181" s="271"/>
      <c r="AJ181" s="272"/>
      <c r="AK181" s="271"/>
      <c r="AL181" s="283"/>
      <c r="AM181" s="289"/>
      <c r="AN181" s="272"/>
      <c r="AO181" s="271"/>
      <c r="AP181" s="272"/>
      <c r="AQ181" s="271"/>
      <c r="AR181" s="272"/>
      <c r="AS181" s="271"/>
      <c r="AT181" s="272"/>
      <c r="AU181" s="271"/>
      <c r="AV181" s="272"/>
      <c r="AW181" s="271"/>
      <c r="AX181" s="283"/>
      <c r="AY181" s="13">
        <f t="shared" si="0"/>
        <v>6481.5702000000001</v>
      </c>
      <c r="AZ181" s="42">
        <f t="shared" si="1"/>
        <v>240</v>
      </c>
      <c r="BA181" s="42">
        <f t="shared" si="2"/>
        <v>0</v>
      </c>
      <c r="BB181" s="42">
        <f t="shared" si="3"/>
        <v>240</v>
      </c>
      <c r="BC181" s="78">
        <f t="shared" si="4"/>
        <v>27.006542500000002</v>
      </c>
    </row>
    <row r="182" spans="1:55" ht="13" x14ac:dyDescent="0.15">
      <c r="A182" s="40" t="s">
        <v>12</v>
      </c>
      <c r="B182" s="41">
        <f t="shared" si="5"/>
        <v>46563</v>
      </c>
      <c r="C182" s="42">
        <v>7</v>
      </c>
      <c r="D182" s="42"/>
      <c r="E182" s="42" t="s">
        <v>34</v>
      </c>
      <c r="F182" s="43" t="s">
        <v>64</v>
      </c>
      <c r="G182" s="281"/>
      <c r="H182" s="272"/>
      <c r="I182" s="282"/>
      <c r="J182" s="272"/>
      <c r="K182" s="282"/>
      <c r="L182" s="272"/>
      <c r="M182" s="282"/>
      <c r="N182" s="283"/>
      <c r="O182" s="282"/>
      <c r="P182" s="272"/>
      <c r="Q182" s="282"/>
      <c r="R182" s="272"/>
      <c r="S182" s="282"/>
      <c r="T182" s="272"/>
      <c r="U182" s="282"/>
      <c r="V182" s="272"/>
      <c r="W182" s="282"/>
      <c r="X182" s="272"/>
      <c r="Y182" s="349">
        <v>120</v>
      </c>
      <c r="Z182" s="272"/>
      <c r="AA182" s="350">
        <v>90</v>
      </c>
      <c r="AB182" s="272"/>
      <c r="AC182" s="350">
        <v>30</v>
      </c>
      <c r="AD182" s="272"/>
      <c r="AE182" s="350"/>
      <c r="AF182" s="283"/>
      <c r="AG182" s="271"/>
      <c r="AH182" s="272"/>
      <c r="AI182" s="271"/>
      <c r="AJ182" s="272"/>
      <c r="AK182" s="271"/>
      <c r="AL182" s="283"/>
      <c r="AM182" s="289"/>
      <c r="AN182" s="272"/>
      <c r="AO182" s="271"/>
      <c r="AP182" s="272"/>
      <c r="AQ182" s="271"/>
      <c r="AR182" s="272"/>
      <c r="AS182" s="271"/>
      <c r="AT182" s="272"/>
      <c r="AU182" s="271"/>
      <c r="AV182" s="272"/>
      <c r="AW182" s="271"/>
      <c r="AX182" s="283"/>
      <c r="AY182" s="13">
        <f t="shared" si="0"/>
        <v>6047.5617000000011</v>
      </c>
      <c r="AZ182" s="42">
        <f t="shared" si="1"/>
        <v>240</v>
      </c>
      <c r="BA182" s="42">
        <f t="shared" si="2"/>
        <v>0</v>
      </c>
      <c r="BB182" s="42">
        <f t="shared" si="3"/>
        <v>240</v>
      </c>
      <c r="BC182" s="78">
        <f t="shared" si="4"/>
        <v>25.198173750000006</v>
      </c>
    </row>
    <row r="183" spans="1:55" ht="13" x14ac:dyDescent="0.15">
      <c r="A183" s="40" t="s">
        <v>13</v>
      </c>
      <c r="B183" s="41">
        <f t="shared" si="5"/>
        <v>46564</v>
      </c>
      <c r="C183" s="42">
        <v>7</v>
      </c>
      <c r="D183" s="42"/>
      <c r="E183" s="42" t="s">
        <v>34</v>
      </c>
      <c r="F183" s="43" t="s">
        <v>64</v>
      </c>
      <c r="G183" s="281"/>
      <c r="H183" s="272"/>
      <c r="I183" s="282"/>
      <c r="J183" s="272"/>
      <c r="K183" s="282"/>
      <c r="L183" s="272"/>
      <c r="M183" s="282"/>
      <c r="N183" s="283"/>
      <c r="O183" s="282"/>
      <c r="P183" s="272"/>
      <c r="Q183" s="282"/>
      <c r="R183" s="272"/>
      <c r="S183" s="282"/>
      <c r="T183" s="272"/>
      <c r="U183" s="282"/>
      <c r="V183" s="272"/>
      <c r="W183" s="282"/>
      <c r="X183" s="272"/>
      <c r="Y183" s="349">
        <v>120</v>
      </c>
      <c r="Z183" s="272"/>
      <c r="AA183" s="350">
        <v>120</v>
      </c>
      <c r="AB183" s="272"/>
      <c r="AC183" s="350"/>
      <c r="AD183" s="272"/>
      <c r="AE183" s="350"/>
      <c r="AF183" s="283"/>
      <c r="AG183" s="271"/>
      <c r="AH183" s="272"/>
      <c r="AI183" s="271"/>
      <c r="AJ183" s="272"/>
      <c r="AK183" s="271"/>
      <c r="AL183" s="283"/>
      <c r="AM183" s="289"/>
      <c r="AN183" s="272"/>
      <c r="AO183" s="271"/>
      <c r="AP183" s="272"/>
      <c r="AQ183" s="271"/>
      <c r="AR183" s="272"/>
      <c r="AS183" s="271"/>
      <c r="AT183" s="272"/>
      <c r="AU183" s="271"/>
      <c r="AV183" s="272"/>
      <c r="AW183" s="271"/>
      <c r="AX183" s="283"/>
      <c r="AY183" s="13">
        <f t="shared" si="0"/>
        <v>6481.5702000000001</v>
      </c>
      <c r="AZ183" s="42">
        <f t="shared" si="1"/>
        <v>240</v>
      </c>
      <c r="BA183" s="42">
        <f t="shared" si="2"/>
        <v>0</v>
      </c>
      <c r="BB183" s="42">
        <f t="shared" si="3"/>
        <v>240</v>
      </c>
      <c r="BC183" s="78">
        <f t="shared" si="4"/>
        <v>27.006542500000002</v>
      </c>
    </row>
    <row r="184" spans="1:55" ht="13" x14ac:dyDescent="0.15">
      <c r="A184" s="45" t="s">
        <v>14</v>
      </c>
      <c r="B184" s="46">
        <f t="shared" si="5"/>
        <v>46565</v>
      </c>
      <c r="C184" s="47">
        <v>7</v>
      </c>
      <c r="D184" s="47"/>
      <c r="E184" s="47" t="s">
        <v>34</v>
      </c>
      <c r="F184" s="48" t="s">
        <v>64</v>
      </c>
      <c r="G184" s="296"/>
      <c r="H184" s="292"/>
      <c r="I184" s="291"/>
      <c r="J184" s="292"/>
      <c r="K184" s="291"/>
      <c r="L184" s="292"/>
      <c r="M184" s="291"/>
      <c r="N184" s="293"/>
      <c r="O184" s="291"/>
      <c r="P184" s="292"/>
      <c r="Q184" s="291"/>
      <c r="R184" s="292"/>
      <c r="S184" s="291"/>
      <c r="T184" s="292"/>
      <c r="U184" s="291"/>
      <c r="V184" s="292"/>
      <c r="W184" s="291"/>
      <c r="X184" s="292"/>
      <c r="Y184" s="351">
        <v>0</v>
      </c>
      <c r="Z184" s="292"/>
      <c r="AA184" s="352">
        <v>0</v>
      </c>
      <c r="AB184" s="292"/>
      <c r="AC184" s="352"/>
      <c r="AD184" s="292"/>
      <c r="AE184" s="352"/>
      <c r="AF184" s="293"/>
      <c r="AG184" s="295"/>
      <c r="AH184" s="292"/>
      <c r="AI184" s="295"/>
      <c r="AJ184" s="292"/>
      <c r="AK184" s="295"/>
      <c r="AL184" s="293"/>
      <c r="AM184" s="294"/>
      <c r="AN184" s="292"/>
      <c r="AO184" s="295"/>
      <c r="AP184" s="292"/>
      <c r="AQ184" s="295"/>
      <c r="AR184" s="292"/>
      <c r="AS184" s="295"/>
      <c r="AT184" s="292"/>
      <c r="AU184" s="295"/>
      <c r="AV184" s="292"/>
      <c r="AW184" s="295"/>
      <c r="AX184" s="293"/>
      <c r="AY184" s="79">
        <f t="shared" si="0"/>
        <v>0</v>
      </c>
      <c r="AZ184" s="47">
        <f t="shared" si="1"/>
        <v>0</v>
      </c>
      <c r="BA184" s="47">
        <f t="shared" si="2"/>
        <v>0</v>
      </c>
      <c r="BB184" s="47">
        <f t="shared" si="3"/>
        <v>0</v>
      </c>
      <c r="BC184" s="80" t="str">
        <f t="shared" si="4"/>
        <v/>
      </c>
    </row>
    <row r="185" spans="1:55" ht="13" x14ac:dyDescent="0.15">
      <c r="A185" s="32" t="s">
        <v>7</v>
      </c>
      <c r="B185" s="33">
        <f t="shared" si="5"/>
        <v>46566</v>
      </c>
      <c r="C185" s="34">
        <v>7</v>
      </c>
      <c r="D185" s="34"/>
      <c r="E185" s="34" t="s">
        <v>35</v>
      </c>
      <c r="F185" s="35" t="s">
        <v>64</v>
      </c>
      <c r="G185" s="281"/>
      <c r="H185" s="272"/>
      <c r="I185" s="282"/>
      <c r="J185" s="272"/>
      <c r="K185" s="282"/>
      <c r="L185" s="272"/>
      <c r="M185" s="282"/>
      <c r="N185" s="283"/>
      <c r="O185" s="284"/>
      <c r="P185" s="285"/>
      <c r="Q185" s="284"/>
      <c r="R185" s="285"/>
      <c r="S185" s="284"/>
      <c r="T185" s="285"/>
      <c r="U185" s="284"/>
      <c r="V185" s="285"/>
      <c r="W185" s="284"/>
      <c r="X185" s="285"/>
      <c r="Y185" s="286">
        <v>120</v>
      </c>
      <c r="Z185" s="285"/>
      <c r="AA185" s="287">
        <v>90</v>
      </c>
      <c r="AB185" s="285"/>
      <c r="AC185" s="287">
        <v>30</v>
      </c>
      <c r="AD185" s="285"/>
      <c r="AE185" s="287"/>
      <c r="AF185" s="288"/>
      <c r="AG185" s="271"/>
      <c r="AH185" s="272"/>
      <c r="AI185" s="271"/>
      <c r="AJ185" s="272"/>
      <c r="AK185" s="271"/>
      <c r="AL185" s="283"/>
      <c r="AM185" s="289"/>
      <c r="AN185" s="272"/>
      <c r="AO185" s="271"/>
      <c r="AP185" s="272"/>
      <c r="AQ185" s="271"/>
      <c r="AR185" s="272"/>
      <c r="AS185" s="271"/>
      <c r="AT185" s="272"/>
      <c r="AU185" s="271"/>
      <c r="AV185" s="272"/>
      <c r="AW185" s="271"/>
      <c r="AX185" s="283"/>
      <c r="AY185" s="68">
        <f t="shared" si="0"/>
        <v>6047.5617000000011</v>
      </c>
      <c r="AZ185" s="34">
        <f t="shared" si="1"/>
        <v>240</v>
      </c>
      <c r="BA185" s="34">
        <f t="shared" si="2"/>
        <v>0</v>
      </c>
      <c r="BB185" s="34">
        <f t="shared" si="3"/>
        <v>240</v>
      </c>
      <c r="BC185" s="69">
        <f t="shared" si="4"/>
        <v>25.198173750000006</v>
      </c>
    </row>
    <row r="186" spans="1:55" ht="13" x14ac:dyDescent="0.15">
      <c r="A186" s="40" t="s">
        <v>9</v>
      </c>
      <c r="B186" s="41">
        <f t="shared" si="5"/>
        <v>46567</v>
      </c>
      <c r="C186" s="42">
        <v>7</v>
      </c>
      <c r="D186" s="42"/>
      <c r="E186" s="42" t="s">
        <v>35</v>
      </c>
      <c r="F186" s="43" t="s">
        <v>64</v>
      </c>
      <c r="G186" s="281"/>
      <c r="H186" s="272"/>
      <c r="I186" s="282"/>
      <c r="J186" s="272"/>
      <c r="K186" s="282"/>
      <c r="L186" s="272"/>
      <c r="M186" s="282"/>
      <c r="N186" s="283"/>
      <c r="O186" s="282"/>
      <c r="P186" s="272"/>
      <c r="Q186" s="282"/>
      <c r="R186" s="272"/>
      <c r="S186" s="282"/>
      <c r="T186" s="272"/>
      <c r="U186" s="282"/>
      <c r="V186" s="272"/>
      <c r="W186" s="282"/>
      <c r="X186" s="272"/>
      <c r="Y186" s="349">
        <v>120</v>
      </c>
      <c r="Z186" s="272"/>
      <c r="AA186" s="350">
        <v>120</v>
      </c>
      <c r="AB186" s="272"/>
      <c r="AC186" s="350"/>
      <c r="AD186" s="272"/>
      <c r="AE186" s="350"/>
      <c r="AF186" s="283"/>
      <c r="AG186" s="271"/>
      <c r="AH186" s="272"/>
      <c r="AI186" s="271"/>
      <c r="AJ186" s="272"/>
      <c r="AK186" s="271"/>
      <c r="AL186" s="283"/>
      <c r="AM186" s="289"/>
      <c r="AN186" s="272"/>
      <c r="AO186" s="271"/>
      <c r="AP186" s="272"/>
      <c r="AQ186" s="271"/>
      <c r="AR186" s="272"/>
      <c r="AS186" s="271"/>
      <c r="AT186" s="272"/>
      <c r="AU186" s="271"/>
      <c r="AV186" s="272"/>
      <c r="AW186" s="271"/>
      <c r="AX186" s="283"/>
      <c r="AY186" s="13">
        <f t="shared" si="0"/>
        <v>6481.5702000000001</v>
      </c>
      <c r="AZ186" s="42">
        <f t="shared" si="1"/>
        <v>240</v>
      </c>
      <c r="BA186" s="42">
        <f t="shared" si="2"/>
        <v>0</v>
      </c>
      <c r="BB186" s="42">
        <f t="shared" si="3"/>
        <v>240</v>
      </c>
      <c r="BC186" s="78">
        <f t="shared" si="4"/>
        <v>27.006542500000002</v>
      </c>
    </row>
    <row r="187" spans="1:55" ht="13" x14ac:dyDescent="0.15">
      <c r="A187" s="40" t="s">
        <v>10</v>
      </c>
      <c r="B187" s="41">
        <f t="shared" si="5"/>
        <v>46568</v>
      </c>
      <c r="C187" s="42">
        <v>7</v>
      </c>
      <c r="D187" s="42"/>
      <c r="E187" s="42" t="s">
        <v>35</v>
      </c>
      <c r="F187" s="43" t="s">
        <v>64</v>
      </c>
      <c r="G187" s="281"/>
      <c r="H187" s="272"/>
      <c r="I187" s="282"/>
      <c r="J187" s="272"/>
      <c r="K187" s="282"/>
      <c r="L187" s="272"/>
      <c r="M187" s="282"/>
      <c r="N187" s="283"/>
      <c r="O187" s="282"/>
      <c r="P187" s="272"/>
      <c r="Q187" s="282"/>
      <c r="R187" s="272"/>
      <c r="S187" s="282"/>
      <c r="T187" s="272"/>
      <c r="U187" s="282"/>
      <c r="V187" s="272"/>
      <c r="W187" s="282"/>
      <c r="X187" s="272"/>
      <c r="Y187" s="349">
        <v>120</v>
      </c>
      <c r="Z187" s="272"/>
      <c r="AA187" s="350">
        <v>90</v>
      </c>
      <c r="AB187" s="272"/>
      <c r="AC187" s="350">
        <v>30</v>
      </c>
      <c r="AD187" s="272"/>
      <c r="AE187" s="350"/>
      <c r="AF187" s="283"/>
      <c r="AG187" s="271"/>
      <c r="AH187" s="272"/>
      <c r="AI187" s="271"/>
      <c r="AJ187" s="272"/>
      <c r="AK187" s="271"/>
      <c r="AL187" s="283"/>
      <c r="AM187" s="289"/>
      <c r="AN187" s="272"/>
      <c r="AO187" s="271"/>
      <c r="AP187" s="272"/>
      <c r="AQ187" s="271"/>
      <c r="AR187" s="272"/>
      <c r="AS187" s="271"/>
      <c r="AT187" s="272"/>
      <c r="AU187" s="271"/>
      <c r="AV187" s="272"/>
      <c r="AW187" s="271"/>
      <c r="AX187" s="283"/>
      <c r="AY187" s="13">
        <f t="shared" si="0"/>
        <v>6047.5617000000011</v>
      </c>
      <c r="AZ187" s="42">
        <f t="shared" si="1"/>
        <v>240</v>
      </c>
      <c r="BA187" s="42">
        <f t="shared" si="2"/>
        <v>0</v>
      </c>
      <c r="BB187" s="42">
        <f t="shared" si="3"/>
        <v>240</v>
      </c>
      <c r="BC187" s="78">
        <f t="shared" si="4"/>
        <v>25.198173750000006</v>
      </c>
    </row>
    <row r="188" spans="1:55" ht="13" x14ac:dyDescent="0.15">
      <c r="A188" s="40" t="s">
        <v>11</v>
      </c>
      <c r="B188" s="41">
        <f t="shared" si="5"/>
        <v>46569</v>
      </c>
      <c r="C188" s="42">
        <v>7</v>
      </c>
      <c r="D188" s="42"/>
      <c r="E188" s="42" t="s">
        <v>35</v>
      </c>
      <c r="F188" s="43" t="s">
        <v>64</v>
      </c>
      <c r="G188" s="281"/>
      <c r="H188" s="272"/>
      <c r="I188" s="282"/>
      <c r="J188" s="272"/>
      <c r="K188" s="282"/>
      <c r="L188" s="272"/>
      <c r="M188" s="282"/>
      <c r="N188" s="283"/>
      <c r="O188" s="282"/>
      <c r="P188" s="272"/>
      <c r="Q188" s="282"/>
      <c r="R188" s="272"/>
      <c r="S188" s="282"/>
      <c r="T188" s="272"/>
      <c r="U188" s="282"/>
      <c r="V188" s="272"/>
      <c r="W188" s="282"/>
      <c r="X188" s="272"/>
      <c r="Y188" s="349">
        <v>120</v>
      </c>
      <c r="Z188" s="272"/>
      <c r="AA188" s="350">
        <v>120</v>
      </c>
      <c r="AB188" s="272"/>
      <c r="AC188" s="350"/>
      <c r="AD188" s="272"/>
      <c r="AE188" s="350"/>
      <c r="AF188" s="283"/>
      <c r="AG188" s="271"/>
      <c r="AH188" s="272"/>
      <c r="AI188" s="271"/>
      <c r="AJ188" s="272"/>
      <c r="AK188" s="271"/>
      <c r="AL188" s="283"/>
      <c r="AM188" s="289"/>
      <c r="AN188" s="272"/>
      <c r="AO188" s="271"/>
      <c r="AP188" s="272"/>
      <c r="AQ188" s="271"/>
      <c r="AR188" s="272"/>
      <c r="AS188" s="271"/>
      <c r="AT188" s="272"/>
      <c r="AU188" s="271"/>
      <c r="AV188" s="272"/>
      <c r="AW188" s="271"/>
      <c r="AX188" s="283"/>
      <c r="AY188" s="13">
        <f t="shared" si="0"/>
        <v>6481.5702000000001</v>
      </c>
      <c r="AZ188" s="42">
        <f t="shared" si="1"/>
        <v>240</v>
      </c>
      <c r="BA188" s="42">
        <f t="shared" si="2"/>
        <v>0</v>
      </c>
      <c r="BB188" s="42">
        <f t="shared" si="3"/>
        <v>240</v>
      </c>
      <c r="BC188" s="78">
        <f t="shared" si="4"/>
        <v>27.006542500000002</v>
      </c>
    </row>
    <row r="189" spans="1:55" ht="13" x14ac:dyDescent="0.15">
      <c r="A189" s="40" t="s">
        <v>12</v>
      </c>
      <c r="B189" s="41">
        <f t="shared" si="5"/>
        <v>46570</v>
      </c>
      <c r="C189" s="42">
        <v>7</v>
      </c>
      <c r="D189" s="42"/>
      <c r="E189" s="42" t="s">
        <v>35</v>
      </c>
      <c r="F189" s="43" t="s">
        <v>64</v>
      </c>
      <c r="G189" s="281"/>
      <c r="H189" s="272"/>
      <c r="I189" s="282"/>
      <c r="J189" s="272"/>
      <c r="K189" s="282"/>
      <c r="L189" s="272"/>
      <c r="M189" s="282"/>
      <c r="N189" s="283"/>
      <c r="O189" s="282"/>
      <c r="P189" s="272"/>
      <c r="Q189" s="282"/>
      <c r="R189" s="272"/>
      <c r="S189" s="282"/>
      <c r="T189" s="272"/>
      <c r="U189" s="282"/>
      <c r="V189" s="272"/>
      <c r="W189" s="282"/>
      <c r="X189" s="272"/>
      <c r="Y189" s="349">
        <v>120</v>
      </c>
      <c r="Z189" s="272"/>
      <c r="AA189" s="350">
        <v>90</v>
      </c>
      <c r="AB189" s="272"/>
      <c r="AC189" s="350">
        <v>30</v>
      </c>
      <c r="AD189" s="272"/>
      <c r="AE189" s="350"/>
      <c r="AF189" s="283"/>
      <c r="AG189" s="271"/>
      <c r="AH189" s="272"/>
      <c r="AI189" s="271"/>
      <c r="AJ189" s="272"/>
      <c r="AK189" s="271"/>
      <c r="AL189" s="283"/>
      <c r="AM189" s="289"/>
      <c r="AN189" s="272"/>
      <c r="AO189" s="271"/>
      <c r="AP189" s="272"/>
      <c r="AQ189" s="271"/>
      <c r="AR189" s="272"/>
      <c r="AS189" s="271"/>
      <c r="AT189" s="272"/>
      <c r="AU189" s="271"/>
      <c r="AV189" s="272"/>
      <c r="AW189" s="271"/>
      <c r="AX189" s="283"/>
      <c r="AY189" s="13">
        <f t="shared" si="0"/>
        <v>6047.5617000000011</v>
      </c>
      <c r="AZ189" s="42">
        <f t="shared" si="1"/>
        <v>240</v>
      </c>
      <c r="BA189" s="42">
        <f t="shared" si="2"/>
        <v>0</v>
      </c>
      <c r="BB189" s="42">
        <f t="shared" si="3"/>
        <v>240</v>
      </c>
      <c r="BC189" s="78">
        <f t="shared" si="4"/>
        <v>25.198173750000006</v>
      </c>
    </row>
    <row r="190" spans="1:55" ht="13" x14ac:dyDescent="0.15">
      <c r="A190" s="40" t="s">
        <v>13</v>
      </c>
      <c r="B190" s="41">
        <f t="shared" si="5"/>
        <v>46571</v>
      </c>
      <c r="C190" s="42">
        <v>7</v>
      </c>
      <c r="D190" s="42"/>
      <c r="E190" s="42" t="s">
        <v>35</v>
      </c>
      <c r="F190" s="43" t="s">
        <v>64</v>
      </c>
      <c r="G190" s="281"/>
      <c r="H190" s="272"/>
      <c r="I190" s="282"/>
      <c r="J190" s="272"/>
      <c r="K190" s="282"/>
      <c r="L190" s="272"/>
      <c r="M190" s="282"/>
      <c r="N190" s="283"/>
      <c r="O190" s="282"/>
      <c r="P190" s="272"/>
      <c r="Q190" s="282"/>
      <c r="R190" s="272"/>
      <c r="S190" s="282"/>
      <c r="T190" s="272"/>
      <c r="U190" s="282"/>
      <c r="V190" s="272"/>
      <c r="W190" s="282"/>
      <c r="X190" s="272"/>
      <c r="Y190" s="349">
        <v>120</v>
      </c>
      <c r="Z190" s="272"/>
      <c r="AA190" s="350">
        <v>120</v>
      </c>
      <c r="AB190" s="272"/>
      <c r="AC190" s="350"/>
      <c r="AD190" s="272"/>
      <c r="AE190" s="350"/>
      <c r="AF190" s="283"/>
      <c r="AG190" s="271"/>
      <c r="AH190" s="272"/>
      <c r="AI190" s="271"/>
      <c r="AJ190" s="272"/>
      <c r="AK190" s="271"/>
      <c r="AL190" s="283"/>
      <c r="AM190" s="289"/>
      <c r="AN190" s="272"/>
      <c r="AO190" s="271"/>
      <c r="AP190" s="272"/>
      <c r="AQ190" s="271"/>
      <c r="AR190" s="272"/>
      <c r="AS190" s="271"/>
      <c r="AT190" s="272"/>
      <c r="AU190" s="271"/>
      <c r="AV190" s="272"/>
      <c r="AW190" s="271"/>
      <c r="AX190" s="283"/>
      <c r="AY190" s="13">
        <f t="shared" si="0"/>
        <v>6481.5702000000001</v>
      </c>
      <c r="AZ190" s="42">
        <f t="shared" si="1"/>
        <v>240</v>
      </c>
      <c r="BA190" s="42">
        <f t="shared" si="2"/>
        <v>0</v>
      </c>
      <c r="BB190" s="42">
        <f t="shared" si="3"/>
        <v>240</v>
      </c>
      <c r="BC190" s="78">
        <f t="shared" si="4"/>
        <v>27.006542500000002</v>
      </c>
    </row>
    <row r="191" spans="1:55" ht="13" x14ac:dyDescent="0.15">
      <c r="A191" s="45" t="s">
        <v>14</v>
      </c>
      <c r="B191" s="46">
        <f t="shared" si="5"/>
        <v>46572</v>
      </c>
      <c r="C191" s="47">
        <v>7</v>
      </c>
      <c r="D191" s="47"/>
      <c r="E191" s="47" t="s">
        <v>35</v>
      </c>
      <c r="F191" s="48" t="s">
        <v>64</v>
      </c>
      <c r="G191" s="296"/>
      <c r="H191" s="292"/>
      <c r="I191" s="291"/>
      <c r="J191" s="292"/>
      <c r="K191" s="291"/>
      <c r="L191" s="292"/>
      <c r="M191" s="291"/>
      <c r="N191" s="293"/>
      <c r="O191" s="291"/>
      <c r="P191" s="292"/>
      <c r="Q191" s="291"/>
      <c r="R191" s="292"/>
      <c r="S191" s="291"/>
      <c r="T191" s="292"/>
      <c r="U191" s="291"/>
      <c r="V191" s="292"/>
      <c r="W191" s="291"/>
      <c r="X191" s="292"/>
      <c r="Y191" s="351">
        <v>0</v>
      </c>
      <c r="Z191" s="292"/>
      <c r="AA191" s="352">
        <v>0</v>
      </c>
      <c r="AB191" s="292"/>
      <c r="AC191" s="352"/>
      <c r="AD191" s="292"/>
      <c r="AE191" s="352"/>
      <c r="AF191" s="293"/>
      <c r="AG191" s="295"/>
      <c r="AH191" s="292"/>
      <c r="AI191" s="295"/>
      <c r="AJ191" s="292"/>
      <c r="AK191" s="295"/>
      <c r="AL191" s="293"/>
      <c r="AM191" s="294"/>
      <c r="AN191" s="292"/>
      <c r="AO191" s="295"/>
      <c r="AP191" s="292"/>
      <c r="AQ191" s="295"/>
      <c r="AR191" s="292"/>
      <c r="AS191" s="295"/>
      <c r="AT191" s="292"/>
      <c r="AU191" s="295"/>
      <c r="AV191" s="292"/>
      <c r="AW191" s="295"/>
      <c r="AX191" s="293"/>
      <c r="AY191" s="79">
        <f t="shared" si="0"/>
        <v>0</v>
      </c>
      <c r="AZ191" s="47">
        <f t="shared" si="1"/>
        <v>0</v>
      </c>
      <c r="BA191" s="47">
        <f t="shared" si="2"/>
        <v>0</v>
      </c>
      <c r="BB191" s="47">
        <f t="shared" si="3"/>
        <v>0</v>
      </c>
      <c r="BC191" s="80" t="str">
        <f t="shared" si="4"/>
        <v/>
      </c>
    </row>
    <row r="192" spans="1:55" ht="13" x14ac:dyDescent="0.15">
      <c r="A192" s="32" t="s">
        <v>7</v>
      </c>
      <c r="B192" s="33">
        <f t="shared" si="5"/>
        <v>46573</v>
      </c>
      <c r="C192" s="34">
        <v>7</v>
      </c>
      <c r="D192" s="34"/>
      <c r="E192" s="34" t="s">
        <v>36</v>
      </c>
      <c r="F192" s="35" t="s">
        <v>64</v>
      </c>
      <c r="G192" s="281"/>
      <c r="H192" s="272"/>
      <c r="I192" s="282"/>
      <c r="J192" s="272"/>
      <c r="K192" s="282"/>
      <c r="L192" s="272"/>
      <c r="M192" s="282"/>
      <c r="N192" s="283"/>
      <c r="O192" s="284"/>
      <c r="P192" s="285"/>
      <c r="Q192" s="284"/>
      <c r="R192" s="285"/>
      <c r="S192" s="284"/>
      <c r="T192" s="285"/>
      <c r="U192" s="284"/>
      <c r="V192" s="285"/>
      <c r="W192" s="284"/>
      <c r="X192" s="285"/>
      <c r="Y192" s="286">
        <v>120</v>
      </c>
      <c r="Z192" s="285"/>
      <c r="AA192" s="287">
        <v>90</v>
      </c>
      <c r="AB192" s="285"/>
      <c r="AC192" s="287">
        <v>30</v>
      </c>
      <c r="AD192" s="285"/>
      <c r="AE192" s="287"/>
      <c r="AF192" s="288"/>
      <c r="AG192" s="271"/>
      <c r="AH192" s="272"/>
      <c r="AI192" s="271"/>
      <c r="AJ192" s="272"/>
      <c r="AK192" s="271"/>
      <c r="AL192" s="283"/>
      <c r="AM192" s="289"/>
      <c r="AN192" s="272"/>
      <c r="AO192" s="271"/>
      <c r="AP192" s="272"/>
      <c r="AQ192" s="271"/>
      <c r="AR192" s="272"/>
      <c r="AS192" s="271"/>
      <c r="AT192" s="272"/>
      <c r="AU192" s="271"/>
      <c r="AV192" s="272"/>
      <c r="AW192" s="271"/>
      <c r="AX192" s="283"/>
      <c r="AY192" s="68">
        <f t="shared" si="0"/>
        <v>6047.5617000000011</v>
      </c>
      <c r="AZ192" s="34">
        <f t="shared" si="1"/>
        <v>240</v>
      </c>
      <c r="BA192" s="34">
        <f t="shared" si="2"/>
        <v>0</v>
      </c>
      <c r="BB192" s="34">
        <f t="shared" si="3"/>
        <v>240</v>
      </c>
      <c r="BC192" s="69">
        <f t="shared" si="4"/>
        <v>25.198173750000006</v>
      </c>
    </row>
    <row r="193" spans="1:55" ht="13" x14ac:dyDescent="0.15">
      <c r="A193" s="40" t="s">
        <v>9</v>
      </c>
      <c r="B193" s="41">
        <f t="shared" si="5"/>
        <v>46574</v>
      </c>
      <c r="C193" s="42">
        <v>7</v>
      </c>
      <c r="D193" s="42"/>
      <c r="E193" s="42" t="s">
        <v>36</v>
      </c>
      <c r="F193" s="43" t="s">
        <v>64</v>
      </c>
      <c r="G193" s="281"/>
      <c r="H193" s="272"/>
      <c r="I193" s="282"/>
      <c r="J193" s="272"/>
      <c r="K193" s="282"/>
      <c r="L193" s="272"/>
      <c r="M193" s="282"/>
      <c r="N193" s="283"/>
      <c r="O193" s="282"/>
      <c r="P193" s="272"/>
      <c r="Q193" s="282"/>
      <c r="R193" s="272"/>
      <c r="S193" s="282"/>
      <c r="T193" s="272"/>
      <c r="U193" s="282"/>
      <c r="V193" s="272"/>
      <c r="W193" s="282"/>
      <c r="X193" s="272"/>
      <c r="Y193" s="349">
        <v>120</v>
      </c>
      <c r="Z193" s="272"/>
      <c r="AA193" s="350">
        <v>120</v>
      </c>
      <c r="AB193" s="272"/>
      <c r="AC193" s="350"/>
      <c r="AD193" s="272"/>
      <c r="AE193" s="350"/>
      <c r="AF193" s="283"/>
      <c r="AG193" s="271"/>
      <c r="AH193" s="272"/>
      <c r="AI193" s="271"/>
      <c r="AJ193" s="272"/>
      <c r="AK193" s="271"/>
      <c r="AL193" s="283"/>
      <c r="AM193" s="289"/>
      <c r="AN193" s="272"/>
      <c r="AO193" s="271"/>
      <c r="AP193" s="272"/>
      <c r="AQ193" s="271"/>
      <c r="AR193" s="272"/>
      <c r="AS193" s="271"/>
      <c r="AT193" s="272"/>
      <c r="AU193" s="271"/>
      <c r="AV193" s="272"/>
      <c r="AW193" s="271"/>
      <c r="AX193" s="283"/>
      <c r="AY193" s="13">
        <f t="shared" si="0"/>
        <v>6481.5702000000001</v>
      </c>
      <c r="AZ193" s="42">
        <f t="shared" si="1"/>
        <v>240</v>
      </c>
      <c r="BA193" s="42">
        <f t="shared" si="2"/>
        <v>0</v>
      </c>
      <c r="BB193" s="42">
        <f t="shared" si="3"/>
        <v>240</v>
      </c>
      <c r="BC193" s="78">
        <f t="shared" si="4"/>
        <v>27.006542500000002</v>
      </c>
    </row>
    <row r="194" spans="1:55" ht="13" x14ac:dyDescent="0.15">
      <c r="A194" s="40" t="s">
        <v>10</v>
      </c>
      <c r="B194" s="41">
        <f t="shared" si="5"/>
        <v>46575</v>
      </c>
      <c r="C194" s="42">
        <v>7</v>
      </c>
      <c r="D194" s="42"/>
      <c r="E194" s="42" t="s">
        <v>36</v>
      </c>
      <c r="F194" s="43" t="s">
        <v>64</v>
      </c>
      <c r="G194" s="281"/>
      <c r="H194" s="272"/>
      <c r="I194" s="282"/>
      <c r="J194" s="272"/>
      <c r="K194" s="282"/>
      <c r="L194" s="272"/>
      <c r="M194" s="282"/>
      <c r="N194" s="283"/>
      <c r="O194" s="282"/>
      <c r="P194" s="272"/>
      <c r="Q194" s="282"/>
      <c r="R194" s="272"/>
      <c r="S194" s="282"/>
      <c r="T194" s="272"/>
      <c r="U194" s="282"/>
      <c r="V194" s="272"/>
      <c r="W194" s="282"/>
      <c r="X194" s="272"/>
      <c r="Y194" s="349">
        <v>120</v>
      </c>
      <c r="Z194" s="272"/>
      <c r="AA194" s="350">
        <v>90</v>
      </c>
      <c r="AB194" s="272"/>
      <c r="AC194" s="350">
        <v>30</v>
      </c>
      <c r="AD194" s="272"/>
      <c r="AE194" s="350"/>
      <c r="AF194" s="283"/>
      <c r="AG194" s="271"/>
      <c r="AH194" s="272"/>
      <c r="AI194" s="271"/>
      <c r="AJ194" s="272"/>
      <c r="AK194" s="271"/>
      <c r="AL194" s="283"/>
      <c r="AM194" s="289"/>
      <c r="AN194" s="272"/>
      <c r="AO194" s="271"/>
      <c r="AP194" s="272"/>
      <c r="AQ194" s="271"/>
      <c r="AR194" s="272"/>
      <c r="AS194" s="271"/>
      <c r="AT194" s="272"/>
      <c r="AU194" s="271"/>
      <c r="AV194" s="272"/>
      <c r="AW194" s="271"/>
      <c r="AX194" s="283"/>
      <c r="AY194" s="13">
        <f t="shared" si="0"/>
        <v>6047.5617000000011</v>
      </c>
      <c r="AZ194" s="42">
        <f t="shared" si="1"/>
        <v>240</v>
      </c>
      <c r="BA194" s="42">
        <f t="shared" si="2"/>
        <v>0</v>
      </c>
      <c r="BB194" s="42">
        <f t="shared" si="3"/>
        <v>240</v>
      </c>
      <c r="BC194" s="78">
        <f t="shared" si="4"/>
        <v>25.198173750000006</v>
      </c>
    </row>
    <row r="195" spans="1:55" ht="13" x14ac:dyDescent="0.15">
      <c r="A195" s="40" t="s">
        <v>11</v>
      </c>
      <c r="B195" s="41">
        <f t="shared" si="5"/>
        <v>46576</v>
      </c>
      <c r="C195" s="42">
        <v>7</v>
      </c>
      <c r="D195" s="42"/>
      <c r="E195" s="42" t="s">
        <v>36</v>
      </c>
      <c r="F195" s="43" t="s">
        <v>64</v>
      </c>
      <c r="G195" s="281"/>
      <c r="H195" s="272"/>
      <c r="I195" s="282"/>
      <c r="J195" s="272"/>
      <c r="K195" s="282"/>
      <c r="L195" s="272"/>
      <c r="M195" s="282"/>
      <c r="N195" s="283"/>
      <c r="O195" s="282"/>
      <c r="P195" s="272"/>
      <c r="Q195" s="282"/>
      <c r="R195" s="272"/>
      <c r="S195" s="282"/>
      <c r="T195" s="272"/>
      <c r="U195" s="282"/>
      <c r="V195" s="272"/>
      <c r="W195" s="282"/>
      <c r="X195" s="272"/>
      <c r="Y195" s="349">
        <v>120</v>
      </c>
      <c r="Z195" s="272"/>
      <c r="AA195" s="350">
        <v>120</v>
      </c>
      <c r="AB195" s="272"/>
      <c r="AC195" s="350"/>
      <c r="AD195" s="272"/>
      <c r="AE195" s="350"/>
      <c r="AF195" s="283"/>
      <c r="AG195" s="271"/>
      <c r="AH195" s="272"/>
      <c r="AI195" s="271"/>
      <c r="AJ195" s="272"/>
      <c r="AK195" s="271"/>
      <c r="AL195" s="283"/>
      <c r="AM195" s="289"/>
      <c r="AN195" s="272"/>
      <c r="AO195" s="271"/>
      <c r="AP195" s="272"/>
      <c r="AQ195" s="271"/>
      <c r="AR195" s="272"/>
      <c r="AS195" s="271"/>
      <c r="AT195" s="272"/>
      <c r="AU195" s="271"/>
      <c r="AV195" s="272"/>
      <c r="AW195" s="271"/>
      <c r="AX195" s="283"/>
      <c r="AY195" s="13">
        <f t="shared" si="0"/>
        <v>6481.5702000000001</v>
      </c>
      <c r="AZ195" s="42">
        <f t="shared" si="1"/>
        <v>240</v>
      </c>
      <c r="BA195" s="42">
        <f t="shared" si="2"/>
        <v>0</v>
      </c>
      <c r="BB195" s="42">
        <f t="shared" si="3"/>
        <v>240</v>
      </c>
      <c r="BC195" s="78">
        <f t="shared" si="4"/>
        <v>27.006542500000002</v>
      </c>
    </row>
    <row r="196" spans="1:55" ht="13" x14ac:dyDescent="0.15">
      <c r="A196" s="40" t="s">
        <v>12</v>
      </c>
      <c r="B196" s="41">
        <f t="shared" si="5"/>
        <v>46577</v>
      </c>
      <c r="C196" s="42">
        <v>7</v>
      </c>
      <c r="D196" s="42"/>
      <c r="E196" s="42" t="s">
        <v>36</v>
      </c>
      <c r="F196" s="43" t="s">
        <v>64</v>
      </c>
      <c r="G196" s="281"/>
      <c r="H196" s="272"/>
      <c r="I196" s="282"/>
      <c r="J196" s="272"/>
      <c r="K196" s="282"/>
      <c r="L196" s="272"/>
      <c r="M196" s="282"/>
      <c r="N196" s="283"/>
      <c r="O196" s="282"/>
      <c r="P196" s="272"/>
      <c r="Q196" s="282"/>
      <c r="R196" s="272"/>
      <c r="S196" s="282"/>
      <c r="T196" s="272"/>
      <c r="U196" s="282"/>
      <c r="V196" s="272"/>
      <c r="W196" s="282"/>
      <c r="X196" s="272"/>
      <c r="Y196" s="349">
        <v>120</v>
      </c>
      <c r="Z196" s="272"/>
      <c r="AA196" s="350">
        <v>90</v>
      </c>
      <c r="AB196" s="272"/>
      <c r="AC196" s="350">
        <v>30</v>
      </c>
      <c r="AD196" s="272"/>
      <c r="AE196" s="350"/>
      <c r="AF196" s="283"/>
      <c r="AG196" s="271"/>
      <c r="AH196" s="272"/>
      <c r="AI196" s="271"/>
      <c r="AJ196" s="272"/>
      <c r="AK196" s="271"/>
      <c r="AL196" s="283"/>
      <c r="AM196" s="289"/>
      <c r="AN196" s="272"/>
      <c r="AO196" s="271"/>
      <c r="AP196" s="272"/>
      <c r="AQ196" s="271"/>
      <c r="AR196" s="272"/>
      <c r="AS196" s="271"/>
      <c r="AT196" s="272"/>
      <c r="AU196" s="271"/>
      <c r="AV196" s="272"/>
      <c r="AW196" s="271"/>
      <c r="AX196" s="283"/>
      <c r="AY196" s="13">
        <f t="shared" si="0"/>
        <v>6047.5617000000011</v>
      </c>
      <c r="AZ196" s="42">
        <f t="shared" si="1"/>
        <v>240</v>
      </c>
      <c r="BA196" s="42">
        <f t="shared" si="2"/>
        <v>0</v>
      </c>
      <c r="BB196" s="42">
        <f t="shared" si="3"/>
        <v>240</v>
      </c>
      <c r="BC196" s="78">
        <f t="shared" si="4"/>
        <v>25.198173750000006</v>
      </c>
    </row>
    <row r="197" spans="1:55" ht="13" x14ac:dyDescent="0.15">
      <c r="A197" s="40" t="s">
        <v>13</v>
      </c>
      <c r="B197" s="41">
        <f t="shared" si="5"/>
        <v>46578</v>
      </c>
      <c r="C197" s="42">
        <v>7</v>
      </c>
      <c r="D197" s="42"/>
      <c r="E197" s="42" t="s">
        <v>36</v>
      </c>
      <c r="F197" s="43" t="s">
        <v>64</v>
      </c>
      <c r="G197" s="281"/>
      <c r="H197" s="272"/>
      <c r="I197" s="282"/>
      <c r="J197" s="272"/>
      <c r="K197" s="282"/>
      <c r="L197" s="272"/>
      <c r="M197" s="282"/>
      <c r="N197" s="283"/>
      <c r="O197" s="282"/>
      <c r="P197" s="272"/>
      <c r="Q197" s="282"/>
      <c r="R197" s="272"/>
      <c r="S197" s="282"/>
      <c r="T197" s="272"/>
      <c r="U197" s="282"/>
      <c r="V197" s="272"/>
      <c r="W197" s="282"/>
      <c r="X197" s="272"/>
      <c r="Y197" s="349">
        <v>120</v>
      </c>
      <c r="Z197" s="272"/>
      <c r="AA197" s="350">
        <v>120</v>
      </c>
      <c r="AB197" s="272"/>
      <c r="AC197" s="350"/>
      <c r="AD197" s="272"/>
      <c r="AE197" s="350"/>
      <c r="AF197" s="283"/>
      <c r="AG197" s="271"/>
      <c r="AH197" s="272"/>
      <c r="AI197" s="271"/>
      <c r="AJ197" s="272"/>
      <c r="AK197" s="271"/>
      <c r="AL197" s="283"/>
      <c r="AM197" s="289"/>
      <c r="AN197" s="272"/>
      <c r="AO197" s="271"/>
      <c r="AP197" s="272"/>
      <c r="AQ197" s="271"/>
      <c r="AR197" s="272"/>
      <c r="AS197" s="271"/>
      <c r="AT197" s="272"/>
      <c r="AU197" s="271"/>
      <c r="AV197" s="272"/>
      <c r="AW197" s="271"/>
      <c r="AX197" s="283"/>
      <c r="AY197" s="13">
        <f t="shared" si="0"/>
        <v>6481.5702000000001</v>
      </c>
      <c r="AZ197" s="42">
        <f t="shared" si="1"/>
        <v>240</v>
      </c>
      <c r="BA197" s="42">
        <f t="shared" si="2"/>
        <v>0</v>
      </c>
      <c r="BB197" s="42">
        <f t="shared" si="3"/>
        <v>240</v>
      </c>
      <c r="BC197" s="78">
        <f t="shared" si="4"/>
        <v>27.006542500000002</v>
      </c>
    </row>
    <row r="198" spans="1:55" ht="13" x14ac:dyDescent="0.15">
      <c r="A198" s="45" t="s">
        <v>14</v>
      </c>
      <c r="B198" s="46">
        <f t="shared" si="5"/>
        <v>46579</v>
      </c>
      <c r="C198" s="47">
        <v>7</v>
      </c>
      <c r="D198" s="47"/>
      <c r="E198" s="47" t="s">
        <v>36</v>
      </c>
      <c r="F198" s="48" t="s">
        <v>64</v>
      </c>
      <c r="G198" s="296"/>
      <c r="H198" s="292"/>
      <c r="I198" s="291"/>
      <c r="J198" s="292"/>
      <c r="K198" s="291"/>
      <c r="L198" s="292"/>
      <c r="M198" s="291"/>
      <c r="N198" s="293"/>
      <c r="O198" s="291"/>
      <c r="P198" s="292"/>
      <c r="Q198" s="291"/>
      <c r="R198" s="292"/>
      <c r="S198" s="291"/>
      <c r="T198" s="292"/>
      <c r="U198" s="291"/>
      <c r="V198" s="292"/>
      <c r="W198" s="291"/>
      <c r="X198" s="292"/>
      <c r="Y198" s="351">
        <v>0</v>
      </c>
      <c r="Z198" s="292"/>
      <c r="AA198" s="352">
        <v>0</v>
      </c>
      <c r="AB198" s="292"/>
      <c r="AC198" s="352"/>
      <c r="AD198" s="292"/>
      <c r="AE198" s="352"/>
      <c r="AF198" s="293"/>
      <c r="AG198" s="295"/>
      <c r="AH198" s="292"/>
      <c r="AI198" s="295"/>
      <c r="AJ198" s="292"/>
      <c r="AK198" s="295"/>
      <c r="AL198" s="293"/>
      <c r="AM198" s="294"/>
      <c r="AN198" s="292"/>
      <c r="AO198" s="295"/>
      <c r="AP198" s="292"/>
      <c r="AQ198" s="295"/>
      <c r="AR198" s="292"/>
      <c r="AS198" s="295"/>
      <c r="AT198" s="292"/>
      <c r="AU198" s="295"/>
      <c r="AV198" s="292"/>
      <c r="AW198" s="295"/>
      <c r="AX198" s="293"/>
      <c r="AY198" s="79">
        <f t="shared" si="0"/>
        <v>0</v>
      </c>
      <c r="AZ198" s="47">
        <f t="shared" si="1"/>
        <v>0</v>
      </c>
      <c r="BA198" s="47">
        <f t="shared" si="2"/>
        <v>0</v>
      </c>
      <c r="BB198" s="47">
        <f t="shared" si="3"/>
        <v>0</v>
      </c>
      <c r="BC198" s="80" t="str">
        <f t="shared" si="4"/>
        <v/>
      </c>
    </row>
    <row r="199" spans="1:55" ht="13" x14ac:dyDescent="0.15">
      <c r="A199" s="32" t="s">
        <v>7</v>
      </c>
      <c r="B199" s="33">
        <f t="shared" si="5"/>
        <v>46580</v>
      </c>
      <c r="C199" s="34">
        <v>8</v>
      </c>
      <c r="D199" s="34"/>
      <c r="E199" s="34" t="s">
        <v>31</v>
      </c>
      <c r="F199" s="35" t="s">
        <v>64</v>
      </c>
      <c r="G199" s="281"/>
      <c r="H199" s="272"/>
      <c r="I199" s="282"/>
      <c r="J199" s="272"/>
      <c r="K199" s="282"/>
      <c r="L199" s="272"/>
      <c r="M199" s="282"/>
      <c r="N199" s="283"/>
      <c r="O199" s="282"/>
      <c r="P199" s="272"/>
      <c r="Q199" s="282"/>
      <c r="R199" s="272"/>
      <c r="S199" s="282"/>
      <c r="T199" s="272"/>
      <c r="U199" s="282"/>
      <c r="V199" s="272"/>
      <c r="W199" s="282"/>
      <c r="X199" s="272"/>
      <c r="Y199" s="286">
        <v>120</v>
      </c>
      <c r="Z199" s="285"/>
      <c r="AA199" s="287">
        <v>90</v>
      </c>
      <c r="AB199" s="285"/>
      <c r="AC199" s="287">
        <v>30</v>
      </c>
      <c r="AD199" s="285"/>
      <c r="AE199" s="287"/>
      <c r="AF199" s="288"/>
      <c r="AG199" s="271"/>
      <c r="AH199" s="272"/>
      <c r="AI199" s="271"/>
      <c r="AJ199" s="272"/>
      <c r="AK199" s="271"/>
      <c r="AL199" s="283"/>
      <c r="AM199" s="289"/>
      <c r="AN199" s="272"/>
      <c r="AO199" s="271"/>
      <c r="AP199" s="272"/>
      <c r="AQ199" s="271"/>
      <c r="AR199" s="272"/>
      <c r="AS199" s="271"/>
      <c r="AT199" s="272"/>
      <c r="AU199" s="271"/>
      <c r="AV199" s="272"/>
      <c r="AW199" s="271"/>
      <c r="AX199" s="283"/>
      <c r="AY199" s="68">
        <f t="shared" si="0"/>
        <v>6047.5617000000011</v>
      </c>
      <c r="AZ199" s="34">
        <f t="shared" si="1"/>
        <v>240</v>
      </c>
      <c r="BA199" s="34">
        <f t="shared" si="2"/>
        <v>0</v>
      </c>
      <c r="BB199" s="34">
        <f t="shared" si="3"/>
        <v>240</v>
      </c>
      <c r="BC199" s="69">
        <f t="shared" si="4"/>
        <v>25.198173750000006</v>
      </c>
    </row>
    <row r="200" spans="1:55" ht="13" x14ac:dyDescent="0.15">
      <c r="A200" s="40" t="s">
        <v>9</v>
      </c>
      <c r="B200" s="41">
        <f t="shared" si="5"/>
        <v>46581</v>
      </c>
      <c r="C200" s="42">
        <v>8</v>
      </c>
      <c r="D200" s="42"/>
      <c r="E200" s="42" t="s">
        <v>31</v>
      </c>
      <c r="F200" s="43" t="s">
        <v>64</v>
      </c>
      <c r="G200" s="281"/>
      <c r="H200" s="272"/>
      <c r="I200" s="282"/>
      <c r="J200" s="272"/>
      <c r="K200" s="282"/>
      <c r="L200" s="272"/>
      <c r="M200" s="282"/>
      <c r="N200" s="283"/>
      <c r="O200" s="282"/>
      <c r="P200" s="272"/>
      <c r="Q200" s="282"/>
      <c r="R200" s="272"/>
      <c r="S200" s="282"/>
      <c r="T200" s="272"/>
      <c r="U200" s="282"/>
      <c r="V200" s="272"/>
      <c r="W200" s="282"/>
      <c r="X200" s="272"/>
      <c r="Y200" s="349">
        <v>120</v>
      </c>
      <c r="Z200" s="272"/>
      <c r="AA200" s="350">
        <v>120</v>
      </c>
      <c r="AB200" s="272"/>
      <c r="AC200" s="350"/>
      <c r="AD200" s="272"/>
      <c r="AE200" s="350"/>
      <c r="AF200" s="283"/>
      <c r="AG200" s="271"/>
      <c r="AH200" s="272"/>
      <c r="AI200" s="271"/>
      <c r="AJ200" s="272"/>
      <c r="AK200" s="271"/>
      <c r="AL200" s="283"/>
      <c r="AM200" s="289"/>
      <c r="AN200" s="272"/>
      <c r="AO200" s="271"/>
      <c r="AP200" s="272"/>
      <c r="AQ200" s="271"/>
      <c r="AR200" s="272"/>
      <c r="AS200" s="271"/>
      <c r="AT200" s="272"/>
      <c r="AU200" s="271"/>
      <c r="AV200" s="272"/>
      <c r="AW200" s="271"/>
      <c r="AX200" s="283"/>
      <c r="AY200" s="13">
        <f t="shared" si="0"/>
        <v>6481.5702000000001</v>
      </c>
      <c r="AZ200" s="42">
        <f t="shared" si="1"/>
        <v>240</v>
      </c>
      <c r="BA200" s="42">
        <f t="shared" si="2"/>
        <v>0</v>
      </c>
      <c r="BB200" s="42">
        <f t="shared" si="3"/>
        <v>240</v>
      </c>
      <c r="BC200" s="78">
        <f t="shared" si="4"/>
        <v>27.006542500000002</v>
      </c>
    </row>
    <row r="201" spans="1:55" ht="13" x14ac:dyDescent="0.15">
      <c r="A201" s="40" t="s">
        <v>10</v>
      </c>
      <c r="B201" s="41">
        <f t="shared" si="5"/>
        <v>46582</v>
      </c>
      <c r="C201" s="42">
        <v>8</v>
      </c>
      <c r="D201" s="42"/>
      <c r="E201" s="42" t="s">
        <v>31</v>
      </c>
      <c r="F201" s="43" t="s">
        <v>64</v>
      </c>
      <c r="G201" s="281"/>
      <c r="H201" s="272"/>
      <c r="I201" s="282"/>
      <c r="J201" s="272"/>
      <c r="K201" s="282"/>
      <c r="L201" s="272"/>
      <c r="M201" s="282"/>
      <c r="N201" s="283"/>
      <c r="O201" s="282"/>
      <c r="P201" s="272"/>
      <c r="Q201" s="282"/>
      <c r="R201" s="272"/>
      <c r="S201" s="282"/>
      <c r="T201" s="272"/>
      <c r="U201" s="282"/>
      <c r="V201" s="272"/>
      <c r="W201" s="282"/>
      <c r="X201" s="272"/>
      <c r="Y201" s="349">
        <v>120</v>
      </c>
      <c r="Z201" s="272"/>
      <c r="AA201" s="350">
        <v>90</v>
      </c>
      <c r="AB201" s="272"/>
      <c r="AC201" s="350">
        <v>30</v>
      </c>
      <c r="AD201" s="272"/>
      <c r="AE201" s="350"/>
      <c r="AF201" s="283"/>
      <c r="AG201" s="271"/>
      <c r="AH201" s="272"/>
      <c r="AI201" s="271"/>
      <c r="AJ201" s="272"/>
      <c r="AK201" s="271"/>
      <c r="AL201" s="283"/>
      <c r="AM201" s="289"/>
      <c r="AN201" s="272"/>
      <c r="AO201" s="271"/>
      <c r="AP201" s="272"/>
      <c r="AQ201" s="271"/>
      <c r="AR201" s="272"/>
      <c r="AS201" s="271"/>
      <c r="AT201" s="272"/>
      <c r="AU201" s="271"/>
      <c r="AV201" s="272"/>
      <c r="AW201" s="271"/>
      <c r="AX201" s="283"/>
      <c r="AY201" s="13">
        <f t="shared" si="0"/>
        <v>6047.5617000000011</v>
      </c>
      <c r="AZ201" s="42">
        <f t="shared" si="1"/>
        <v>240</v>
      </c>
      <c r="BA201" s="42">
        <f t="shared" si="2"/>
        <v>0</v>
      </c>
      <c r="BB201" s="42">
        <f t="shared" si="3"/>
        <v>240</v>
      </c>
      <c r="BC201" s="78">
        <f t="shared" si="4"/>
        <v>25.198173750000006</v>
      </c>
    </row>
    <row r="202" spans="1:55" ht="13" x14ac:dyDescent="0.15">
      <c r="A202" s="40" t="s">
        <v>11</v>
      </c>
      <c r="B202" s="41">
        <f t="shared" si="5"/>
        <v>46583</v>
      </c>
      <c r="C202" s="42">
        <v>8</v>
      </c>
      <c r="D202" s="42"/>
      <c r="E202" s="42" t="s">
        <v>31</v>
      </c>
      <c r="F202" s="43" t="s">
        <v>64</v>
      </c>
      <c r="G202" s="281"/>
      <c r="H202" s="272"/>
      <c r="I202" s="282"/>
      <c r="J202" s="272"/>
      <c r="K202" s="282"/>
      <c r="L202" s="272"/>
      <c r="M202" s="282"/>
      <c r="N202" s="283"/>
      <c r="O202" s="282"/>
      <c r="P202" s="272"/>
      <c r="Q202" s="282"/>
      <c r="R202" s="272"/>
      <c r="S202" s="282"/>
      <c r="T202" s="272"/>
      <c r="U202" s="282"/>
      <c r="V202" s="272"/>
      <c r="W202" s="282"/>
      <c r="X202" s="272"/>
      <c r="Y202" s="349">
        <v>120</v>
      </c>
      <c r="Z202" s="272"/>
      <c r="AA202" s="350">
        <v>120</v>
      </c>
      <c r="AB202" s="272"/>
      <c r="AC202" s="350"/>
      <c r="AD202" s="272"/>
      <c r="AE202" s="350"/>
      <c r="AF202" s="283"/>
      <c r="AG202" s="271"/>
      <c r="AH202" s="272"/>
      <c r="AI202" s="271"/>
      <c r="AJ202" s="272"/>
      <c r="AK202" s="271"/>
      <c r="AL202" s="283"/>
      <c r="AM202" s="289"/>
      <c r="AN202" s="272"/>
      <c r="AO202" s="271"/>
      <c r="AP202" s="272"/>
      <c r="AQ202" s="271"/>
      <c r="AR202" s="272"/>
      <c r="AS202" s="271"/>
      <c r="AT202" s="272"/>
      <c r="AU202" s="271"/>
      <c r="AV202" s="272"/>
      <c r="AW202" s="271"/>
      <c r="AX202" s="283"/>
      <c r="AY202" s="13">
        <f t="shared" si="0"/>
        <v>6481.5702000000001</v>
      </c>
      <c r="AZ202" s="42">
        <f t="shared" si="1"/>
        <v>240</v>
      </c>
      <c r="BA202" s="42">
        <f t="shared" si="2"/>
        <v>0</v>
      </c>
      <c r="BB202" s="42">
        <f t="shared" si="3"/>
        <v>240</v>
      </c>
      <c r="BC202" s="78">
        <f t="shared" si="4"/>
        <v>27.006542500000002</v>
      </c>
    </row>
    <row r="203" spans="1:55" ht="13" x14ac:dyDescent="0.15">
      <c r="A203" s="40" t="s">
        <v>12</v>
      </c>
      <c r="B203" s="41">
        <f t="shared" si="5"/>
        <v>46584</v>
      </c>
      <c r="C203" s="42">
        <v>8</v>
      </c>
      <c r="D203" s="42"/>
      <c r="E203" s="42" t="s">
        <v>31</v>
      </c>
      <c r="F203" s="43" t="s">
        <v>64</v>
      </c>
      <c r="G203" s="281"/>
      <c r="H203" s="272"/>
      <c r="I203" s="282"/>
      <c r="J203" s="272"/>
      <c r="K203" s="282"/>
      <c r="L203" s="272"/>
      <c r="M203" s="282"/>
      <c r="N203" s="283"/>
      <c r="O203" s="282"/>
      <c r="P203" s="272"/>
      <c r="Q203" s="282"/>
      <c r="R203" s="272"/>
      <c r="S203" s="282"/>
      <c r="T203" s="272"/>
      <c r="U203" s="282"/>
      <c r="V203" s="272"/>
      <c r="W203" s="282"/>
      <c r="X203" s="272"/>
      <c r="Y203" s="349">
        <v>120</v>
      </c>
      <c r="Z203" s="272"/>
      <c r="AA203" s="350">
        <v>90</v>
      </c>
      <c r="AB203" s="272"/>
      <c r="AC203" s="350">
        <v>30</v>
      </c>
      <c r="AD203" s="272"/>
      <c r="AE203" s="350"/>
      <c r="AF203" s="283"/>
      <c r="AG203" s="271"/>
      <c r="AH203" s="272"/>
      <c r="AI203" s="271"/>
      <c r="AJ203" s="272"/>
      <c r="AK203" s="271"/>
      <c r="AL203" s="283"/>
      <c r="AM203" s="289"/>
      <c r="AN203" s="272"/>
      <c r="AO203" s="271"/>
      <c r="AP203" s="272"/>
      <c r="AQ203" s="271"/>
      <c r="AR203" s="272"/>
      <c r="AS203" s="271"/>
      <c r="AT203" s="272"/>
      <c r="AU203" s="271"/>
      <c r="AV203" s="272"/>
      <c r="AW203" s="271"/>
      <c r="AX203" s="283"/>
      <c r="AY203" s="13">
        <f t="shared" si="0"/>
        <v>6047.5617000000011</v>
      </c>
      <c r="AZ203" s="42">
        <f t="shared" si="1"/>
        <v>240</v>
      </c>
      <c r="BA203" s="42">
        <f t="shared" si="2"/>
        <v>0</v>
      </c>
      <c r="BB203" s="42">
        <f t="shared" si="3"/>
        <v>240</v>
      </c>
      <c r="BC203" s="78">
        <f t="shared" si="4"/>
        <v>25.198173750000006</v>
      </c>
    </row>
    <row r="204" spans="1:55" ht="13" x14ac:dyDescent="0.15">
      <c r="A204" s="40" t="s">
        <v>13</v>
      </c>
      <c r="B204" s="41">
        <f t="shared" si="5"/>
        <v>46585</v>
      </c>
      <c r="C204" s="42">
        <v>8</v>
      </c>
      <c r="D204" s="42"/>
      <c r="E204" s="42" t="s">
        <v>31</v>
      </c>
      <c r="F204" s="43" t="s">
        <v>64</v>
      </c>
      <c r="G204" s="281"/>
      <c r="H204" s="272"/>
      <c r="I204" s="282"/>
      <c r="J204" s="272"/>
      <c r="K204" s="282"/>
      <c r="L204" s="272"/>
      <c r="M204" s="282"/>
      <c r="N204" s="283"/>
      <c r="O204" s="282"/>
      <c r="P204" s="272"/>
      <c r="Q204" s="282"/>
      <c r="R204" s="272"/>
      <c r="S204" s="282"/>
      <c r="T204" s="272"/>
      <c r="U204" s="282"/>
      <c r="V204" s="272"/>
      <c r="W204" s="282"/>
      <c r="X204" s="272"/>
      <c r="Y204" s="349">
        <v>120</v>
      </c>
      <c r="Z204" s="272"/>
      <c r="AA204" s="350">
        <v>120</v>
      </c>
      <c r="AB204" s="272"/>
      <c r="AC204" s="350"/>
      <c r="AD204" s="272"/>
      <c r="AE204" s="350"/>
      <c r="AF204" s="283"/>
      <c r="AG204" s="271"/>
      <c r="AH204" s="272"/>
      <c r="AI204" s="271"/>
      <c r="AJ204" s="272"/>
      <c r="AK204" s="271"/>
      <c r="AL204" s="283"/>
      <c r="AM204" s="289"/>
      <c r="AN204" s="272"/>
      <c r="AO204" s="271"/>
      <c r="AP204" s="272"/>
      <c r="AQ204" s="271"/>
      <c r="AR204" s="272"/>
      <c r="AS204" s="271"/>
      <c r="AT204" s="272"/>
      <c r="AU204" s="271"/>
      <c r="AV204" s="272"/>
      <c r="AW204" s="271"/>
      <c r="AX204" s="283"/>
      <c r="AY204" s="13">
        <f t="shared" si="0"/>
        <v>6481.5702000000001</v>
      </c>
      <c r="AZ204" s="42">
        <f t="shared" si="1"/>
        <v>240</v>
      </c>
      <c r="BA204" s="42">
        <f t="shared" si="2"/>
        <v>0</v>
      </c>
      <c r="BB204" s="42">
        <f t="shared" si="3"/>
        <v>240</v>
      </c>
      <c r="BC204" s="78">
        <f t="shared" si="4"/>
        <v>27.006542500000002</v>
      </c>
    </row>
    <row r="205" spans="1:55" ht="13" x14ac:dyDescent="0.15">
      <c r="A205" s="45" t="s">
        <v>14</v>
      </c>
      <c r="B205" s="46">
        <f t="shared" si="5"/>
        <v>46586</v>
      </c>
      <c r="C205" s="47">
        <v>8</v>
      </c>
      <c r="D205" s="47"/>
      <c r="E205" s="47" t="s">
        <v>31</v>
      </c>
      <c r="F205" s="48" t="s">
        <v>64</v>
      </c>
      <c r="G205" s="296"/>
      <c r="H205" s="292"/>
      <c r="I205" s="291"/>
      <c r="J205" s="292"/>
      <c r="K205" s="291"/>
      <c r="L205" s="292"/>
      <c r="M205" s="291"/>
      <c r="N205" s="293"/>
      <c r="O205" s="282"/>
      <c r="P205" s="272"/>
      <c r="Q205" s="282"/>
      <c r="R205" s="272"/>
      <c r="S205" s="282"/>
      <c r="T205" s="272"/>
      <c r="U205" s="282"/>
      <c r="V205" s="272"/>
      <c r="W205" s="282"/>
      <c r="X205" s="272"/>
      <c r="Y205" s="351">
        <v>0</v>
      </c>
      <c r="Z205" s="292"/>
      <c r="AA205" s="352">
        <v>0</v>
      </c>
      <c r="AB205" s="292"/>
      <c r="AC205" s="352"/>
      <c r="AD205" s="292"/>
      <c r="AE205" s="352"/>
      <c r="AF205" s="293"/>
      <c r="AG205" s="295"/>
      <c r="AH205" s="292"/>
      <c r="AI205" s="295"/>
      <c r="AJ205" s="292"/>
      <c r="AK205" s="295"/>
      <c r="AL205" s="293"/>
      <c r="AM205" s="294"/>
      <c r="AN205" s="292"/>
      <c r="AO205" s="295"/>
      <c r="AP205" s="292"/>
      <c r="AQ205" s="295"/>
      <c r="AR205" s="292"/>
      <c r="AS205" s="295"/>
      <c r="AT205" s="292"/>
      <c r="AU205" s="295"/>
      <c r="AV205" s="292"/>
      <c r="AW205" s="295"/>
      <c r="AX205" s="293"/>
      <c r="AY205" s="79">
        <f t="shared" si="0"/>
        <v>0</v>
      </c>
      <c r="AZ205" s="47">
        <f t="shared" si="1"/>
        <v>0</v>
      </c>
      <c r="BA205" s="47">
        <f t="shared" si="2"/>
        <v>0</v>
      </c>
      <c r="BB205" s="47">
        <f t="shared" si="3"/>
        <v>0</v>
      </c>
      <c r="BC205" s="80" t="str">
        <f t="shared" si="4"/>
        <v/>
      </c>
    </row>
    <row r="206" spans="1:55" ht="13" x14ac:dyDescent="0.15">
      <c r="A206" s="32" t="s">
        <v>7</v>
      </c>
      <c r="B206" s="33">
        <f t="shared" si="5"/>
        <v>46587</v>
      </c>
      <c r="C206" s="34">
        <v>8</v>
      </c>
      <c r="D206" s="34"/>
      <c r="E206" s="34" t="s">
        <v>34</v>
      </c>
      <c r="F206" s="35" t="s">
        <v>64</v>
      </c>
      <c r="G206" s="281"/>
      <c r="H206" s="272"/>
      <c r="I206" s="282"/>
      <c r="J206" s="272"/>
      <c r="K206" s="282"/>
      <c r="L206" s="272"/>
      <c r="M206" s="282"/>
      <c r="N206" s="283"/>
      <c r="O206" s="284"/>
      <c r="P206" s="285"/>
      <c r="Q206" s="284"/>
      <c r="R206" s="285"/>
      <c r="S206" s="284"/>
      <c r="T206" s="285"/>
      <c r="U206" s="284"/>
      <c r="V206" s="285"/>
      <c r="W206" s="284"/>
      <c r="X206" s="285"/>
      <c r="Y206" s="349">
        <v>140</v>
      </c>
      <c r="Z206" s="272"/>
      <c r="AA206" s="350">
        <v>110</v>
      </c>
      <c r="AB206" s="272"/>
      <c r="AC206" s="287">
        <v>30</v>
      </c>
      <c r="AD206" s="285"/>
      <c r="AE206" s="287"/>
      <c r="AF206" s="288"/>
      <c r="AG206" s="271"/>
      <c r="AH206" s="272"/>
      <c r="AI206" s="271"/>
      <c r="AJ206" s="272"/>
      <c r="AK206" s="271"/>
      <c r="AL206" s="283"/>
      <c r="AM206" s="289"/>
      <c r="AN206" s="272"/>
      <c r="AO206" s="271"/>
      <c r="AP206" s="272"/>
      <c r="AQ206" s="271"/>
      <c r="AR206" s="272"/>
      <c r="AS206" s="271"/>
      <c r="AT206" s="272"/>
      <c r="AU206" s="271"/>
      <c r="AV206" s="272"/>
      <c r="AW206" s="271"/>
      <c r="AX206" s="283"/>
      <c r="AY206" s="68">
        <f t="shared" si="0"/>
        <v>7127.8234000000011</v>
      </c>
      <c r="AZ206" s="34">
        <f t="shared" si="1"/>
        <v>280</v>
      </c>
      <c r="BA206" s="34">
        <f t="shared" si="2"/>
        <v>0</v>
      </c>
      <c r="BB206" s="34">
        <f t="shared" si="3"/>
        <v>280</v>
      </c>
      <c r="BC206" s="69">
        <f t="shared" si="4"/>
        <v>25.456512142857147</v>
      </c>
    </row>
    <row r="207" spans="1:55" ht="13" x14ac:dyDescent="0.15">
      <c r="A207" s="40" t="s">
        <v>9</v>
      </c>
      <c r="B207" s="41">
        <f t="shared" si="5"/>
        <v>46588</v>
      </c>
      <c r="C207" s="42">
        <v>8</v>
      </c>
      <c r="D207" s="42"/>
      <c r="E207" s="42" t="s">
        <v>34</v>
      </c>
      <c r="F207" s="43" t="s">
        <v>64</v>
      </c>
      <c r="G207" s="281"/>
      <c r="H207" s="272"/>
      <c r="I207" s="282"/>
      <c r="J207" s="272"/>
      <c r="K207" s="282"/>
      <c r="L207" s="272"/>
      <c r="M207" s="282"/>
      <c r="N207" s="283"/>
      <c r="O207" s="282"/>
      <c r="P207" s="272"/>
      <c r="Q207" s="282"/>
      <c r="R207" s="272"/>
      <c r="S207" s="282"/>
      <c r="T207" s="272"/>
      <c r="U207" s="282"/>
      <c r="V207" s="272"/>
      <c r="W207" s="282"/>
      <c r="X207" s="272"/>
      <c r="Y207" s="349">
        <v>140</v>
      </c>
      <c r="Z207" s="272"/>
      <c r="AA207" s="350">
        <v>140</v>
      </c>
      <c r="AB207" s="272"/>
      <c r="AC207" s="350"/>
      <c r="AD207" s="272"/>
      <c r="AE207" s="350"/>
      <c r="AF207" s="283"/>
      <c r="AG207" s="271"/>
      <c r="AH207" s="272"/>
      <c r="AI207" s="271"/>
      <c r="AJ207" s="272"/>
      <c r="AK207" s="271"/>
      <c r="AL207" s="283"/>
      <c r="AM207" s="289"/>
      <c r="AN207" s="272"/>
      <c r="AO207" s="271"/>
      <c r="AP207" s="272"/>
      <c r="AQ207" s="271"/>
      <c r="AR207" s="272"/>
      <c r="AS207" s="271"/>
      <c r="AT207" s="272"/>
      <c r="AU207" s="271"/>
      <c r="AV207" s="272"/>
      <c r="AW207" s="271"/>
      <c r="AX207" s="283"/>
      <c r="AY207" s="13">
        <f t="shared" si="0"/>
        <v>7561.831900000001</v>
      </c>
      <c r="AZ207" s="42">
        <f t="shared" si="1"/>
        <v>280</v>
      </c>
      <c r="BA207" s="42">
        <f t="shared" si="2"/>
        <v>0</v>
      </c>
      <c r="BB207" s="42">
        <f t="shared" si="3"/>
        <v>280</v>
      </c>
      <c r="BC207" s="78">
        <f t="shared" si="4"/>
        <v>27.006542500000005</v>
      </c>
    </row>
    <row r="208" spans="1:55" ht="13" x14ac:dyDescent="0.15">
      <c r="A208" s="40" t="s">
        <v>10</v>
      </c>
      <c r="B208" s="41">
        <f t="shared" si="5"/>
        <v>46589</v>
      </c>
      <c r="C208" s="42">
        <v>8</v>
      </c>
      <c r="D208" s="42"/>
      <c r="E208" s="42" t="s">
        <v>34</v>
      </c>
      <c r="F208" s="43" t="s">
        <v>64</v>
      </c>
      <c r="G208" s="281"/>
      <c r="H208" s="272"/>
      <c r="I208" s="282"/>
      <c r="J208" s="272"/>
      <c r="K208" s="282"/>
      <c r="L208" s="272"/>
      <c r="M208" s="282"/>
      <c r="N208" s="283"/>
      <c r="O208" s="282"/>
      <c r="P208" s="272"/>
      <c r="Q208" s="282"/>
      <c r="R208" s="272"/>
      <c r="S208" s="282"/>
      <c r="T208" s="272"/>
      <c r="U208" s="282"/>
      <c r="V208" s="272"/>
      <c r="W208" s="282"/>
      <c r="X208" s="272"/>
      <c r="Y208" s="349">
        <v>140</v>
      </c>
      <c r="Z208" s="272"/>
      <c r="AA208" s="350">
        <v>110</v>
      </c>
      <c r="AB208" s="272"/>
      <c r="AC208" s="350">
        <v>30</v>
      </c>
      <c r="AD208" s="272"/>
      <c r="AE208" s="350"/>
      <c r="AF208" s="283"/>
      <c r="AG208" s="271"/>
      <c r="AH208" s="272"/>
      <c r="AI208" s="271"/>
      <c r="AJ208" s="272"/>
      <c r="AK208" s="271"/>
      <c r="AL208" s="283"/>
      <c r="AM208" s="289"/>
      <c r="AN208" s="272"/>
      <c r="AO208" s="271"/>
      <c r="AP208" s="272"/>
      <c r="AQ208" s="271"/>
      <c r="AR208" s="272"/>
      <c r="AS208" s="271"/>
      <c r="AT208" s="272"/>
      <c r="AU208" s="271"/>
      <c r="AV208" s="272"/>
      <c r="AW208" s="271"/>
      <c r="AX208" s="283"/>
      <c r="AY208" s="13">
        <f t="shared" si="0"/>
        <v>7127.8234000000011</v>
      </c>
      <c r="AZ208" s="42">
        <f t="shared" si="1"/>
        <v>280</v>
      </c>
      <c r="BA208" s="42">
        <f t="shared" si="2"/>
        <v>0</v>
      </c>
      <c r="BB208" s="42">
        <f t="shared" si="3"/>
        <v>280</v>
      </c>
      <c r="BC208" s="78">
        <f t="shared" si="4"/>
        <v>25.456512142857147</v>
      </c>
    </row>
    <row r="209" spans="1:55" ht="13" x14ac:dyDescent="0.15">
      <c r="A209" s="40" t="s">
        <v>11</v>
      </c>
      <c r="B209" s="41">
        <f t="shared" si="5"/>
        <v>46590</v>
      </c>
      <c r="C209" s="42">
        <v>8</v>
      </c>
      <c r="D209" s="42"/>
      <c r="E209" s="42" t="s">
        <v>34</v>
      </c>
      <c r="F209" s="43" t="s">
        <v>64</v>
      </c>
      <c r="G209" s="281"/>
      <c r="H209" s="272"/>
      <c r="I209" s="282"/>
      <c r="J209" s="272"/>
      <c r="K209" s="282"/>
      <c r="L209" s="272"/>
      <c r="M209" s="282"/>
      <c r="N209" s="283"/>
      <c r="O209" s="282"/>
      <c r="P209" s="272"/>
      <c r="Q209" s="282"/>
      <c r="R209" s="272"/>
      <c r="S209" s="282"/>
      <c r="T209" s="272"/>
      <c r="U209" s="282"/>
      <c r="V209" s="272"/>
      <c r="W209" s="282"/>
      <c r="X209" s="272"/>
      <c r="Y209" s="349">
        <v>140</v>
      </c>
      <c r="Z209" s="272"/>
      <c r="AA209" s="350">
        <v>140</v>
      </c>
      <c r="AB209" s="272"/>
      <c r="AC209" s="350"/>
      <c r="AD209" s="272"/>
      <c r="AE209" s="350"/>
      <c r="AF209" s="283"/>
      <c r="AG209" s="271"/>
      <c r="AH209" s="272"/>
      <c r="AI209" s="271"/>
      <c r="AJ209" s="272"/>
      <c r="AK209" s="271"/>
      <c r="AL209" s="283"/>
      <c r="AM209" s="289"/>
      <c r="AN209" s="272"/>
      <c r="AO209" s="271"/>
      <c r="AP209" s="272"/>
      <c r="AQ209" s="271"/>
      <c r="AR209" s="272"/>
      <c r="AS209" s="271"/>
      <c r="AT209" s="272"/>
      <c r="AU209" s="271"/>
      <c r="AV209" s="272"/>
      <c r="AW209" s="271"/>
      <c r="AX209" s="283"/>
      <c r="AY209" s="13">
        <f t="shared" si="0"/>
        <v>7561.831900000001</v>
      </c>
      <c r="AZ209" s="42">
        <f t="shared" si="1"/>
        <v>280</v>
      </c>
      <c r="BA209" s="42">
        <f t="shared" si="2"/>
        <v>0</v>
      </c>
      <c r="BB209" s="42">
        <f t="shared" si="3"/>
        <v>280</v>
      </c>
      <c r="BC209" s="78">
        <f t="shared" si="4"/>
        <v>27.006542500000005</v>
      </c>
    </row>
    <row r="210" spans="1:55" ht="13" x14ac:dyDescent="0.15">
      <c r="A210" s="40" t="s">
        <v>12</v>
      </c>
      <c r="B210" s="41">
        <f t="shared" si="5"/>
        <v>46591</v>
      </c>
      <c r="C210" s="42">
        <v>8</v>
      </c>
      <c r="D210" s="42"/>
      <c r="E210" s="42" t="s">
        <v>34</v>
      </c>
      <c r="F210" s="43" t="s">
        <v>64</v>
      </c>
      <c r="G210" s="281"/>
      <c r="H210" s="272"/>
      <c r="I210" s="282"/>
      <c r="J210" s="272"/>
      <c r="K210" s="282"/>
      <c r="L210" s="272"/>
      <c r="M210" s="282"/>
      <c r="N210" s="283"/>
      <c r="O210" s="282"/>
      <c r="P210" s="272"/>
      <c r="Q210" s="282"/>
      <c r="R210" s="272"/>
      <c r="S210" s="282"/>
      <c r="T210" s="272"/>
      <c r="U210" s="282"/>
      <c r="V210" s="272"/>
      <c r="W210" s="282"/>
      <c r="X210" s="272"/>
      <c r="Y210" s="349">
        <v>140</v>
      </c>
      <c r="Z210" s="272"/>
      <c r="AA210" s="350">
        <v>110</v>
      </c>
      <c r="AB210" s="272"/>
      <c r="AC210" s="350">
        <v>30</v>
      </c>
      <c r="AD210" s="272"/>
      <c r="AE210" s="350"/>
      <c r="AF210" s="283"/>
      <c r="AG210" s="271"/>
      <c r="AH210" s="272"/>
      <c r="AI210" s="271"/>
      <c r="AJ210" s="272"/>
      <c r="AK210" s="271"/>
      <c r="AL210" s="283"/>
      <c r="AM210" s="289"/>
      <c r="AN210" s="272"/>
      <c r="AO210" s="271"/>
      <c r="AP210" s="272"/>
      <c r="AQ210" s="271"/>
      <c r="AR210" s="272"/>
      <c r="AS210" s="271"/>
      <c r="AT210" s="272"/>
      <c r="AU210" s="271"/>
      <c r="AV210" s="272"/>
      <c r="AW210" s="271"/>
      <c r="AX210" s="283"/>
      <c r="AY210" s="13">
        <f t="shared" si="0"/>
        <v>7127.8234000000011</v>
      </c>
      <c r="AZ210" s="42">
        <f t="shared" si="1"/>
        <v>280</v>
      </c>
      <c r="BA210" s="42">
        <f t="shared" si="2"/>
        <v>0</v>
      </c>
      <c r="BB210" s="42">
        <f t="shared" si="3"/>
        <v>280</v>
      </c>
      <c r="BC210" s="78">
        <f t="shared" si="4"/>
        <v>25.456512142857147</v>
      </c>
    </row>
    <row r="211" spans="1:55" ht="13" x14ac:dyDescent="0.15">
      <c r="A211" s="40" t="s">
        <v>13</v>
      </c>
      <c r="B211" s="41">
        <f t="shared" si="5"/>
        <v>46592</v>
      </c>
      <c r="C211" s="42">
        <v>8</v>
      </c>
      <c r="D211" s="42"/>
      <c r="E211" s="42" t="s">
        <v>34</v>
      </c>
      <c r="F211" s="43" t="s">
        <v>64</v>
      </c>
      <c r="G211" s="281"/>
      <c r="H211" s="272"/>
      <c r="I211" s="282"/>
      <c r="J211" s="272"/>
      <c r="K211" s="282"/>
      <c r="L211" s="272"/>
      <c r="M211" s="282"/>
      <c r="N211" s="283"/>
      <c r="O211" s="282"/>
      <c r="P211" s="272"/>
      <c r="Q211" s="282"/>
      <c r="R211" s="272"/>
      <c r="S211" s="282"/>
      <c r="T211" s="272"/>
      <c r="U211" s="282"/>
      <c r="V211" s="272"/>
      <c r="W211" s="282"/>
      <c r="X211" s="272"/>
      <c r="Y211" s="349">
        <v>140</v>
      </c>
      <c r="Z211" s="272"/>
      <c r="AA211" s="350">
        <v>140</v>
      </c>
      <c r="AB211" s="272"/>
      <c r="AC211" s="350"/>
      <c r="AD211" s="272"/>
      <c r="AE211" s="350"/>
      <c r="AF211" s="283"/>
      <c r="AG211" s="271"/>
      <c r="AH211" s="272"/>
      <c r="AI211" s="271"/>
      <c r="AJ211" s="272"/>
      <c r="AK211" s="271"/>
      <c r="AL211" s="283"/>
      <c r="AM211" s="289"/>
      <c r="AN211" s="272"/>
      <c r="AO211" s="271"/>
      <c r="AP211" s="272"/>
      <c r="AQ211" s="271"/>
      <c r="AR211" s="272"/>
      <c r="AS211" s="271"/>
      <c r="AT211" s="272"/>
      <c r="AU211" s="271"/>
      <c r="AV211" s="272"/>
      <c r="AW211" s="271"/>
      <c r="AX211" s="283"/>
      <c r="AY211" s="13">
        <f t="shared" si="0"/>
        <v>7561.831900000001</v>
      </c>
      <c r="AZ211" s="42">
        <f t="shared" si="1"/>
        <v>280</v>
      </c>
      <c r="BA211" s="42">
        <f t="shared" si="2"/>
        <v>0</v>
      </c>
      <c r="BB211" s="42">
        <f t="shared" si="3"/>
        <v>280</v>
      </c>
      <c r="BC211" s="78">
        <f t="shared" si="4"/>
        <v>27.006542500000005</v>
      </c>
    </row>
    <row r="212" spans="1:55" ht="13" x14ac:dyDescent="0.15">
      <c r="A212" s="45" t="s">
        <v>14</v>
      </c>
      <c r="B212" s="46">
        <f t="shared" si="5"/>
        <v>46593</v>
      </c>
      <c r="C212" s="47">
        <v>8</v>
      </c>
      <c r="D212" s="47"/>
      <c r="E212" s="47" t="s">
        <v>34</v>
      </c>
      <c r="F212" s="48" t="s">
        <v>64</v>
      </c>
      <c r="G212" s="296"/>
      <c r="H212" s="292"/>
      <c r="I212" s="291"/>
      <c r="J212" s="292"/>
      <c r="K212" s="291"/>
      <c r="L212" s="292"/>
      <c r="M212" s="291"/>
      <c r="N212" s="293"/>
      <c r="O212" s="291"/>
      <c r="P212" s="292"/>
      <c r="Q212" s="291"/>
      <c r="R212" s="292"/>
      <c r="S212" s="291"/>
      <c r="T212" s="292"/>
      <c r="U212" s="291"/>
      <c r="V212" s="292"/>
      <c r="W212" s="291"/>
      <c r="X212" s="292"/>
      <c r="Y212" s="351">
        <v>0</v>
      </c>
      <c r="Z212" s="292"/>
      <c r="AA212" s="352">
        <v>0</v>
      </c>
      <c r="AB212" s="292"/>
      <c r="AC212" s="352"/>
      <c r="AD212" s="292"/>
      <c r="AE212" s="352"/>
      <c r="AF212" s="293"/>
      <c r="AG212" s="295"/>
      <c r="AH212" s="292"/>
      <c r="AI212" s="295"/>
      <c r="AJ212" s="292"/>
      <c r="AK212" s="295"/>
      <c r="AL212" s="293"/>
      <c r="AM212" s="294"/>
      <c r="AN212" s="292"/>
      <c r="AO212" s="295"/>
      <c r="AP212" s="292"/>
      <c r="AQ212" s="295"/>
      <c r="AR212" s="292"/>
      <c r="AS212" s="295"/>
      <c r="AT212" s="292"/>
      <c r="AU212" s="295"/>
      <c r="AV212" s="292"/>
      <c r="AW212" s="295"/>
      <c r="AX212" s="293"/>
      <c r="AY212" s="79">
        <f t="shared" si="0"/>
        <v>0</v>
      </c>
      <c r="AZ212" s="47">
        <f t="shared" si="1"/>
        <v>0</v>
      </c>
      <c r="BA212" s="47">
        <f t="shared" si="2"/>
        <v>0</v>
      </c>
      <c r="BB212" s="47">
        <f t="shared" si="3"/>
        <v>0</v>
      </c>
      <c r="BC212" s="80" t="str">
        <f t="shared" si="4"/>
        <v/>
      </c>
    </row>
    <row r="213" spans="1:55" ht="13" x14ac:dyDescent="0.15">
      <c r="A213" s="32" t="s">
        <v>7</v>
      </c>
      <c r="B213" s="33">
        <f t="shared" si="5"/>
        <v>46594</v>
      </c>
      <c r="C213" s="34">
        <v>8</v>
      </c>
      <c r="D213" s="34"/>
      <c r="E213" s="34" t="s">
        <v>35</v>
      </c>
      <c r="F213" s="35" t="s">
        <v>68</v>
      </c>
      <c r="G213" s="281"/>
      <c r="H213" s="272"/>
      <c r="I213" s="282"/>
      <c r="J213" s="272"/>
      <c r="K213" s="282"/>
      <c r="L213" s="272"/>
      <c r="M213" s="282"/>
      <c r="N213" s="283"/>
      <c r="O213" s="284"/>
      <c r="P213" s="285"/>
      <c r="Q213" s="284"/>
      <c r="R213" s="285"/>
      <c r="S213" s="284"/>
      <c r="T213" s="285"/>
      <c r="U213" s="284"/>
      <c r="V213" s="285"/>
      <c r="W213" s="284"/>
      <c r="X213" s="285"/>
      <c r="Y213" s="286">
        <v>120</v>
      </c>
      <c r="Z213" s="285"/>
      <c r="AA213" s="287">
        <v>90</v>
      </c>
      <c r="AB213" s="285"/>
      <c r="AC213" s="287">
        <v>30</v>
      </c>
      <c r="AD213" s="285"/>
      <c r="AE213" s="287"/>
      <c r="AF213" s="288"/>
      <c r="AG213" s="271"/>
      <c r="AH213" s="272"/>
      <c r="AI213" s="271"/>
      <c r="AJ213" s="272"/>
      <c r="AK213" s="271"/>
      <c r="AL213" s="283"/>
      <c r="AM213" s="289"/>
      <c r="AN213" s="272"/>
      <c r="AO213" s="271"/>
      <c r="AP213" s="272"/>
      <c r="AQ213" s="271"/>
      <c r="AR213" s="272"/>
      <c r="AS213" s="271"/>
      <c r="AT213" s="272"/>
      <c r="AU213" s="271"/>
      <c r="AV213" s="272"/>
      <c r="AW213" s="271"/>
      <c r="AX213" s="283"/>
      <c r="AY213" s="68">
        <f t="shared" si="0"/>
        <v>6047.5617000000011</v>
      </c>
      <c r="AZ213" s="34">
        <f t="shared" si="1"/>
        <v>240</v>
      </c>
      <c r="BA213" s="34">
        <f t="shared" si="2"/>
        <v>0</v>
      </c>
      <c r="BB213" s="34">
        <f t="shared" si="3"/>
        <v>240</v>
      </c>
      <c r="BC213" s="69">
        <f t="shared" si="4"/>
        <v>25.198173750000006</v>
      </c>
    </row>
    <row r="214" spans="1:55" ht="13" x14ac:dyDescent="0.15">
      <c r="A214" s="40" t="s">
        <v>9</v>
      </c>
      <c r="B214" s="41">
        <f t="shared" si="5"/>
        <v>46595</v>
      </c>
      <c r="C214" s="42">
        <v>8</v>
      </c>
      <c r="D214" s="42"/>
      <c r="E214" s="42" t="s">
        <v>35</v>
      </c>
      <c r="F214" s="43" t="s">
        <v>68</v>
      </c>
      <c r="G214" s="281"/>
      <c r="H214" s="272"/>
      <c r="I214" s="282"/>
      <c r="J214" s="272"/>
      <c r="K214" s="282"/>
      <c r="L214" s="272"/>
      <c r="M214" s="282"/>
      <c r="N214" s="283"/>
      <c r="O214" s="282"/>
      <c r="P214" s="272"/>
      <c r="Q214" s="282"/>
      <c r="R214" s="272"/>
      <c r="S214" s="282"/>
      <c r="T214" s="272"/>
      <c r="U214" s="282"/>
      <c r="V214" s="272"/>
      <c r="W214" s="282"/>
      <c r="X214" s="272"/>
      <c r="Y214" s="349">
        <v>120</v>
      </c>
      <c r="Z214" s="272"/>
      <c r="AA214" s="350">
        <v>120</v>
      </c>
      <c r="AB214" s="272"/>
      <c r="AC214" s="350"/>
      <c r="AD214" s="272"/>
      <c r="AE214" s="350"/>
      <c r="AF214" s="283"/>
      <c r="AG214" s="271"/>
      <c r="AH214" s="272"/>
      <c r="AI214" s="271"/>
      <c r="AJ214" s="272"/>
      <c r="AK214" s="271"/>
      <c r="AL214" s="283"/>
      <c r="AM214" s="289"/>
      <c r="AN214" s="272"/>
      <c r="AO214" s="271"/>
      <c r="AP214" s="272"/>
      <c r="AQ214" s="271"/>
      <c r="AR214" s="272"/>
      <c r="AS214" s="271"/>
      <c r="AT214" s="272"/>
      <c r="AU214" s="271"/>
      <c r="AV214" s="272"/>
      <c r="AW214" s="271"/>
      <c r="AX214" s="283"/>
      <c r="AY214" s="13">
        <f t="shared" si="0"/>
        <v>6481.5702000000001</v>
      </c>
      <c r="AZ214" s="42">
        <f t="shared" si="1"/>
        <v>240</v>
      </c>
      <c r="BA214" s="42">
        <f t="shared" si="2"/>
        <v>0</v>
      </c>
      <c r="BB214" s="42">
        <f t="shared" si="3"/>
        <v>240</v>
      </c>
      <c r="BC214" s="78">
        <f t="shared" si="4"/>
        <v>27.006542500000002</v>
      </c>
    </row>
    <row r="215" spans="1:55" ht="13" x14ac:dyDescent="0.15">
      <c r="A215" s="40" t="s">
        <v>10</v>
      </c>
      <c r="B215" s="41">
        <f t="shared" si="5"/>
        <v>46596</v>
      </c>
      <c r="C215" s="42">
        <v>8</v>
      </c>
      <c r="D215" s="42"/>
      <c r="E215" s="42" t="s">
        <v>35</v>
      </c>
      <c r="F215" s="43" t="s">
        <v>68</v>
      </c>
      <c r="G215" s="281"/>
      <c r="H215" s="272"/>
      <c r="I215" s="282"/>
      <c r="J215" s="272"/>
      <c r="K215" s="282"/>
      <c r="L215" s="272"/>
      <c r="M215" s="282"/>
      <c r="N215" s="283"/>
      <c r="O215" s="282"/>
      <c r="P215" s="272"/>
      <c r="Q215" s="282"/>
      <c r="R215" s="272"/>
      <c r="S215" s="282"/>
      <c r="T215" s="272"/>
      <c r="U215" s="282"/>
      <c r="V215" s="272"/>
      <c r="W215" s="282"/>
      <c r="X215" s="272"/>
      <c r="Y215" s="349">
        <v>120</v>
      </c>
      <c r="Z215" s="272"/>
      <c r="AA215" s="350">
        <v>90</v>
      </c>
      <c r="AB215" s="272"/>
      <c r="AC215" s="350">
        <v>30</v>
      </c>
      <c r="AD215" s="272"/>
      <c r="AE215" s="350"/>
      <c r="AF215" s="283"/>
      <c r="AG215" s="271"/>
      <c r="AH215" s="272"/>
      <c r="AI215" s="271"/>
      <c r="AJ215" s="272"/>
      <c r="AK215" s="271"/>
      <c r="AL215" s="283"/>
      <c r="AM215" s="289"/>
      <c r="AN215" s="272"/>
      <c r="AO215" s="271"/>
      <c r="AP215" s="272"/>
      <c r="AQ215" s="271"/>
      <c r="AR215" s="272"/>
      <c r="AS215" s="271"/>
      <c r="AT215" s="272"/>
      <c r="AU215" s="271"/>
      <c r="AV215" s="272"/>
      <c r="AW215" s="271"/>
      <c r="AX215" s="283"/>
      <c r="AY215" s="13">
        <f t="shared" si="0"/>
        <v>6047.5617000000011</v>
      </c>
      <c r="AZ215" s="42">
        <f t="shared" si="1"/>
        <v>240</v>
      </c>
      <c r="BA215" s="42">
        <f t="shared" si="2"/>
        <v>0</v>
      </c>
      <c r="BB215" s="42">
        <f t="shared" si="3"/>
        <v>240</v>
      </c>
      <c r="BC215" s="78">
        <f t="shared" si="4"/>
        <v>25.198173750000006</v>
      </c>
    </row>
    <row r="216" spans="1:55" ht="13" x14ac:dyDescent="0.15">
      <c r="A216" s="40" t="s">
        <v>11</v>
      </c>
      <c r="B216" s="41">
        <f t="shared" si="5"/>
        <v>46597</v>
      </c>
      <c r="C216" s="42">
        <v>8</v>
      </c>
      <c r="D216" s="42"/>
      <c r="E216" s="42" t="s">
        <v>35</v>
      </c>
      <c r="F216" s="43" t="s">
        <v>68</v>
      </c>
      <c r="G216" s="281"/>
      <c r="H216" s="272"/>
      <c r="I216" s="282"/>
      <c r="J216" s="272"/>
      <c r="K216" s="282"/>
      <c r="L216" s="272"/>
      <c r="M216" s="282"/>
      <c r="N216" s="283"/>
      <c r="O216" s="282"/>
      <c r="P216" s="272"/>
      <c r="Q216" s="282"/>
      <c r="R216" s="272"/>
      <c r="S216" s="282"/>
      <c r="T216" s="272"/>
      <c r="U216" s="282"/>
      <c r="V216" s="272"/>
      <c r="W216" s="282"/>
      <c r="X216" s="272"/>
      <c r="Y216" s="349">
        <v>120</v>
      </c>
      <c r="Z216" s="272"/>
      <c r="AA216" s="350">
        <v>120</v>
      </c>
      <c r="AB216" s="272"/>
      <c r="AC216" s="350"/>
      <c r="AD216" s="272"/>
      <c r="AE216" s="350"/>
      <c r="AF216" s="283"/>
      <c r="AG216" s="271"/>
      <c r="AH216" s="272"/>
      <c r="AI216" s="271"/>
      <c r="AJ216" s="272"/>
      <c r="AK216" s="271"/>
      <c r="AL216" s="283"/>
      <c r="AM216" s="289"/>
      <c r="AN216" s="272"/>
      <c r="AO216" s="271"/>
      <c r="AP216" s="272"/>
      <c r="AQ216" s="271"/>
      <c r="AR216" s="272"/>
      <c r="AS216" s="271"/>
      <c r="AT216" s="272"/>
      <c r="AU216" s="271"/>
      <c r="AV216" s="272"/>
      <c r="AW216" s="271"/>
      <c r="AX216" s="283"/>
      <c r="AY216" s="13">
        <f t="shared" si="0"/>
        <v>6481.5702000000001</v>
      </c>
      <c r="AZ216" s="42">
        <f t="shared" si="1"/>
        <v>240</v>
      </c>
      <c r="BA216" s="42">
        <f t="shared" si="2"/>
        <v>0</v>
      </c>
      <c r="BB216" s="42">
        <f t="shared" si="3"/>
        <v>240</v>
      </c>
      <c r="BC216" s="78">
        <f t="shared" si="4"/>
        <v>27.006542500000002</v>
      </c>
    </row>
    <row r="217" spans="1:55" ht="13" x14ac:dyDescent="0.15">
      <c r="A217" s="40" t="s">
        <v>12</v>
      </c>
      <c r="B217" s="41">
        <f t="shared" si="5"/>
        <v>46598</v>
      </c>
      <c r="C217" s="42">
        <v>8</v>
      </c>
      <c r="D217" s="42"/>
      <c r="E217" s="42" t="s">
        <v>35</v>
      </c>
      <c r="F217" s="43" t="s">
        <v>68</v>
      </c>
      <c r="G217" s="281"/>
      <c r="H217" s="272"/>
      <c r="I217" s="282"/>
      <c r="J217" s="272"/>
      <c r="K217" s="282"/>
      <c r="L217" s="272"/>
      <c r="M217" s="282"/>
      <c r="N217" s="283"/>
      <c r="O217" s="282"/>
      <c r="P217" s="272"/>
      <c r="Q217" s="282"/>
      <c r="R217" s="272"/>
      <c r="S217" s="282"/>
      <c r="T217" s="272"/>
      <c r="U217" s="282"/>
      <c r="V217" s="272"/>
      <c r="W217" s="282"/>
      <c r="X217" s="272"/>
      <c r="Y217" s="349">
        <v>120</v>
      </c>
      <c r="Z217" s="272"/>
      <c r="AA217" s="350">
        <v>90</v>
      </c>
      <c r="AB217" s="272"/>
      <c r="AC217" s="350">
        <v>30</v>
      </c>
      <c r="AD217" s="272"/>
      <c r="AE217" s="350"/>
      <c r="AF217" s="283"/>
      <c r="AG217" s="271"/>
      <c r="AH217" s="272"/>
      <c r="AI217" s="271"/>
      <c r="AJ217" s="272"/>
      <c r="AK217" s="271"/>
      <c r="AL217" s="283"/>
      <c r="AM217" s="289"/>
      <c r="AN217" s="272"/>
      <c r="AO217" s="271"/>
      <c r="AP217" s="272"/>
      <c r="AQ217" s="271"/>
      <c r="AR217" s="272"/>
      <c r="AS217" s="271"/>
      <c r="AT217" s="272"/>
      <c r="AU217" s="271"/>
      <c r="AV217" s="272"/>
      <c r="AW217" s="271"/>
      <c r="AX217" s="283"/>
      <c r="AY217" s="13">
        <f t="shared" si="0"/>
        <v>6047.5617000000011</v>
      </c>
      <c r="AZ217" s="42">
        <f t="shared" si="1"/>
        <v>240</v>
      </c>
      <c r="BA217" s="42">
        <f t="shared" si="2"/>
        <v>0</v>
      </c>
      <c r="BB217" s="42">
        <f t="shared" si="3"/>
        <v>240</v>
      </c>
      <c r="BC217" s="78">
        <f t="shared" si="4"/>
        <v>25.198173750000006</v>
      </c>
    </row>
    <row r="218" spans="1:55" ht="13" x14ac:dyDescent="0.15">
      <c r="A218" s="40" t="s">
        <v>13</v>
      </c>
      <c r="B218" s="41">
        <f t="shared" si="5"/>
        <v>46599</v>
      </c>
      <c r="C218" s="42">
        <v>8</v>
      </c>
      <c r="D218" s="42"/>
      <c r="E218" s="42" t="s">
        <v>35</v>
      </c>
      <c r="F218" s="43" t="s">
        <v>68</v>
      </c>
      <c r="G218" s="281"/>
      <c r="H218" s="272"/>
      <c r="I218" s="282"/>
      <c r="J218" s="272"/>
      <c r="K218" s="282"/>
      <c r="L218" s="272"/>
      <c r="M218" s="282"/>
      <c r="N218" s="283"/>
      <c r="O218" s="282"/>
      <c r="P218" s="272"/>
      <c r="Q218" s="282"/>
      <c r="R218" s="272"/>
      <c r="S218" s="282"/>
      <c r="T218" s="272"/>
      <c r="U218" s="282"/>
      <c r="V218" s="272"/>
      <c r="W218" s="282"/>
      <c r="X218" s="272"/>
      <c r="Y218" s="349">
        <v>120</v>
      </c>
      <c r="Z218" s="272"/>
      <c r="AA218" s="350">
        <v>120</v>
      </c>
      <c r="AB218" s="272"/>
      <c r="AC218" s="350"/>
      <c r="AD218" s="272"/>
      <c r="AE218" s="350"/>
      <c r="AF218" s="283"/>
      <c r="AG218" s="271"/>
      <c r="AH218" s="272"/>
      <c r="AI218" s="271"/>
      <c r="AJ218" s="272"/>
      <c r="AK218" s="271"/>
      <c r="AL218" s="283"/>
      <c r="AM218" s="289"/>
      <c r="AN218" s="272"/>
      <c r="AO218" s="271"/>
      <c r="AP218" s="272"/>
      <c r="AQ218" s="271"/>
      <c r="AR218" s="272"/>
      <c r="AS218" s="271"/>
      <c r="AT218" s="272"/>
      <c r="AU218" s="271"/>
      <c r="AV218" s="272"/>
      <c r="AW218" s="271"/>
      <c r="AX218" s="283"/>
      <c r="AY218" s="13">
        <f t="shared" si="0"/>
        <v>6481.5702000000001</v>
      </c>
      <c r="AZ218" s="42">
        <f t="shared" si="1"/>
        <v>240</v>
      </c>
      <c r="BA218" s="42">
        <f t="shared" si="2"/>
        <v>0</v>
      </c>
      <c r="BB218" s="42">
        <f t="shared" si="3"/>
        <v>240</v>
      </c>
      <c r="BC218" s="78">
        <f t="shared" si="4"/>
        <v>27.006542500000002</v>
      </c>
    </row>
    <row r="219" spans="1:55" ht="13" x14ac:dyDescent="0.15">
      <c r="A219" s="45" t="s">
        <v>14</v>
      </c>
      <c r="B219" s="46">
        <f t="shared" si="5"/>
        <v>46600</v>
      </c>
      <c r="C219" s="47">
        <v>8</v>
      </c>
      <c r="D219" s="47"/>
      <c r="E219" s="47" t="s">
        <v>35</v>
      </c>
      <c r="F219" s="48" t="s">
        <v>68</v>
      </c>
      <c r="G219" s="296"/>
      <c r="H219" s="292"/>
      <c r="I219" s="291"/>
      <c r="J219" s="292"/>
      <c r="K219" s="291"/>
      <c r="L219" s="292"/>
      <c r="M219" s="291"/>
      <c r="N219" s="293"/>
      <c r="O219" s="291"/>
      <c r="P219" s="292"/>
      <c r="Q219" s="291"/>
      <c r="R219" s="292"/>
      <c r="S219" s="291"/>
      <c r="T219" s="292"/>
      <c r="U219" s="291"/>
      <c r="V219" s="292"/>
      <c r="W219" s="291"/>
      <c r="X219" s="292"/>
      <c r="Y219" s="351">
        <v>0</v>
      </c>
      <c r="Z219" s="292"/>
      <c r="AA219" s="352">
        <v>0</v>
      </c>
      <c r="AB219" s="292"/>
      <c r="AC219" s="352"/>
      <c r="AD219" s="292"/>
      <c r="AE219" s="352"/>
      <c r="AF219" s="293"/>
      <c r="AG219" s="295"/>
      <c r="AH219" s="292"/>
      <c r="AI219" s="295"/>
      <c r="AJ219" s="292"/>
      <c r="AK219" s="295"/>
      <c r="AL219" s="293"/>
      <c r="AM219" s="294"/>
      <c r="AN219" s="292"/>
      <c r="AO219" s="295"/>
      <c r="AP219" s="292"/>
      <c r="AQ219" s="295"/>
      <c r="AR219" s="292"/>
      <c r="AS219" s="295"/>
      <c r="AT219" s="292"/>
      <c r="AU219" s="295"/>
      <c r="AV219" s="292"/>
      <c r="AW219" s="295"/>
      <c r="AX219" s="293"/>
      <c r="AY219" s="79">
        <f t="shared" si="0"/>
        <v>0</v>
      </c>
      <c r="AZ219" s="47">
        <f t="shared" si="1"/>
        <v>0</v>
      </c>
      <c r="BA219" s="47">
        <f t="shared" si="2"/>
        <v>0</v>
      </c>
      <c r="BB219" s="47">
        <f t="shared" si="3"/>
        <v>0</v>
      </c>
      <c r="BC219" s="80" t="str">
        <f t="shared" si="4"/>
        <v/>
      </c>
    </row>
    <row r="220" spans="1:55" ht="13" x14ac:dyDescent="0.15">
      <c r="A220" s="32" t="s">
        <v>7</v>
      </c>
      <c r="B220" s="33">
        <f t="shared" si="5"/>
        <v>46601</v>
      </c>
      <c r="C220" s="34">
        <v>8</v>
      </c>
      <c r="D220" s="34"/>
      <c r="E220" s="34" t="s">
        <v>36</v>
      </c>
      <c r="F220" s="35" t="s">
        <v>68</v>
      </c>
      <c r="G220" s="281"/>
      <c r="H220" s="272"/>
      <c r="I220" s="282"/>
      <c r="J220" s="272"/>
      <c r="K220" s="282"/>
      <c r="L220" s="272"/>
      <c r="M220" s="282"/>
      <c r="N220" s="283"/>
      <c r="O220" s="284"/>
      <c r="P220" s="285"/>
      <c r="Q220" s="284"/>
      <c r="R220" s="285"/>
      <c r="S220" s="284"/>
      <c r="T220" s="285"/>
      <c r="U220" s="284"/>
      <c r="V220" s="285"/>
      <c r="W220" s="284"/>
      <c r="X220" s="285"/>
      <c r="Y220" s="286">
        <v>120</v>
      </c>
      <c r="Z220" s="285"/>
      <c r="AA220" s="287">
        <v>90</v>
      </c>
      <c r="AB220" s="285"/>
      <c r="AC220" s="287">
        <v>30</v>
      </c>
      <c r="AD220" s="285"/>
      <c r="AE220" s="287"/>
      <c r="AF220" s="288"/>
      <c r="AG220" s="271"/>
      <c r="AH220" s="272"/>
      <c r="AI220" s="271"/>
      <c r="AJ220" s="272"/>
      <c r="AK220" s="271"/>
      <c r="AL220" s="283"/>
      <c r="AM220" s="289"/>
      <c r="AN220" s="272"/>
      <c r="AO220" s="271"/>
      <c r="AP220" s="272"/>
      <c r="AQ220" s="271"/>
      <c r="AR220" s="272"/>
      <c r="AS220" s="271"/>
      <c r="AT220" s="272"/>
      <c r="AU220" s="271"/>
      <c r="AV220" s="272"/>
      <c r="AW220" s="271"/>
      <c r="AX220" s="283"/>
      <c r="AY220" s="68">
        <f t="shared" si="0"/>
        <v>6047.5617000000011</v>
      </c>
      <c r="AZ220" s="34">
        <f t="shared" si="1"/>
        <v>240</v>
      </c>
      <c r="BA220" s="34">
        <f t="shared" si="2"/>
        <v>0</v>
      </c>
      <c r="BB220" s="34">
        <f t="shared" si="3"/>
        <v>240</v>
      </c>
      <c r="BC220" s="69">
        <f t="shared" si="4"/>
        <v>25.198173750000006</v>
      </c>
    </row>
    <row r="221" spans="1:55" ht="13" x14ac:dyDescent="0.15">
      <c r="A221" s="40" t="s">
        <v>9</v>
      </c>
      <c r="B221" s="41">
        <f t="shared" si="5"/>
        <v>46602</v>
      </c>
      <c r="C221" s="42">
        <v>8</v>
      </c>
      <c r="D221" s="42"/>
      <c r="E221" s="42" t="s">
        <v>36</v>
      </c>
      <c r="F221" s="43" t="s">
        <v>68</v>
      </c>
      <c r="G221" s="281"/>
      <c r="H221" s="272"/>
      <c r="I221" s="282"/>
      <c r="J221" s="272"/>
      <c r="K221" s="282"/>
      <c r="L221" s="272"/>
      <c r="M221" s="282"/>
      <c r="N221" s="283"/>
      <c r="O221" s="282"/>
      <c r="P221" s="272"/>
      <c r="Q221" s="282"/>
      <c r="R221" s="272"/>
      <c r="S221" s="282"/>
      <c r="T221" s="272"/>
      <c r="U221" s="282"/>
      <c r="V221" s="272"/>
      <c r="W221" s="282"/>
      <c r="X221" s="272"/>
      <c r="Y221" s="349">
        <v>120</v>
      </c>
      <c r="Z221" s="272"/>
      <c r="AA221" s="350">
        <v>120</v>
      </c>
      <c r="AB221" s="272"/>
      <c r="AC221" s="350"/>
      <c r="AD221" s="272"/>
      <c r="AE221" s="350"/>
      <c r="AF221" s="283"/>
      <c r="AG221" s="271"/>
      <c r="AH221" s="272"/>
      <c r="AI221" s="271"/>
      <c r="AJ221" s="272"/>
      <c r="AK221" s="271"/>
      <c r="AL221" s="283"/>
      <c r="AM221" s="289"/>
      <c r="AN221" s="272"/>
      <c r="AO221" s="271"/>
      <c r="AP221" s="272"/>
      <c r="AQ221" s="271"/>
      <c r="AR221" s="272"/>
      <c r="AS221" s="271"/>
      <c r="AT221" s="272"/>
      <c r="AU221" s="271"/>
      <c r="AV221" s="272"/>
      <c r="AW221" s="271"/>
      <c r="AX221" s="283"/>
      <c r="AY221" s="13">
        <f t="shared" si="0"/>
        <v>6481.5702000000001</v>
      </c>
      <c r="AZ221" s="42">
        <f t="shared" si="1"/>
        <v>240</v>
      </c>
      <c r="BA221" s="42">
        <f t="shared" si="2"/>
        <v>0</v>
      </c>
      <c r="BB221" s="42">
        <f t="shared" si="3"/>
        <v>240</v>
      </c>
      <c r="BC221" s="78">
        <f t="shared" si="4"/>
        <v>27.006542500000002</v>
      </c>
    </row>
    <row r="222" spans="1:55" ht="13" x14ac:dyDescent="0.15">
      <c r="A222" s="40" t="s">
        <v>10</v>
      </c>
      <c r="B222" s="41">
        <f t="shared" si="5"/>
        <v>46603</v>
      </c>
      <c r="C222" s="42">
        <v>8</v>
      </c>
      <c r="D222" s="42"/>
      <c r="E222" s="42" t="s">
        <v>36</v>
      </c>
      <c r="F222" s="43" t="s">
        <v>68</v>
      </c>
      <c r="G222" s="281"/>
      <c r="H222" s="272"/>
      <c r="I222" s="282"/>
      <c r="J222" s="272"/>
      <c r="K222" s="282"/>
      <c r="L222" s="272"/>
      <c r="M222" s="282"/>
      <c r="N222" s="283"/>
      <c r="O222" s="282"/>
      <c r="P222" s="272"/>
      <c r="Q222" s="282"/>
      <c r="R222" s="272"/>
      <c r="S222" s="282"/>
      <c r="T222" s="272"/>
      <c r="U222" s="282"/>
      <c r="V222" s="272"/>
      <c r="W222" s="282"/>
      <c r="X222" s="272"/>
      <c r="Y222" s="349">
        <v>120</v>
      </c>
      <c r="Z222" s="272"/>
      <c r="AA222" s="350">
        <v>90</v>
      </c>
      <c r="AB222" s="272"/>
      <c r="AC222" s="350">
        <v>30</v>
      </c>
      <c r="AD222" s="272"/>
      <c r="AE222" s="350"/>
      <c r="AF222" s="283"/>
      <c r="AG222" s="271"/>
      <c r="AH222" s="272"/>
      <c r="AI222" s="271"/>
      <c r="AJ222" s="272"/>
      <c r="AK222" s="271"/>
      <c r="AL222" s="283"/>
      <c r="AM222" s="289"/>
      <c r="AN222" s="272"/>
      <c r="AO222" s="271"/>
      <c r="AP222" s="272"/>
      <c r="AQ222" s="271"/>
      <c r="AR222" s="272"/>
      <c r="AS222" s="271"/>
      <c r="AT222" s="272"/>
      <c r="AU222" s="271"/>
      <c r="AV222" s="272"/>
      <c r="AW222" s="271"/>
      <c r="AX222" s="283"/>
      <c r="AY222" s="13">
        <f t="shared" si="0"/>
        <v>6047.5617000000011</v>
      </c>
      <c r="AZ222" s="42">
        <f t="shared" si="1"/>
        <v>240</v>
      </c>
      <c r="BA222" s="42">
        <f t="shared" si="2"/>
        <v>0</v>
      </c>
      <c r="BB222" s="42">
        <f t="shared" si="3"/>
        <v>240</v>
      </c>
      <c r="BC222" s="78">
        <f t="shared" si="4"/>
        <v>25.198173750000006</v>
      </c>
    </row>
    <row r="223" spans="1:55" ht="13" x14ac:dyDescent="0.15">
      <c r="A223" s="40" t="s">
        <v>11</v>
      </c>
      <c r="B223" s="41">
        <f t="shared" si="5"/>
        <v>46604</v>
      </c>
      <c r="C223" s="42">
        <v>8</v>
      </c>
      <c r="D223" s="42"/>
      <c r="E223" s="42" t="s">
        <v>36</v>
      </c>
      <c r="F223" s="43" t="s">
        <v>68</v>
      </c>
      <c r="G223" s="281"/>
      <c r="H223" s="272"/>
      <c r="I223" s="282"/>
      <c r="J223" s="272"/>
      <c r="K223" s="282"/>
      <c r="L223" s="272"/>
      <c r="M223" s="282"/>
      <c r="N223" s="283"/>
      <c r="O223" s="282"/>
      <c r="P223" s="272"/>
      <c r="Q223" s="282"/>
      <c r="R223" s="272"/>
      <c r="S223" s="282"/>
      <c r="T223" s="272"/>
      <c r="U223" s="282"/>
      <c r="V223" s="272"/>
      <c r="W223" s="282"/>
      <c r="X223" s="272"/>
      <c r="Y223" s="349">
        <v>120</v>
      </c>
      <c r="Z223" s="272"/>
      <c r="AA223" s="350">
        <v>120</v>
      </c>
      <c r="AB223" s="272"/>
      <c r="AC223" s="350"/>
      <c r="AD223" s="272"/>
      <c r="AE223" s="350"/>
      <c r="AF223" s="283"/>
      <c r="AG223" s="271"/>
      <c r="AH223" s="272"/>
      <c r="AI223" s="271"/>
      <c r="AJ223" s="272"/>
      <c r="AK223" s="271"/>
      <c r="AL223" s="283"/>
      <c r="AM223" s="289"/>
      <c r="AN223" s="272"/>
      <c r="AO223" s="271"/>
      <c r="AP223" s="272"/>
      <c r="AQ223" s="271"/>
      <c r="AR223" s="272"/>
      <c r="AS223" s="271"/>
      <c r="AT223" s="272"/>
      <c r="AU223" s="271"/>
      <c r="AV223" s="272"/>
      <c r="AW223" s="271"/>
      <c r="AX223" s="283"/>
      <c r="AY223" s="13">
        <f t="shared" si="0"/>
        <v>6481.5702000000001</v>
      </c>
      <c r="AZ223" s="42">
        <f t="shared" si="1"/>
        <v>240</v>
      </c>
      <c r="BA223" s="42">
        <f t="shared" si="2"/>
        <v>0</v>
      </c>
      <c r="BB223" s="42">
        <f t="shared" si="3"/>
        <v>240</v>
      </c>
      <c r="BC223" s="78">
        <f t="shared" si="4"/>
        <v>27.006542500000002</v>
      </c>
    </row>
    <row r="224" spans="1:55" ht="13" x14ac:dyDescent="0.15">
      <c r="A224" s="40" t="s">
        <v>12</v>
      </c>
      <c r="B224" s="41">
        <f t="shared" si="5"/>
        <v>46605</v>
      </c>
      <c r="C224" s="42">
        <v>8</v>
      </c>
      <c r="D224" s="42"/>
      <c r="E224" s="42" t="s">
        <v>36</v>
      </c>
      <c r="F224" s="43" t="s">
        <v>68</v>
      </c>
      <c r="G224" s="281"/>
      <c r="H224" s="272"/>
      <c r="I224" s="282"/>
      <c r="J224" s="272"/>
      <c r="K224" s="282"/>
      <c r="L224" s="272"/>
      <c r="M224" s="282"/>
      <c r="N224" s="283"/>
      <c r="O224" s="282"/>
      <c r="P224" s="272"/>
      <c r="Q224" s="282"/>
      <c r="R224" s="272"/>
      <c r="S224" s="282"/>
      <c r="T224" s="272"/>
      <c r="U224" s="282"/>
      <c r="V224" s="272"/>
      <c r="W224" s="282"/>
      <c r="X224" s="272"/>
      <c r="Y224" s="349">
        <v>120</v>
      </c>
      <c r="Z224" s="272"/>
      <c r="AA224" s="350">
        <v>90</v>
      </c>
      <c r="AB224" s="272"/>
      <c r="AC224" s="350">
        <v>30</v>
      </c>
      <c r="AD224" s="272"/>
      <c r="AE224" s="350"/>
      <c r="AF224" s="283"/>
      <c r="AG224" s="271"/>
      <c r="AH224" s="272"/>
      <c r="AI224" s="271"/>
      <c r="AJ224" s="272"/>
      <c r="AK224" s="271"/>
      <c r="AL224" s="283"/>
      <c r="AM224" s="289"/>
      <c r="AN224" s="272"/>
      <c r="AO224" s="271"/>
      <c r="AP224" s="272"/>
      <c r="AQ224" s="271"/>
      <c r="AR224" s="272"/>
      <c r="AS224" s="271"/>
      <c r="AT224" s="272"/>
      <c r="AU224" s="271"/>
      <c r="AV224" s="272"/>
      <c r="AW224" s="271"/>
      <c r="AX224" s="283"/>
      <c r="AY224" s="13">
        <f t="shared" si="0"/>
        <v>6047.5617000000011</v>
      </c>
      <c r="AZ224" s="42">
        <f t="shared" si="1"/>
        <v>240</v>
      </c>
      <c r="BA224" s="42">
        <f t="shared" si="2"/>
        <v>0</v>
      </c>
      <c r="BB224" s="42">
        <f t="shared" si="3"/>
        <v>240</v>
      </c>
      <c r="BC224" s="78">
        <f t="shared" si="4"/>
        <v>25.198173750000006</v>
      </c>
    </row>
    <row r="225" spans="1:55" ht="13" x14ac:dyDescent="0.15">
      <c r="A225" s="40" t="s">
        <v>13</v>
      </c>
      <c r="B225" s="41">
        <f t="shared" si="5"/>
        <v>46606</v>
      </c>
      <c r="C225" s="42">
        <v>8</v>
      </c>
      <c r="D225" s="42"/>
      <c r="E225" s="42" t="s">
        <v>36</v>
      </c>
      <c r="F225" s="43" t="s">
        <v>68</v>
      </c>
      <c r="G225" s="281"/>
      <c r="H225" s="272"/>
      <c r="I225" s="282"/>
      <c r="J225" s="272"/>
      <c r="K225" s="282"/>
      <c r="L225" s="272"/>
      <c r="M225" s="282"/>
      <c r="N225" s="283"/>
      <c r="O225" s="282"/>
      <c r="P225" s="272"/>
      <c r="Q225" s="282"/>
      <c r="R225" s="272"/>
      <c r="S225" s="282"/>
      <c r="T225" s="272"/>
      <c r="U225" s="282"/>
      <c r="V225" s="272"/>
      <c r="W225" s="282"/>
      <c r="X225" s="272"/>
      <c r="Y225" s="349">
        <v>120</v>
      </c>
      <c r="Z225" s="272"/>
      <c r="AA225" s="350">
        <v>120</v>
      </c>
      <c r="AB225" s="272"/>
      <c r="AC225" s="350"/>
      <c r="AD225" s="272"/>
      <c r="AE225" s="350"/>
      <c r="AF225" s="283"/>
      <c r="AG225" s="271"/>
      <c r="AH225" s="272"/>
      <c r="AI225" s="271"/>
      <c r="AJ225" s="272"/>
      <c r="AK225" s="271"/>
      <c r="AL225" s="283"/>
      <c r="AM225" s="289"/>
      <c r="AN225" s="272"/>
      <c r="AO225" s="271"/>
      <c r="AP225" s="272"/>
      <c r="AQ225" s="271"/>
      <c r="AR225" s="272"/>
      <c r="AS225" s="271"/>
      <c r="AT225" s="272"/>
      <c r="AU225" s="271"/>
      <c r="AV225" s="272"/>
      <c r="AW225" s="271"/>
      <c r="AX225" s="283"/>
      <c r="AY225" s="13">
        <f t="shared" si="0"/>
        <v>6481.5702000000001</v>
      </c>
      <c r="AZ225" s="42">
        <f t="shared" si="1"/>
        <v>240</v>
      </c>
      <c r="BA225" s="42">
        <f t="shared" si="2"/>
        <v>0</v>
      </c>
      <c r="BB225" s="42">
        <f t="shared" si="3"/>
        <v>240</v>
      </c>
      <c r="BC225" s="78">
        <f t="shared" si="4"/>
        <v>27.006542500000002</v>
      </c>
    </row>
    <row r="226" spans="1:55" ht="13" x14ac:dyDescent="0.15">
      <c r="A226" s="45" t="s">
        <v>14</v>
      </c>
      <c r="B226" s="46">
        <f t="shared" si="5"/>
        <v>46607</v>
      </c>
      <c r="C226" s="47">
        <v>8</v>
      </c>
      <c r="D226" s="47"/>
      <c r="E226" s="47" t="s">
        <v>36</v>
      </c>
      <c r="F226" s="48" t="s">
        <v>68</v>
      </c>
      <c r="G226" s="296"/>
      <c r="H226" s="292"/>
      <c r="I226" s="291"/>
      <c r="J226" s="292"/>
      <c r="K226" s="291"/>
      <c r="L226" s="292"/>
      <c r="M226" s="291"/>
      <c r="N226" s="293"/>
      <c r="O226" s="291"/>
      <c r="P226" s="292"/>
      <c r="Q226" s="291"/>
      <c r="R226" s="292"/>
      <c r="S226" s="291"/>
      <c r="T226" s="292"/>
      <c r="U226" s="291"/>
      <c r="V226" s="292"/>
      <c r="W226" s="291"/>
      <c r="X226" s="292"/>
      <c r="Y226" s="351">
        <v>0</v>
      </c>
      <c r="Z226" s="292"/>
      <c r="AA226" s="352">
        <v>0</v>
      </c>
      <c r="AB226" s="292"/>
      <c r="AC226" s="352"/>
      <c r="AD226" s="292"/>
      <c r="AE226" s="352"/>
      <c r="AF226" s="293"/>
      <c r="AG226" s="295"/>
      <c r="AH226" s="292"/>
      <c r="AI226" s="295"/>
      <c r="AJ226" s="292"/>
      <c r="AK226" s="295"/>
      <c r="AL226" s="293"/>
      <c r="AM226" s="294"/>
      <c r="AN226" s="292"/>
      <c r="AO226" s="295"/>
      <c r="AP226" s="292"/>
      <c r="AQ226" s="295"/>
      <c r="AR226" s="292"/>
      <c r="AS226" s="295"/>
      <c r="AT226" s="292"/>
      <c r="AU226" s="295"/>
      <c r="AV226" s="292"/>
      <c r="AW226" s="295"/>
      <c r="AX226" s="293"/>
      <c r="AY226" s="79">
        <f t="shared" si="0"/>
        <v>0</v>
      </c>
      <c r="AZ226" s="47">
        <f t="shared" si="1"/>
        <v>0</v>
      </c>
      <c r="BA226" s="47">
        <f t="shared" si="2"/>
        <v>0</v>
      </c>
      <c r="BB226" s="47">
        <f t="shared" si="3"/>
        <v>0</v>
      </c>
      <c r="BC226" s="80" t="str">
        <f t="shared" si="4"/>
        <v/>
      </c>
    </row>
    <row r="227" spans="1:55" ht="13" x14ac:dyDescent="0.15">
      <c r="A227" s="32" t="s">
        <v>7</v>
      </c>
      <c r="B227" s="33">
        <f t="shared" si="5"/>
        <v>46608</v>
      </c>
      <c r="C227" s="34">
        <v>9</v>
      </c>
      <c r="D227" s="34"/>
      <c r="E227" s="34" t="s">
        <v>31</v>
      </c>
      <c r="F227" s="35" t="s">
        <v>68</v>
      </c>
      <c r="G227" s="281"/>
      <c r="H227" s="272"/>
      <c r="I227" s="282"/>
      <c r="J227" s="272"/>
      <c r="K227" s="282"/>
      <c r="L227" s="272"/>
      <c r="M227" s="282"/>
      <c r="N227" s="283"/>
      <c r="O227" s="282"/>
      <c r="P227" s="272"/>
      <c r="Q227" s="282"/>
      <c r="R227" s="272"/>
      <c r="S227" s="282"/>
      <c r="T227" s="272"/>
      <c r="U227" s="282"/>
      <c r="V227" s="272"/>
      <c r="W227" s="282"/>
      <c r="X227" s="272"/>
      <c r="Y227" s="286">
        <v>120</v>
      </c>
      <c r="Z227" s="285"/>
      <c r="AA227" s="287">
        <v>90</v>
      </c>
      <c r="AB227" s="285"/>
      <c r="AC227" s="287">
        <v>30</v>
      </c>
      <c r="AD227" s="285"/>
      <c r="AE227" s="287"/>
      <c r="AF227" s="288"/>
      <c r="AG227" s="271"/>
      <c r="AH227" s="272"/>
      <c r="AI227" s="271"/>
      <c r="AJ227" s="272"/>
      <c r="AK227" s="271"/>
      <c r="AL227" s="283"/>
      <c r="AM227" s="289"/>
      <c r="AN227" s="272"/>
      <c r="AO227" s="271"/>
      <c r="AP227" s="272"/>
      <c r="AQ227" s="271"/>
      <c r="AR227" s="272"/>
      <c r="AS227" s="271"/>
      <c r="AT227" s="272"/>
      <c r="AU227" s="271"/>
      <c r="AV227" s="272"/>
      <c r="AW227" s="271"/>
      <c r="AX227" s="283"/>
      <c r="AY227" s="68">
        <f t="shared" si="0"/>
        <v>6047.5617000000011</v>
      </c>
      <c r="AZ227" s="34">
        <f t="shared" si="1"/>
        <v>240</v>
      </c>
      <c r="BA227" s="34">
        <f t="shared" si="2"/>
        <v>0</v>
      </c>
      <c r="BB227" s="34">
        <f t="shared" si="3"/>
        <v>240</v>
      </c>
      <c r="BC227" s="69">
        <f t="shared" si="4"/>
        <v>25.198173750000006</v>
      </c>
    </row>
    <row r="228" spans="1:55" ht="13" x14ac:dyDescent="0.15">
      <c r="A228" s="40" t="s">
        <v>9</v>
      </c>
      <c r="B228" s="41">
        <f t="shared" si="5"/>
        <v>46609</v>
      </c>
      <c r="C228" s="42">
        <v>9</v>
      </c>
      <c r="D228" s="42"/>
      <c r="E228" s="42" t="s">
        <v>31</v>
      </c>
      <c r="F228" s="43" t="s">
        <v>68</v>
      </c>
      <c r="G228" s="281"/>
      <c r="H228" s="272"/>
      <c r="I228" s="282"/>
      <c r="J228" s="272"/>
      <c r="K228" s="282"/>
      <c r="L228" s="272"/>
      <c r="M228" s="282"/>
      <c r="N228" s="283"/>
      <c r="O228" s="282"/>
      <c r="P228" s="272"/>
      <c r="Q228" s="282"/>
      <c r="R228" s="272"/>
      <c r="S228" s="282"/>
      <c r="T228" s="272"/>
      <c r="U228" s="282"/>
      <c r="V228" s="272"/>
      <c r="W228" s="282"/>
      <c r="X228" s="272"/>
      <c r="Y228" s="349">
        <v>120</v>
      </c>
      <c r="Z228" s="272"/>
      <c r="AA228" s="350">
        <v>120</v>
      </c>
      <c r="AB228" s="272"/>
      <c r="AC228" s="350"/>
      <c r="AD228" s="272"/>
      <c r="AE228" s="350"/>
      <c r="AF228" s="283"/>
      <c r="AG228" s="271"/>
      <c r="AH228" s="272"/>
      <c r="AI228" s="271"/>
      <c r="AJ228" s="272"/>
      <c r="AK228" s="271"/>
      <c r="AL228" s="283"/>
      <c r="AM228" s="289"/>
      <c r="AN228" s="272"/>
      <c r="AO228" s="271"/>
      <c r="AP228" s="272"/>
      <c r="AQ228" s="271"/>
      <c r="AR228" s="272"/>
      <c r="AS228" s="271"/>
      <c r="AT228" s="272"/>
      <c r="AU228" s="271"/>
      <c r="AV228" s="272"/>
      <c r="AW228" s="271"/>
      <c r="AX228" s="283"/>
      <c r="AY228" s="13">
        <f t="shared" si="0"/>
        <v>6481.5702000000001</v>
      </c>
      <c r="AZ228" s="42">
        <f t="shared" si="1"/>
        <v>240</v>
      </c>
      <c r="BA228" s="42">
        <f t="shared" si="2"/>
        <v>0</v>
      </c>
      <c r="BB228" s="42">
        <f t="shared" si="3"/>
        <v>240</v>
      </c>
      <c r="BC228" s="78">
        <f t="shared" si="4"/>
        <v>27.006542500000002</v>
      </c>
    </row>
    <row r="229" spans="1:55" ht="13" x14ac:dyDescent="0.15">
      <c r="A229" s="40" t="s">
        <v>10</v>
      </c>
      <c r="B229" s="41">
        <f t="shared" si="5"/>
        <v>46610</v>
      </c>
      <c r="C229" s="42">
        <v>9</v>
      </c>
      <c r="D229" s="42"/>
      <c r="E229" s="42" t="s">
        <v>31</v>
      </c>
      <c r="F229" s="43" t="s">
        <v>68</v>
      </c>
      <c r="G229" s="281"/>
      <c r="H229" s="272"/>
      <c r="I229" s="282"/>
      <c r="J229" s="272"/>
      <c r="K229" s="282"/>
      <c r="L229" s="272"/>
      <c r="M229" s="282"/>
      <c r="N229" s="283"/>
      <c r="O229" s="282"/>
      <c r="P229" s="272"/>
      <c r="Q229" s="282"/>
      <c r="R229" s="272"/>
      <c r="S229" s="282"/>
      <c r="T229" s="272"/>
      <c r="U229" s="282"/>
      <c r="V229" s="272"/>
      <c r="W229" s="282"/>
      <c r="X229" s="272"/>
      <c r="Y229" s="349">
        <v>120</v>
      </c>
      <c r="Z229" s="272"/>
      <c r="AA229" s="350">
        <v>90</v>
      </c>
      <c r="AB229" s="272"/>
      <c r="AC229" s="350">
        <v>30</v>
      </c>
      <c r="AD229" s="272"/>
      <c r="AE229" s="350"/>
      <c r="AF229" s="283"/>
      <c r="AG229" s="271"/>
      <c r="AH229" s="272"/>
      <c r="AI229" s="271"/>
      <c r="AJ229" s="272"/>
      <c r="AK229" s="271"/>
      <c r="AL229" s="283"/>
      <c r="AM229" s="289"/>
      <c r="AN229" s="272"/>
      <c r="AO229" s="271"/>
      <c r="AP229" s="272"/>
      <c r="AQ229" s="271"/>
      <c r="AR229" s="272"/>
      <c r="AS229" s="271"/>
      <c r="AT229" s="272"/>
      <c r="AU229" s="271"/>
      <c r="AV229" s="272"/>
      <c r="AW229" s="271"/>
      <c r="AX229" s="283"/>
      <c r="AY229" s="13">
        <f t="shared" si="0"/>
        <v>6047.5617000000011</v>
      </c>
      <c r="AZ229" s="42">
        <f t="shared" si="1"/>
        <v>240</v>
      </c>
      <c r="BA229" s="42">
        <f t="shared" si="2"/>
        <v>0</v>
      </c>
      <c r="BB229" s="42">
        <f t="shared" si="3"/>
        <v>240</v>
      </c>
      <c r="BC229" s="78">
        <f t="shared" si="4"/>
        <v>25.198173750000006</v>
      </c>
    </row>
    <row r="230" spans="1:55" ht="13" x14ac:dyDescent="0.15">
      <c r="A230" s="40" t="s">
        <v>11</v>
      </c>
      <c r="B230" s="41">
        <f t="shared" si="5"/>
        <v>46611</v>
      </c>
      <c r="C230" s="42">
        <v>9</v>
      </c>
      <c r="D230" s="42"/>
      <c r="E230" s="42" t="s">
        <v>31</v>
      </c>
      <c r="F230" s="43" t="s">
        <v>68</v>
      </c>
      <c r="G230" s="281"/>
      <c r="H230" s="272"/>
      <c r="I230" s="282"/>
      <c r="J230" s="272"/>
      <c r="K230" s="282"/>
      <c r="L230" s="272"/>
      <c r="M230" s="282"/>
      <c r="N230" s="283"/>
      <c r="O230" s="282"/>
      <c r="P230" s="272"/>
      <c r="Q230" s="282"/>
      <c r="R230" s="272"/>
      <c r="S230" s="282"/>
      <c r="T230" s="272"/>
      <c r="U230" s="282"/>
      <c r="V230" s="272"/>
      <c r="W230" s="282"/>
      <c r="X230" s="272"/>
      <c r="Y230" s="349">
        <v>120</v>
      </c>
      <c r="Z230" s="272"/>
      <c r="AA230" s="350">
        <v>120</v>
      </c>
      <c r="AB230" s="272"/>
      <c r="AC230" s="350"/>
      <c r="AD230" s="272"/>
      <c r="AE230" s="350"/>
      <c r="AF230" s="283"/>
      <c r="AG230" s="271"/>
      <c r="AH230" s="272"/>
      <c r="AI230" s="271"/>
      <c r="AJ230" s="272"/>
      <c r="AK230" s="271"/>
      <c r="AL230" s="283"/>
      <c r="AM230" s="289"/>
      <c r="AN230" s="272"/>
      <c r="AO230" s="271"/>
      <c r="AP230" s="272"/>
      <c r="AQ230" s="271"/>
      <c r="AR230" s="272"/>
      <c r="AS230" s="271"/>
      <c r="AT230" s="272"/>
      <c r="AU230" s="271"/>
      <c r="AV230" s="272"/>
      <c r="AW230" s="271"/>
      <c r="AX230" s="283"/>
      <c r="AY230" s="13">
        <f t="shared" si="0"/>
        <v>6481.5702000000001</v>
      </c>
      <c r="AZ230" s="42">
        <f t="shared" si="1"/>
        <v>240</v>
      </c>
      <c r="BA230" s="42">
        <f t="shared" si="2"/>
        <v>0</v>
      </c>
      <c r="BB230" s="42">
        <f t="shared" si="3"/>
        <v>240</v>
      </c>
      <c r="BC230" s="78">
        <f t="shared" si="4"/>
        <v>27.006542500000002</v>
      </c>
    </row>
    <row r="231" spans="1:55" ht="13" x14ac:dyDescent="0.15">
      <c r="A231" s="40" t="s">
        <v>12</v>
      </c>
      <c r="B231" s="41">
        <f t="shared" si="5"/>
        <v>46612</v>
      </c>
      <c r="C231" s="42">
        <v>9</v>
      </c>
      <c r="D231" s="42"/>
      <c r="E231" s="42" t="s">
        <v>31</v>
      </c>
      <c r="F231" s="43" t="s">
        <v>68</v>
      </c>
      <c r="G231" s="281"/>
      <c r="H231" s="272"/>
      <c r="I231" s="282"/>
      <c r="J231" s="272"/>
      <c r="K231" s="282"/>
      <c r="L231" s="272"/>
      <c r="M231" s="282"/>
      <c r="N231" s="283"/>
      <c r="O231" s="282"/>
      <c r="P231" s="272"/>
      <c r="Q231" s="282"/>
      <c r="R231" s="272"/>
      <c r="S231" s="282"/>
      <c r="T231" s="272"/>
      <c r="U231" s="282"/>
      <c r="V231" s="272"/>
      <c r="W231" s="282"/>
      <c r="X231" s="272"/>
      <c r="Y231" s="349">
        <v>120</v>
      </c>
      <c r="Z231" s="272"/>
      <c r="AA231" s="350">
        <v>90</v>
      </c>
      <c r="AB231" s="272"/>
      <c r="AC231" s="350">
        <v>30</v>
      </c>
      <c r="AD231" s="272"/>
      <c r="AE231" s="350"/>
      <c r="AF231" s="283"/>
      <c r="AG231" s="271"/>
      <c r="AH231" s="272"/>
      <c r="AI231" s="271"/>
      <c r="AJ231" s="272"/>
      <c r="AK231" s="271"/>
      <c r="AL231" s="283"/>
      <c r="AM231" s="289"/>
      <c r="AN231" s="272"/>
      <c r="AO231" s="271"/>
      <c r="AP231" s="272"/>
      <c r="AQ231" s="271"/>
      <c r="AR231" s="272"/>
      <c r="AS231" s="271"/>
      <c r="AT231" s="272"/>
      <c r="AU231" s="271"/>
      <c r="AV231" s="272"/>
      <c r="AW231" s="271"/>
      <c r="AX231" s="283"/>
      <c r="AY231" s="13">
        <f t="shared" si="0"/>
        <v>6047.5617000000011</v>
      </c>
      <c r="AZ231" s="42">
        <f t="shared" si="1"/>
        <v>240</v>
      </c>
      <c r="BA231" s="42">
        <f t="shared" si="2"/>
        <v>0</v>
      </c>
      <c r="BB231" s="42">
        <f t="shared" si="3"/>
        <v>240</v>
      </c>
      <c r="BC231" s="78">
        <f t="shared" si="4"/>
        <v>25.198173750000006</v>
      </c>
    </row>
    <row r="232" spans="1:55" ht="13" x14ac:dyDescent="0.15">
      <c r="A232" s="40" t="s">
        <v>13</v>
      </c>
      <c r="B232" s="41">
        <f t="shared" si="5"/>
        <v>46613</v>
      </c>
      <c r="C232" s="42">
        <v>9</v>
      </c>
      <c r="D232" s="42"/>
      <c r="E232" s="42" t="s">
        <v>31</v>
      </c>
      <c r="F232" s="43" t="s">
        <v>68</v>
      </c>
      <c r="G232" s="281"/>
      <c r="H232" s="272"/>
      <c r="I232" s="282"/>
      <c r="J232" s="272"/>
      <c r="K232" s="282"/>
      <c r="L232" s="272"/>
      <c r="M232" s="282"/>
      <c r="N232" s="283"/>
      <c r="O232" s="282"/>
      <c r="P232" s="272"/>
      <c r="Q232" s="282"/>
      <c r="R232" s="272"/>
      <c r="S232" s="282"/>
      <c r="T232" s="272"/>
      <c r="U232" s="282"/>
      <c r="V232" s="272"/>
      <c r="W232" s="282"/>
      <c r="X232" s="272"/>
      <c r="Y232" s="349">
        <v>120</v>
      </c>
      <c r="Z232" s="272"/>
      <c r="AA232" s="350">
        <v>120</v>
      </c>
      <c r="AB232" s="272"/>
      <c r="AC232" s="350"/>
      <c r="AD232" s="272"/>
      <c r="AE232" s="350"/>
      <c r="AF232" s="283"/>
      <c r="AG232" s="271"/>
      <c r="AH232" s="272"/>
      <c r="AI232" s="271"/>
      <c r="AJ232" s="272"/>
      <c r="AK232" s="271"/>
      <c r="AL232" s="283"/>
      <c r="AM232" s="289"/>
      <c r="AN232" s="272"/>
      <c r="AO232" s="271"/>
      <c r="AP232" s="272"/>
      <c r="AQ232" s="271"/>
      <c r="AR232" s="272"/>
      <c r="AS232" s="271"/>
      <c r="AT232" s="272"/>
      <c r="AU232" s="271"/>
      <c r="AV232" s="272"/>
      <c r="AW232" s="271"/>
      <c r="AX232" s="283"/>
      <c r="AY232" s="13">
        <f t="shared" si="0"/>
        <v>6481.5702000000001</v>
      </c>
      <c r="AZ232" s="42">
        <f t="shared" si="1"/>
        <v>240</v>
      </c>
      <c r="BA232" s="42">
        <f t="shared" si="2"/>
        <v>0</v>
      </c>
      <c r="BB232" s="42">
        <f t="shared" si="3"/>
        <v>240</v>
      </c>
      <c r="BC232" s="78">
        <f t="shared" si="4"/>
        <v>27.006542500000002</v>
      </c>
    </row>
    <row r="233" spans="1:55" ht="13" x14ac:dyDescent="0.15">
      <c r="A233" s="45" t="s">
        <v>14</v>
      </c>
      <c r="B233" s="46">
        <f t="shared" si="5"/>
        <v>46614</v>
      </c>
      <c r="C233" s="47">
        <v>9</v>
      </c>
      <c r="D233" s="47"/>
      <c r="E233" s="47" t="s">
        <v>31</v>
      </c>
      <c r="F233" s="48" t="s">
        <v>68</v>
      </c>
      <c r="G233" s="296"/>
      <c r="H233" s="292"/>
      <c r="I233" s="291"/>
      <c r="J233" s="292"/>
      <c r="K233" s="291"/>
      <c r="L233" s="292"/>
      <c r="M233" s="291"/>
      <c r="N233" s="293"/>
      <c r="O233" s="282"/>
      <c r="P233" s="272"/>
      <c r="Q233" s="282"/>
      <c r="R233" s="272"/>
      <c r="S233" s="282"/>
      <c r="T233" s="272"/>
      <c r="U233" s="282"/>
      <c r="V233" s="272"/>
      <c r="W233" s="282"/>
      <c r="X233" s="272"/>
      <c r="Y233" s="351">
        <v>0</v>
      </c>
      <c r="Z233" s="292"/>
      <c r="AA233" s="352">
        <v>0</v>
      </c>
      <c r="AB233" s="292"/>
      <c r="AC233" s="352"/>
      <c r="AD233" s="292"/>
      <c r="AE233" s="352"/>
      <c r="AF233" s="293"/>
      <c r="AG233" s="295"/>
      <c r="AH233" s="292"/>
      <c r="AI233" s="295"/>
      <c r="AJ233" s="292"/>
      <c r="AK233" s="295"/>
      <c r="AL233" s="293"/>
      <c r="AM233" s="294"/>
      <c r="AN233" s="292"/>
      <c r="AO233" s="295"/>
      <c r="AP233" s="292"/>
      <c r="AQ233" s="295"/>
      <c r="AR233" s="292"/>
      <c r="AS233" s="295"/>
      <c r="AT233" s="292"/>
      <c r="AU233" s="295"/>
      <c r="AV233" s="292"/>
      <c r="AW233" s="295"/>
      <c r="AX233" s="293"/>
      <c r="AY233" s="79">
        <f t="shared" si="0"/>
        <v>0</v>
      </c>
      <c r="AZ233" s="47">
        <f t="shared" si="1"/>
        <v>0</v>
      </c>
      <c r="BA233" s="47">
        <f t="shared" si="2"/>
        <v>0</v>
      </c>
      <c r="BB233" s="47">
        <f t="shared" si="3"/>
        <v>0</v>
      </c>
      <c r="BC233" s="80" t="str">
        <f t="shared" si="4"/>
        <v/>
      </c>
    </row>
    <row r="234" spans="1:55" ht="13" x14ac:dyDescent="0.15">
      <c r="A234" s="32" t="s">
        <v>7</v>
      </c>
      <c r="B234" s="33">
        <f t="shared" si="5"/>
        <v>46615</v>
      </c>
      <c r="C234" s="34">
        <v>9</v>
      </c>
      <c r="D234" s="34"/>
      <c r="E234" s="34" t="s">
        <v>34</v>
      </c>
      <c r="F234" s="35" t="s">
        <v>68</v>
      </c>
      <c r="G234" s="281"/>
      <c r="H234" s="272"/>
      <c r="I234" s="282"/>
      <c r="J234" s="272"/>
      <c r="K234" s="282"/>
      <c r="L234" s="272"/>
      <c r="M234" s="282"/>
      <c r="N234" s="283"/>
      <c r="O234" s="284"/>
      <c r="P234" s="285"/>
      <c r="Q234" s="284"/>
      <c r="R234" s="285"/>
      <c r="S234" s="284"/>
      <c r="T234" s="285"/>
      <c r="U234" s="284"/>
      <c r="V234" s="285"/>
      <c r="W234" s="284"/>
      <c r="X234" s="285"/>
      <c r="Y234" s="286">
        <v>120</v>
      </c>
      <c r="Z234" s="285"/>
      <c r="AA234" s="287">
        <v>90</v>
      </c>
      <c r="AB234" s="285"/>
      <c r="AC234" s="287">
        <v>30</v>
      </c>
      <c r="AD234" s="285"/>
      <c r="AE234" s="287"/>
      <c r="AF234" s="288"/>
      <c r="AG234" s="271"/>
      <c r="AH234" s="272"/>
      <c r="AI234" s="271"/>
      <c r="AJ234" s="272"/>
      <c r="AK234" s="271"/>
      <c r="AL234" s="283"/>
      <c r="AM234" s="289"/>
      <c r="AN234" s="272"/>
      <c r="AO234" s="271"/>
      <c r="AP234" s="272"/>
      <c r="AQ234" s="271"/>
      <c r="AR234" s="272"/>
      <c r="AS234" s="271"/>
      <c r="AT234" s="272"/>
      <c r="AU234" s="271"/>
      <c r="AV234" s="272"/>
      <c r="AW234" s="271"/>
      <c r="AX234" s="283"/>
      <c r="AY234" s="68">
        <f t="shared" si="0"/>
        <v>6047.5617000000011</v>
      </c>
      <c r="AZ234" s="34">
        <f t="shared" si="1"/>
        <v>240</v>
      </c>
      <c r="BA234" s="34">
        <f t="shared" si="2"/>
        <v>0</v>
      </c>
      <c r="BB234" s="34">
        <f t="shared" si="3"/>
        <v>240</v>
      </c>
      <c r="BC234" s="69">
        <f t="shared" si="4"/>
        <v>25.198173750000006</v>
      </c>
    </row>
    <row r="235" spans="1:55" ht="13" x14ac:dyDescent="0.15">
      <c r="A235" s="40" t="s">
        <v>9</v>
      </c>
      <c r="B235" s="41">
        <f t="shared" si="5"/>
        <v>46616</v>
      </c>
      <c r="C235" s="42">
        <v>9</v>
      </c>
      <c r="D235" s="42"/>
      <c r="E235" s="42" t="s">
        <v>34</v>
      </c>
      <c r="F235" s="43" t="s">
        <v>68</v>
      </c>
      <c r="G235" s="281"/>
      <c r="H235" s="272"/>
      <c r="I235" s="282"/>
      <c r="J235" s="272"/>
      <c r="K235" s="282"/>
      <c r="L235" s="272"/>
      <c r="M235" s="282"/>
      <c r="N235" s="283"/>
      <c r="O235" s="282"/>
      <c r="P235" s="272"/>
      <c r="Q235" s="282"/>
      <c r="R235" s="272"/>
      <c r="S235" s="282"/>
      <c r="T235" s="272"/>
      <c r="U235" s="282"/>
      <c r="V235" s="272"/>
      <c r="W235" s="282"/>
      <c r="X235" s="272"/>
      <c r="Y235" s="349">
        <v>120</v>
      </c>
      <c r="Z235" s="272"/>
      <c r="AA235" s="350">
        <v>120</v>
      </c>
      <c r="AB235" s="272"/>
      <c r="AC235" s="350"/>
      <c r="AD235" s="272"/>
      <c r="AE235" s="350"/>
      <c r="AF235" s="283"/>
      <c r="AG235" s="271"/>
      <c r="AH235" s="272"/>
      <c r="AI235" s="271"/>
      <c r="AJ235" s="272"/>
      <c r="AK235" s="271"/>
      <c r="AL235" s="283"/>
      <c r="AM235" s="289"/>
      <c r="AN235" s="272"/>
      <c r="AO235" s="271"/>
      <c r="AP235" s="272"/>
      <c r="AQ235" s="271"/>
      <c r="AR235" s="272"/>
      <c r="AS235" s="271"/>
      <c r="AT235" s="272"/>
      <c r="AU235" s="271"/>
      <c r="AV235" s="272"/>
      <c r="AW235" s="271"/>
      <c r="AX235" s="283"/>
      <c r="AY235" s="13">
        <f t="shared" si="0"/>
        <v>6481.5702000000001</v>
      </c>
      <c r="AZ235" s="42">
        <f t="shared" si="1"/>
        <v>240</v>
      </c>
      <c r="BA235" s="42">
        <f t="shared" si="2"/>
        <v>0</v>
      </c>
      <c r="BB235" s="42">
        <f t="shared" si="3"/>
        <v>240</v>
      </c>
      <c r="BC235" s="78">
        <f t="shared" si="4"/>
        <v>27.006542500000002</v>
      </c>
    </row>
    <row r="236" spans="1:55" ht="13" x14ac:dyDescent="0.15">
      <c r="A236" s="40" t="s">
        <v>10</v>
      </c>
      <c r="B236" s="41">
        <f t="shared" si="5"/>
        <v>46617</v>
      </c>
      <c r="C236" s="42">
        <v>9</v>
      </c>
      <c r="D236" s="42"/>
      <c r="E236" s="42" t="s">
        <v>34</v>
      </c>
      <c r="F236" s="43" t="s">
        <v>68</v>
      </c>
      <c r="G236" s="281"/>
      <c r="H236" s="272"/>
      <c r="I236" s="282"/>
      <c r="J236" s="272"/>
      <c r="K236" s="282"/>
      <c r="L236" s="272"/>
      <c r="M236" s="282"/>
      <c r="N236" s="283"/>
      <c r="O236" s="282"/>
      <c r="P236" s="272"/>
      <c r="Q236" s="282"/>
      <c r="R236" s="272"/>
      <c r="S236" s="282"/>
      <c r="T236" s="272"/>
      <c r="U236" s="282"/>
      <c r="V236" s="272"/>
      <c r="W236" s="282"/>
      <c r="X236" s="272"/>
      <c r="Y236" s="349">
        <v>120</v>
      </c>
      <c r="Z236" s="272"/>
      <c r="AA236" s="350">
        <v>90</v>
      </c>
      <c r="AB236" s="272"/>
      <c r="AC236" s="350">
        <v>30</v>
      </c>
      <c r="AD236" s="272"/>
      <c r="AE236" s="350"/>
      <c r="AF236" s="283"/>
      <c r="AG236" s="271"/>
      <c r="AH236" s="272"/>
      <c r="AI236" s="271"/>
      <c r="AJ236" s="272"/>
      <c r="AK236" s="271"/>
      <c r="AL236" s="283"/>
      <c r="AM236" s="289"/>
      <c r="AN236" s="272"/>
      <c r="AO236" s="271"/>
      <c r="AP236" s="272"/>
      <c r="AQ236" s="271"/>
      <c r="AR236" s="272"/>
      <c r="AS236" s="271"/>
      <c r="AT236" s="272"/>
      <c r="AU236" s="271"/>
      <c r="AV236" s="272"/>
      <c r="AW236" s="271"/>
      <c r="AX236" s="283"/>
      <c r="AY236" s="13">
        <f t="shared" si="0"/>
        <v>6047.5617000000011</v>
      </c>
      <c r="AZ236" s="42">
        <f t="shared" si="1"/>
        <v>240</v>
      </c>
      <c r="BA236" s="42">
        <f t="shared" si="2"/>
        <v>0</v>
      </c>
      <c r="BB236" s="42">
        <f t="shared" si="3"/>
        <v>240</v>
      </c>
      <c r="BC236" s="78">
        <f t="shared" si="4"/>
        <v>25.198173750000006</v>
      </c>
    </row>
    <row r="237" spans="1:55" ht="13" x14ac:dyDescent="0.15">
      <c r="A237" s="40" t="s">
        <v>11</v>
      </c>
      <c r="B237" s="41">
        <f t="shared" si="5"/>
        <v>46618</v>
      </c>
      <c r="C237" s="42">
        <v>9</v>
      </c>
      <c r="D237" s="42"/>
      <c r="E237" s="42" t="s">
        <v>34</v>
      </c>
      <c r="F237" s="43" t="s">
        <v>68</v>
      </c>
      <c r="G237" s="281"/>
      <c r="H237" s="272"/>
      <c r="I237" s="282"/>
      <c r="J237" s="272"/>
      <c r="K237" s="282"/>
      <c r="L237" s="272"/>
      <c r="M237" s="282"/>
      <c r="N237" s="283"/>
      <c r="O237" s="282"/>
      <c r="P237" s="272"/>
      <c r="Q237" s="282"/>
      <c r="R237" s="272"/>
      <c r="S237" s="282"/>
      <c r="T237" s="272"/>
      <c r="U237" s="282"/>
      <c r="V237" s="272"/>
      <c r="W237" s="282"/>
      <c r="X237" s="272"/>
      <c r="Y237" s="349">
        <v>120</v>
      </c>
      <c r="Z237" s="272"/>
      <c r="AA237" s="350">
        <v>120</v>
      </c>
      <c r="AB237" s="272"/>
      <c r="AC237" s="350"/>
      <c r="AD237" s="272"/>
      <c r="AE237" s="350"/>
      <c r="AF237" s="283"/>
      <c r="AG237" s="271"/>
      <c r="AH237" s="272"/>
      <c r="AI237" s="271"/>
      <c r="AJ237" s="272"/>
      <c r="AK237" s="271"/>
      <c r="AL237" s="283"/>
      <c r="AM237" s="289"/>
      <c r="AN237" s="272"/>
      <c r="AO237" s="271"/>
      <c r="AP237" s="272"/>
      <c r="AQ237" s="271"/>
      <c r="AR237" s="272"/>
      <c r="AS237" s="271"/>
      <c r="AT237" s="272"/>
      <c r="AU237" s="271"/>
      <c r="AV237" s="272"/>
      <c r="AW237" s="271"/>
      <c r="AX237" s="283"/>
      <c r="AY237" s="13">
        <f t="shared" si="0"/>
        <v>6481.5702000000001</v>
      </c>
      <c r="AZ237" s="42">
        <f t="shared" si="1"/>
        <v>240</v>
      </c>
      <c r="BA237" s="42">
        <f t="shared" si="2"/>
        <v>0</v>
      </c>
      <c r="BB237" s="42">
        <f t="shared" si="3"/>
        <v>240</v>
      </c>
      <c r="BC237" s="78">
        <f t="shared" si="4"/>
        <v>27.006542500000002</v>
      </c>
    </row>
    <row r="238" spans="1:55" ht="13" x14ac:dyDescent="0.15">
      <c r="A238" s="40" t="s">
        <v>12</v>
      </c>
      <c r="B238" s="41">
        <f t="shared" si="5"/>
        <v>46619</v>
      </c>
      <c r="C238" s="42">
        <v>9</v>
      </c>
      <c r="D238" s="42"/>
      <c r="E238" s="42" t="s">
        <v>34</v>
      </c>
      <c r="F238" s="43" t="s">
        <v>68</v>
      </c>
      <c r="G238" s="281"/>
      <c r="H238" s="272"/>
      <c r="I238" s="282"/>
      <c r="J238" s="272"/>
      <c r="K238" s="282"/>
      <c r="L238" s="272"/>
      <c r="M238" s="282"/>
      <c r="N238" s="283"/>
      <c r="O238" s="282"/>
      <c r="P238" s="272"/>
      <c r="Q238" s="282"/>
      <c r="R238" s="272"/>
      <c r="S238" s="282"/>
      <c r="T238" s="272"/>
      <c r="U238" s="282"/>
      <c r="V238" s="272"/>
      <c r="W238" s="282"/>
      <c r="X238" s="272"/>
      <c r="Y238" s="349">
        <v>120</v>
      </c>
      <c r="Z238" s="272"/>
      <c r="AA238" s="350">
        <v>90</v>
      </c>
      <c r="AB238" s="272"/>
      <c r="AC238" s="350">
        <v>30</v>
      </c>
      <c r="AD238" s="272"/>
      <c r="AE238" s="350"/>
      <c r="AF238" s="283"/>
      <c r="AG238" s="271"/>
      <c r="AH238" s="272"/>
      <c r="AI238" s="271"/>
      <c r="AJ238" s="272"/>
      <c r="AK238" s="271"/>
      <c r="AL238" s="283"/>
      <c r="AM238" s="289"/>
      <c r="AN238" s="272"/>
      <c r="AO238" s="271"/>
      <c r="AP238" s="272"/>
      <c r="AQ238" s="271"/>
      <c r="AR238" s="272"/>
      <c r="AS238" s="271"/>
      <c r="AT238" s="272"/>
      <c r="AU238" s="271"/>
      <c r="AV238" s="272"/>
      <c r="AW238" s="271"/>
      <c r="AX238" s="283"/>
      <c r="AY238" s="13">
        <f t="shared" si="0"/>
        <v>6047.5617000000011</v>
      </c>
      <c r="AZ238" s="42">
        <f t="shared" si="1"/>
        <v>240</v>
      </c>
      <c r="BA238" s="42">
        <f t="shared" si="2"/>
        <v>0</v>
      </c>
      <c r="BB238" s="42">
        <f t="shared" si="3"/>
        <v>240</v>
      </c>
      <c r="BC238" s="78">
        <f t="shared" si="4"/>
        <v>25.198173750000006</v>
      </c>
    </row>
    <row r="239" spans="1:55" ht="13" x14ac:dyDescent="0.15">
      <c r="A239" s="40" t="s">
        <v>13</v>
      </c>
      <c r="B239" s="41">
        <f t="shared" si="5"/>
        <v>46620</v>
      </c>
      <c r="C239" s="42">
        <v>9</v>
      </c>
      <c r="D239" s="42"/>
      <c r="E239" s="42" t="s">
        <v>34</v>
      </c>
      <c r="F239" s="43" t="s">
        <v>68</v>
      </c>
      <c r="G239" s="281"/>
      <c r="H239" s="272"/>
      <c r="I239" s="282"/>
      <c r="J239" s="272"/>
      <c r="K239" s="282"/>
      <c r="L239" s="272"/>
      <c r="M239" s="282"/>
      <c r="N239" s="283"/>
      <c r="O239" s="282"/>
      <c r="P239" s="272"/>
      <c r="Q239" s="282"/>
      <c r="R239" s="272"/>
      <c r="S239" s="282"/>
      <c r="T239" s="272"/>
      <c r="U239" s="282"/>
      <c r="V239" s="272"/>
      <c r="W239" s="282"/>
      <c r="X239" s="272"/>
      <c r="Y239" s="349">
        <v>120</v>
      </c>
      <c r="Z239" s="272"/>
      <c r="AA239" s="350">
        <v>120</v>
      </c>
      <c r="AB239" s="272"/>
      <c r="AC239" s="350"/>
      <c r="AD239" s="272"/>
      <c r="AE239" s="350"/>
      <c r="AF239" s="283"/>
      <c r="AG239" s="271"/>
      <c r="AH239" s="272"/>
      <c r="AI239" s="271"/>
      <c r="AJ239" s="272"/>
      <c r="AK239" s="271"/>
      <c r="AL239" s="283"/>
      <c r="AM239" s="289"/>
      <c r="AN239" s="272"/>
      <c r="AO239" s="271"/>
      <c r="AP239" s="272"/>
      <c r="AQ239" s="271"/>
      <c r="AR239" s="272"/>
      <c r="AS239" s="271"/>
      <c r="AT239" s="272"/>
      <c r="AU239" s="271"/>
      <c r="AV239" s="272"/>
      <c r="AW239" s="271"/>
      <c r="AX239" s="283"/>
      <c r="AY239" s="13">
        <f t="shared" si="0"/>
        <v>6481.5702000000001</v>
      </c>
      <c r="AZ239" s="42">
        <f t="shared" si="1"/>
        <v>240</v>
      </c>
      <c r="BA239" s="42">
        <f t="shared" si="2"/>
        <v>0</v>
      </c>
      <c r="BB239" s="42">
        <f t="shared" si="3"/>
        <v>240</v>
      </c>
      <c r="BC239" s="78">
        <f t="shared" si="4"/>
        <v>27.006542500000002</v>
      </c>
    </row>
    <row r="240" spans="1:55" ht="13" x14ac:dyDescent="0.15">
      <c r="A240" s="45" t="s">
        <v>14</v>
      </c>
      <c r="B240" s="46">
        <f t="shared" si="5"/>
        <v>46621</v>
      </c>
      <c r="C240" s="47">
        <v>9</v>
      </c>
      <c r="D240" s="47"/>
      <c r="E240" s="47" t="s">
        <v>34</v>
      </c>
      <c r="F240" s="48" t="s">
        <v>68</v>
      </c>
      <c r="G240" s="296"/>
      <c r="H240" s="292"/>
      <c r="I240" s="291"/>
      <c r="J240" s="292"/>
      <c r="K240" s="291"/>
      <c r="L240" s="292"/>
      <c r="M240" s="291"/>
      <c r="N240" s="293"/>
      <c r="O240" s="291"/>
      <c r="P240" s="292"/>
      <c r="Q240" s="291"/>
      <c r="R240" s="292"/>
      <c r="S240" s="291"/>
      <c r="T240" s="292"/>
      <c r="U240" s="291"/>
      <c r="V240" s="292"/>
      <c r="W240" s="291"/>
      <c r="X240" s="292"/>
      <c r="Y240" s="351">
        <v>0</v>
      </c>
      <c r="Z240" s="292"/>
      <c r="AA240" s="352">
        <v>0</v>
      </c>
      <c r="AB240" s="292"/>
      <c r="AC240" s="352"/>
      <c r="AD240" s="292"/>
      <c r="AE240" s="352"/>
      <c r="AF240" s="293"/>
      <c r="AG240" s="295"/>
      <c r="AH240" s="292"/>
      <c r="AI240" s="295"/>
      <c r="AJ240" s="292"/>
      <c r="AK240" s="295"/>
      <c r="AL240" s="293"/>
      <c r="AM240" s="294"/>
      <c r="AN240" s="292"/>
      <c r="AO240" s="295"/>
      <c r="AP240" s="292"/>
      <c r="AQ240" s="295"/>
      <c r="AR240" s="292"/>
      <c r="AS240" s="295"/>
      <c r="AT240" s="292"/>
      <c r="AU240" s="295"/>
      <c r="AV240" s="292"/>
      <c r="AW240" s="295"/>
      <c r="AX240" s="293"/>
      <c r="AY240" s="79">
        <f t="shared" si="0"/>
        <v>0</v>
      </c>
      <c r="AZ240" s="47">
        <f t="shared" si="1"/>
        <v>0</v>
      </c>
      <c r="BA240" s="47">
        <f t="shared" si="2"/>
        <v>0</v>
      </c>
      <c r="BB240" s="47">
        <f t="shared" si="3"/>
        <v>0</v>
      </c>
      <c r="BC240" s="80" t="str">
        <f t="shared" si="4"/>
        <v/>
      </c>
    </row>
    <row r="241" spans="1:55" ht="13" x14ac:dyDescent="0.15">
      <c r="A241" s="32" t="s">
        <v>7</v>
      </c>
      <c r="B241" s="33">
        <f t="shared" si="5"/>
        <v>46622</v>
      </c>
      <c r="C241" s="34">
        <v>9</v>
      </c>
      <c r="D241" s="34"/>
      <c r="E241" s="34" t="s">
        <v>35</v>
      </c>
      <c r="F241" s="35" t="s">
        <v>68</v>
      </c>
      <c r="G241" s="281"/>
      <c r="H241" s="272"/>
      <c r="I241" s="282"/>
      <c r="J241" s="272"/>
      <c r="K241" s="282"/>
      <c r="L241" s="272"/>
      <c r="M241" s="282"/>
      <c r="N241" s="283"/>
      <c r="O241" s="284"/>
      <c r="P241" s="285"/>
      <c r="Q241" s="284"/>
      <c r="R241" s="285"/>
      <c r="S241" s="284"/>
      <c r="T241" s="285"/>
      <c r="U241" s="284"/>
      <c r="V241" s="285"/>
      <c r="W241" s="284"/>
      <c r="X241" s="285"/>
      <c r="Y241" s="286">
        <v>120</v>
      </c>
      <c r="Z241" s="285"/>
      <c r="AA241" s="287">
        <v>90</v>
      </c>
      <c r="AB241" s="285"/>
      <c r="AC241" s="287">
        <v>30</v>
      </c>
      <c r="AD241" s="285"/>
      <c r="AE241" s="287"/>
      <c r="AF241" s="288"/>
      <c r="AG241" s="271"/>
      <c r="AH241" s="272"/>
      <c r="AI241" s="271"/>
      <c r="AJ241" s="272"/>
      <c r="AK241" s="271"/>
      <c r="AL241" s="283"/>
      <c r="AM241" s="289"/>
      <c r="AN241" s="272"/>
      <c r="AO241" s="271"/>
      <c r="AP241" s="272"/>
      <c r="AQ241" s="271"/>
      <c r="AR241" s="272"/>
      <c r="AS241" s="271"/>
      <c r="AT241" s="272"/>
      <c r="AU241" s="271"/>
      <c r="AV241" s="272"/>
      <c r="AW241" s="271"/>
      <c r="AX241" s="283"/>
      <c r="AY241" s="68">
        <f t="shared" si="0"/>
        <v>6047.5617000000011</v>
      </c>
      <c r="AZ241" s="34">
        <f t="shared" si="1"/>
        <v>240</v>
      </c>
      <c r="BA241" s="34">
        <f t="shared" si="2"/>
        <v>0</v>
      </c>
      <c r="BB241" s="34">
        <f t="shared" si="3"/>
        <v>240</v>
      </c>
      <c r="BC241" s="69">
        <f t="shared" si="4"/>
        <v>25.198173750000006</v>
      </c>
    </row>
    <row r="242" spans="1:55" ht="13" x14ac:dyDescent="0.15">
      <c r="A242" s="40" t="s">
        <v>9</v>
      </c>
      <c r="B242" s="41">
        <f t="shared" si="5"/>
        <v>46623</v>
      </c>
      <c r="C242" s="42">
        <v>9</v>
      </c>
      <c r="D242" s="42"/>
      <c r="E242" s="42" t="s">
        <v>35</v>
      </c>
      <c r="F242" s="43" t="s">
        <v>68</v>
      </c>
      <c r="G242" s="281"/>
      <c r="H242" s="272"/>
      <c r="I242" s="282"/>
      <c r="J242" s="272"/>
      <c r="K242" s="282"/>
      <c r="L242" s="272"/>
      <c r="M242" s="282"/>
      <c r="N242" s="283"/>
      <c r="O242" s="282"/>
      <c r="P242" s="272"/>
      <c r="Q242" s="282"/>
      <c r="R242" s="272"/>
      <c r="S242" s="282"/>
      <c r="T242" s="272"/>
      <c r="U242" s="282"/>
      <c r="V242" s="272"/>
      <c r="W242" s="282"/>
      <c r="X242" s="272"/>
      <c r="Y242" s="349">
        <v>120</v>
      </c>
      <c r="Z242" s="272"/>
      <c r="AA242" s="350">
        <v>120</v>
      </c>
      <c r="AB242" s="272"/>
      <c r="AC242" s="350"/>
      <c r="AD242" s="272"/>
      <c r="AE242" s="350"/>
      <c r="AF242" s="283"/>
      <c r="AG242" s="271"/>
      <c r="AH242" s="272"/>
      <c r="AI242" s="271"/>
      <c r="AJ242" s="272"/>
      <c r="AK242" s="271"/>
      <c r="AL242" s="283"/>
      <c r="AM242" s="289"/>
      <c r="AN242" s="272"/>
      <c r="AO242" s="271"/>
      <c r="AP242" s="272"/>
      <c r="AQ242" s="271"/>
      <c r="AR242" s="272"/>
      <c r="AS242" s="271"/>
      <c r="AT242" s="272"/>
      <c r="AU242" s="271"/>
      <c r="AV242" s="272"/>
      <c r="AW242" s="271"/>
      <c r="AX242" s="283"/>
      <c r="AY242" s="13">
        <f t="shared" si="0"/>
        <v>6481.5702000000001</v>
      </c>
      <c r="AZ242" s="42">
        <f t="shared" si="1"/>
        <v>240</v>
      </c>
      <c r="BA242" s="42">
        <f t="shared" si="2"/>
        <v>0</v>
      </c>
      <c r="BB242" s="42">
        <f t="shared" si="3"/>
        <v>240</v>
      </c>
      <c r="BC242" s="78">
        <f t="shared" si="4"/>
        <v>27.006542500000002</v>
      </c>
    </row>
    <row r="243" spans="1:55" ht="13" x14ac:dyDescent="0.15">
      <c r="A243" s="40" t="s">
        <v>10</v>
      </c>
      <c r="B243" s="41">
        <f t="shared" si="5"/>
        <v>46624</v>
      </c>
      <c r="C243" s="42">
        <v>9</v>
      </c>
      <c r="D243" s="42"/>
      <c r="E243" s="42" t="s">
        <v>35</v>
      </c>
      <c r="F243" s="43" t="s">
        <v>68</v>
      </c>
      <c r="G243" s="281"/>
      <c r="H243" s="272"/>
      <c r="I243" s="282"/>
      <c r="J243" s="272"/>
      <c r="K243" s="282"/>
      <c r="L243" s="272"/>
      <c r="M243" s="282"/>
      <c r="N243" s="283"/>
      <c r="O243" s="282"/>
      <c r="P243" s="272"/>
      <c r="Q243" s="282"/>
      <c r="R243" s="272"/>
      <c r="S243" s="282"/>
      <c r="T243" s="272"/>
      <c r="U243" s="282"/>
      <c r="V243" s="272"/>
      <c r="W243" s="282"/>
      <c r="X243" s="272"/>
      <c r="Y243" s="349">
        <v>120</v>
      </c>
      <c r="Z243" s="272"/>
      <c r="AA243" s="350">
        <v>90</v>
      </c>
      <c r="AB243" s="272"/>
      <c r="AC243" s="350">
        <v>30</v>
      </c>
      <c r="AD243" s="272"/>
      <c r="AE243" s="350"/>
      <c r="AF243" s="283"/>
      <c r="AG243" s="271"/>
      <c r="AH243" s="272"/>
      <c r="AI243" s="271"/>
      <c r="AJ243" s="272"/>
      <c r="AK243" s="271"/>
      <c r="AL243" s="283"/>
      <c r="AM243" s="289"/>
      <c r="AN243" s="272"/>
      <c r="AO243" s="271"/>
      <c r="AP243" s="272"/>
      <c r="AQ243" s="271"/>
      <c r="AR243" s="272"/>
      <c r="AS243" s="271"/>
      <c r="AT243" s="272"/>
      <c r="AU243" s="271"/>
      <c r="AV243" s="272"/>
      <c r="AW243" s="271"/>
      <c r="AX243" s="283"/>
      <c r="AY243" s="13">
        <f t="shared" si="0"/>
        <v>6047.5617000000011</v>
      </c>
      <c r="AZ243" s="42">
        <f t="shared" si="1"/>
        <v>240</v>
      </c>
      <c r="BA243" s="42">
        <f t="shared" si="2"/>
        <v>0</v>
      </c>
      <c r="BB243" s="42">
        <f t="shared" si="3"/>
        <v>240</v>
      </c>
      <c r="BC243" s="78">
        <f t="shared" si="4"/>
        <v>25.198173750000006</v>
      </c>
    </row>
    <row r="244" spans="1:55" ht="13" x14ac:dyDescent="0.15">
      <c r="A244" s="40" t="s">
        <v>11</v>
      </c>
      <c r="B244" s="41">
        <f t="shared" si="5"/>
        <v>46625</v>
      </c>
      <c r="C244" s="42">
        <v>9</v>
      </c>
      <c r="D244" s="42"/>
      <c r="E244" s="42" t="s">
        <v>35</v>
      </c>
      <c r="F244" s="43" t="s">
        <v>68</v>
      </c>
      <c r="G244" s="281"/>
      <c r="H244" s="272"/>
      <c r="I244" s="282"/>
      <c r="J244" s="272"/>
      <c r="K244" s="282"/>
      <c r="L244" s="272"/>
      <c r="M244" s="282"/>
      <c r="N244" s="283"/>
      <c r="O244" s="282"/>
      <c r="P244" s="272"/>
      <c r="Q244" s="282"/>
      <c r="R244" s="272"/>
      <c r="S244" s="282"/>
      <c r="T244" s="272"/>
      <c r="U244" s="282"/>
      <c r="V244" s="272"/>
      <c r="W244" s="282"/>
      <c r="X244" s="272"/>
      <c r="Y244" s="349">
        <v>120</v>
      </c>
      <c r="Z244" s="272"/>
      <c r="AA244" s="350">
        <v>120</v>
      </c>
      <c r="AB244" s="272"/>
      <c r="AC244" s="350"/>
      <c r="AD244" s="272"/>
      <c r="AE244" s="350"/>
      <c r="AF244" s="283"/>
      <c r="AG244" s="271"/>
      <c r="AH244" s="272"/>
      <c r="AI244" s="271"/>
      <c r="AJ244" s="272"/>
      <c r="AK244" s="271"/>
      <c r="AL244" s="283"/>
      <c r="AM244" s="289"/>
      <c r="AN244" s="272"/>
      <c r="AO244" s="271"/>
      <c r="AP244" s="272"/>
      <c r="AQ244" s="271"/>
      <c r="AR244" s="272"/>
      <c r="AS244" s="271"/>
      <c r="AT244" s="272"/>
      <c r="AU244" s="271"/>
      <c r="AV244" s="272"/>
      <c r="AW244" s="271"/>
      <c r="AX244" s="283"/>
      <c r="AY244" s="13">
        <f t="shared" si="0"/>
        <v>6481.5702000000001</v>
      </c>
      <c r="AZ244" s="42">
        <f t="shared" si="1"/>
        <v>240</v>
      </c>
      <c r="BA244" s="42">
        <f t="shared" si="2"/>
        <v>0</v>
      </c>
      <c r="BB244" s="42">
        <f t="shared" si="3"/>
        <v>240</v>
      </c>
      <c r="BC244" s="78">
        <f t="shared" si="4"/>
        <v>27.006542500000002</v>
      </c>
    </row>
    <row r="245" spans="1:55" ht="13" x14ac:dyDescent="0.15">
      <c r="A245" s="40" t="s">
        <v>12</v>
      </c>
      <c r="B245" s="41">
        <f t="shared" si="5"/>
        <v>46626</v>
      </c>
      <c r="C245" s="42">
        <v>9</v>
      </c>
      <c r="D245" s="42"/>
      <c r="E245" s="42" t="s">
        <v>35</v>
      </c>
      <c r="F245" s="43" t="s">
        <v>68</v>
      </c>
      <c r="G245" s="281"/>
      <c r="H245" s="272"/>
      <c r="I245" s="282"/>
      <c r="J245" s="272"/>
      <c r="K245" s="282"/>
      <c r="L245" s="272"/>
      <c r="M245" s="282"/>
      <c r="N245" s="283"/>
      <c r="O245" s="282"/>
      <c r="P245" s="272"/>
      <c r="Q245" s="282"/>
      <c r="R245" s="272"/>
      <c r="S245" s="282"/>
      <c r="T245" s="272"/>
      <c r="U245" s="282"/>
      <c r="V245" s="272"/>
      <c r="W245" s="282"/>
      <c r="X245" s="272"/>
      <c r="Y245" s="349">
        <v>120</v>
      </c>
      <c r="Z245" s="272"/>
      <c r="AA245" s="350">
        <v>90</v>
      </c>
      <c r="AB245" s="272"/>
      <c r="AC245" s="350">
        <v>30</v>
      </c>
      <c r="AD245" s="272"/>
      <c r="AE245" s="350"/>
      <c r="AF245" s="283"/>
      <c r="AG245" s="271"/>
      <c r="AH245" s="272"/>
      <c r="AI245" s="271"/>
      <c r="AJ245" s="272"/>
      <c r="AK245" s="271"/>
      <c r="AL245" s="283"/>
      <c r="AM245" s="289"/>
      <c r="AN245" s="272"/>
      <c r="AO245" s="271"/>
      <c r="AP245" s="272"/>
      <c r="AQ245" s="271"/>
      <c r="AR245" s="272"/>
      <c r="AS245" s="271"/>
      <c r="AT245" s="272"/>
      <c r="AU245" s="271"/>
      <c r="AV245" s="272"/>
      <c r="AW245" s="271"/>
      <c r="AX245" s="283"/>
      <c r="AY245" s="13">
        <f t="shared" si="0"/>
        <v>6047.5617000000011</v>
      </c>
      <c r="AZ245" s="42">
        <f t="shared" si="1"/>
        <v>240</v>
      </c>
      <c r="BA245" s="42">
        <f t="shared" si="2"/>
        <v>0</v>
      </c>
      <c r="BB245" s="42">
        <f t="shared" si="3"/>
        <v>240</v>
      </c>
      <c r="BC245" s="78">
        <f t="shared" si="4"/>
        <v>25.198173750000006</v>
      </c>
    </row>
    <row r="246" spans="1:55" ht="13" x14ac:dyDescent="0.15">
      <c r="A246" s="40" t="s">
        <v>13</v>
      </c>
      <c r="B246" s="41">
        <f t="shared" si="5"/>
        <v>46627</v>
      </c>
      <c r="C246" s="42">
        <v>9</v>
      </c>
      <c r="D246" s="42"/>
      <c r="E246" s="42" t="s">
        <v>35</v>
      </c>
      <c r="F246" s="43" t="s">
        <v>68</v>
      </c>
      <c r="G246" s="281"/>
      <c r="H246" s="272"/>
      <c r="I246" s="282"/>
      <c r="J246" s="272"/>
      <c r="K246" s="282"/>
      <c r="L246" s="272"/>
      <c r="M246" s="282"/>
      <c r="N246" s="283"/>
      <c r="O246" s="282"/>
      <c r="P246" s="272"/>
      <c r="Q246" s="282"/>
      <c r="R246" s="272"/>
      <c r="S246" s="282"/>
      <c r="T246" s="272"/>
      <c r="U246" s="282"/>
      <c r="V246" s="272"/>
      <c r="W246" s="282"/>
      <c r="X246" s="272"/>
      <c r="Y246" s="349">
        <v>120</v>
      </c>
      <c r="Z246" s="272"/>
      <c r="AA246" s="350">
        <v>120</v>
      </c>
      <c r="AB246" s="272"/>
      <c r="AC246" s="350"/>
      <c r="AD246" s="272"/>
      <c r="AE246" s="350"/>
      <c r="AF246" s="283"/>
      <c r="AG246" s="271"/>
      <c r="AH246" s="272"/>
      <c r="AI246" s="271"/>
      <c r="AJ246" s="272"/>
      <c r="AK246" s="271"/>
      <c r="AL246" s="283"/>
      <c r="AM246" s="289"/>
      <c r="AN246" s="272"/>
      <c r="AO246" s="271"/>
      <c r="AP246" s="272"/>
      <c r="AQ246" s="271"/>
      <c r="AR246" s="272"/>
      <c r="AS246" s="271"/>
      <c r="AT246" s="272"/>
      <c r="AU246" s="271"/>
      <c r="AV246" s="272"/>
      <c r="AW246" s="271"/>
      <c r="AX246" s="283"/>
      <c r="AY246" s="13">
        <f t="shared" si="0"/>
        <v>6481.5702000000001</v>
      </c>
      <c r="AZ246" s="42">
        <f t="shared" si="1"/>
        <v>240</v>
      </c>
      <c r="BA246" s="42">
        <f t="shared" si="2"/>
        <v>0</v>
      </c>
      <c r="BB246" s="42">
        <f t="shared" si="3"/>
        <v>240</v>
      </c>
      <c r="BC246" s="78">
        <f t="shared" si="4"/>
        <v>27.006542500000002</v>
      </c>
    </row>
    <row r="247" spans="1:55" ht="13" x14ac:dyDescent="0.15">
      <c r="A247" s="45" t="s">
        <v>14</v>
      </c>
      <c r="B247" s="46">
        <f t="shared" si="5"/>
        <v>46628</v>
      </c>
      <c r="C247" s="47">
        <v>9</v>
      </c>
      <c r="D247" s="47"/>
      <c r="E247" s="47" t="s">
        <v>35</v>
      </c>
      <c r="F247" s="48" t="s">
        <v>68</v>
      </c>
      <c r="G247" s="296"/>
      <c r="H247" s="292"/>
      <c r="I247" s="291"/>
      <c r="J247" s="292"/>
      <c r="K247" s="291"/>
      <c r="L247" s="292"/>
      <c r="M247" s="291"/>
      <c r="N247" s="293"/>
      <c r="O247" s="291"/>
      <c r="P247" s="292"/>
      <c r="Q247" s="291"/>
      <c r="R247" s="292"/>
      <c r="S247" s="291"/>
      <c r="T247" s="292"/>
      <c r="U247" s="291"/>
      <c r="V247" s="292"/>
      <c r="W247" s="291"/>
      <c r="X247" s="292"/>
      <c r="Y247" s="351">
        <v>0</v>
      </c>
      <c r="Z247" s="292"/>
      <c r="AA247" s="352">
        <v>0</v>
      </c>
      <c r="AB247" s="292"/>
      <c r="AC247" s="352"/>
      <c r="AD247" s="292"/>
      <c r="AE247" s="352"/>
      <c r="AF247" s="293"/>
      <c r="AG247" s="295"/>
      <c r="AH247" s="292"/>
      <c r="AI247" s="295"/>
      <c r="AJ247" s="292"/>
      <c r="AK247" s="295"/>
      <c r="AL247" s="293"/>
      <c r="AM247" s="294"/>
      <c r="AN247" s="292"/>
      <c r="AO247" s="295"/>
      <c r="AP247" s="292"/>
      <c r="AQ247" s="295"/>
      <c r="AR247" s="292"/>
      <c r="AS247" s="295"/>
      <c r="AT247" s="292"/>
      <c r="AU247" s="295"/>
      <c r="AV247" s="292"/>
      <c r="AW247" s="295"/>
      <c r="AX247" s="293"/>
      <c r="AY247" s="79">
        <f t="shared" si="0"/>
        <v>0</v>
      </c>
      <c r="AZ247" s="47">
        <f t="shared" si="1"/>
        <v>0</v>
      </c>
      <c r="BA247" s="47">
        <f t="shared" si="2"/>
        <v>0</v>
      </c>
      <c r="BB247" s="47">
        <f t="shared" si="3"/>
        <v>0</v>
      </c>
      <c r="BC247" s="80" t="str">
        <f t="shared" si="4"/>
        <v/>
      </c>
    </row>
    <row r="248" spans="1:55" ht="13" x14ac:dyDescent="0.15">
      <c r="A248" s="32" t="s">
        <v>7</v>
      </c>
      <c r="B248" s="33">
        <f t="shared" si="5"/>
        <v>46629</v>
      </c>
      <c r="C248" s="34">
        <v>9</v>
      </c>
      <c r="D248" s="34"/>
      <c r="E248" s="34" t="s">
        <v>36</v>
      </c>
      <c r="F248" s="35" t="s">
        <v>68</v>
      </c>
      <c r="G248" s="281"/>
      <c r="H248" s="272"/>
      <c r="I248" s="282"/>
      <c r="J248" s="272"/>
      <c r="K248" s="282"/>
      <c r="L248" s="272"/>
      <c r="M248" s="282"/>
      <c r="N248" s="283"/>
      <c r="O248" s="284"/>
      <c r="P248" s="285"/>
      <c r="Q248" s="284"/>
      <c r="R248" s="285"/>
      <c r="S248" s="284"/>
      <c r="T248" s="285"/>
      <c r="U248" s="284"/>
      <c r="V248" s="285"/>
      <c r="W248" s="284"/>
      <c r="X248" s="285"/>
      <c r="Y248" s="286">
        <v>120</v>
      </c>
      <c r="Z248" s="285"/>
      <c r="AA248" s="287">
        <v>90</v>
      </c>
      <c r="AB248" s="285"/>
      <c r="AC248" s="287">
        <v>30</v>
      </c>
      <c r="AD248" s="285"/>
      <c r="AE248" s="287"/>
      <c r="AF248" s="288"/>
      <c r="AG248" s="271"/>
      <c r="AH248" s="272"/>
      <c r="AI248" s="271"/>
      <c r="AJ248" s="272"/>
      <c r="AK248" s="271"/>
      <c r="AL248" s="283"/>
      <c r="AM248" s="289"/>
      <c r="AN248" s="272"/>
      <c r="AO248" s="271"/>
      <c r="AP248" s="272"/>
      <c r="AQ248" s="271"/>
      <c r="AR248" s="272"/>
      <c r="AS248" s="271"/>
      <c r="AT248" s="272"/>
      <c r="AU248" s="271"/>
      <c r="AV248" s="272"/>
      <c r="AW248" s="271"/>
      <c r="AX248" s="283"/>
      <c r="AY248" s="68">
        <f t="shared" si="0"/>
        <v>6047.5617000000011</v>
      </c>
      <c r="AZ248" s="34">
        <f t="shared" si="1"/>
        <v>240</v>
      </c>
      <c r="BA248" s="34">
        <f t="shared" si="2"/>
        <v>0</v>
      </c>
      <c r="BB248" s="34">
        <f t="shared" si="3"/>
        <v>240</v>
      </c>
      <c r="BC248" s="69">
        <f t="shared" si="4"/>
        <v>25.198173750000006</v>
      </c>
    </row>
    <row r="249" spans="1:55" ht="13" x14ac:dyDescent="0.15">
      <c r="A249" s="40" t="s">
        <v>9</v>
      </c>
      <c r="B249" s="41">
        <f t="shared" si="5"/>
        <v>46630</v>
      </c>
      <c r="C249" s="42">
        <v>9</v>
      </c>
      <c r="D249" s="42"/>
      <c r="E249" s="42" t="s">
        <v>36</v>
      </c>
      <c r="F249" s="43" t="s">
        <v>68</v>
      </c>
      <c r="G249" s="281"/>
      <c r="H249" s="272"/>
      <c r="I249" s="282"/>
      <c r="J249" s="272"/>
      <c r="K249" s="282"/>
      <c r="L249" s="272"/>
      <c r="M249" s="282"/>
      <c r="N249" s="283"/>
      <c r="O249" s="282"/>
      <c r="P249" s="272"/>
      <c r="Q249" s="282"/>
      <c r="R249" s="272"/>
      <c r="S249" s="282"/>
      <c r="T249" s="272"/>
      <c r="U249" s="282"/>
      <c r="V249" s="272"/>
      <c r="W249" s="282"/>
      <c r="X249" s="272"/>
      <c r="Y249" s="349">
        <v>120</v>
      </c>
      <c r="Z249" s="272"/>
      <c r="AA249" s="350">
        <v>120</v>
      </c>
      <c r="AB249" s="272"/>
      <c r="AC249" s="350"/>
      <c r="AD249" s="272"/>
      <c r="AE249" s="350"/>
      <c r="AF249" s="283"/>
      <c r="AG249" s="271"/>
      <c r="AH249" s="272"/>
      <c r="AI249" s="271"/>
      <c r="AJ249" s="272"/>
      <c r="AK249" s="271"/>
      <c r="AL249" s="283"/>
      <c r="AM249" s="289"/>
      <c r="AN249" s="272"/>
      <c r="AO249" s="271"/>
      <c r="AP249" s="272"/>
      <c r="AQ249" s="271"/>
      <c r="AR249" s="272"/>
      <c r="AS249" s="271"/>
      <c r="AT249" s="272"/>
      <c r="AU249" s="271"/>
      <c r="AV249" s="272"/>
      <c r="AW249" s="271"/>
      <c r="AX249" s="283"/>
      <c r="AY249" s="13">
        <f t="shared" si="0"/>
        <v>6481.5702000000001</v>
      </c>
      <c r="AZ249" s="42">
        <f t="shared" si="1"/>
        <v>240</v>
      </c>
      <c r="BA249" s="42">
        <f t="shared" si="2"/>
        <v>0</v>
      </c>
      <c r="BB249" s="42">
        <f t="shared" si="3"/>
        <v>240</v>
      </c>
      <c r="BC249" s="78">
        <f t="shared" si="4"/>
        <v>27.006542500000002</v>
      </c>
    </row>
    <row r="250" spans="1:55" ht="13" x14ac:dyDescent="0.15">
      <c r="A250" s="40" t="s">
        <v>10</v>
      </c>
      <c r="B250" s="41">
        <f t="shared" si="5"/>
        <v>46631</v>
      </c>
      <c r="C250" s="42">
        <v>9</v>
      </c>
      <c r="D250" s="42"/>
      <c r="E250" s="42" t="s">
        <v>36</v>
      </c>
      <c r="F250" s="43" t="s">
        <v>68</v>
      </c>
      <c r="G250" s="281"/>
      <c r="H250" s="272"/>
      <c r="I250" s="282"/>
      <c r="J250" s="272"/>
      <c r="K250" s="282"/>
      <c r="L250" s="272"/>
      <c r="M250" s="282"/>
      <c r="N250" s="283"/>
      <c r="O250" s="282"/>
      <c r="P250" s="272"/>
      <c r="Q250" s="282"/>
      <c r="R250" s="272"/>
      <c r="S250" s="282"/>
      <c r="T250" s="272"/>
      <c r="U250" s="282"/>
      <c r="V250" s="272"/>
      <c r="W250" s="282"/>
      <c r="X250" s="272"/>
      <c r="Y250" s="349">
        <v>120</v>
      </c>
      <c r="Z250" s="272"/>
      <c r="AA250" s="350">
        <v>90</v>
      </c>
      <c r="AB250" s="272"/>
      <c r="AC250" s="350">
        <v>30</v>
      </c>
      <c r="AD250" s="272"/>
      <c r="AE250" s="350"/>
      <c r="AF250" s="283"/>
      <c r="AG250" s="271"/>
      <c r="AH250" s="272"/>
      <c r="AI250" s="271"/>
      <c r="AJ250" s="272"/>
      <c r="AK250" s="271"/>
      <c r="AL250" s="283"/>
      <c r="AM250" s="289"/>
      <c r="AN250" s="272"/>
      <c r="AO250" s="271"/>
      <c r="AP250" s="272"/>
      <c r="AQ250" s="271"/>
      <c r="AR250" s="272"/>
      <c r="AS250" s="271"/>
      <c r="AT250" s="272"/>
      <c r="AU250" s="271"/>
      <c r="AV250" s="272"/>
      <c r="AW250" s="271"/>
      <c r="AX250" s="283"/>
      <c r="AY250" s="13">
        <f t="shared" si="0"/>
        <v>6047.5617000000011</v>
      </c>
      <c r="AZ250" s="42">
        <f t="shared" si="1"/>
        <v>240</v>
      </c>
      <c r="BA250" s="42">
        <f t="shared" si="2"/>
        <v>0</v>
      </c>
      <c r="BB250" s="42">
        <f t="shared" si="3"/>
        <v>240</v>
      </c>
      <c r="BC250" s="78">
        <f t="shared" si="4"/>
        <v>25.198173750000006</v>
      </c>
    </row>
    <row r="251" spans="1:55" ht="13" x14ac:dyDescent="0.15">
      <c r="A251" s="40" t="s">
        <v>11</v>
      </c>
      <c r="B251" s="41">
        <f t="shared" si="5"/>
        <v>46632</v>
      </c>
      <c r="C251" s="42">
        <v>9</v>
      </c>
      <c r="D251" s="42"/>
      <c r="E251" s="42" t="s">
        <v>36</v>
      </c>
      <c r="F251" s="43" t="s">
        <v>68</v>
      </c>
      <c r="G251" s="281"/>
      <c r="H251" s="272"/>
      <c r="I251" s="282"/>
      <c r="J251" s="272"/>
      <c r="K251" s="282"/>
      <c r="L251" s="272"/>
      <c r="M251" s="282"/>
      <c r="N251" s="283"/>
      <c r="O251" s="282"/>
      <c r="P251" s="272"/>
      <c r="Q251" s="282"/>
      <c r="R251" s="272"/>
      <c r="S251" s="282"/>
      <c r="T251" s="272"/>
      <c r="U251" s="282"/>
      <c r="V251" s="272"/>
      <c r="W251" s="282"/>
      <c r="X251" s="272"/>
      <c r="Y251" s="349">
        <v>120</v>
      </c>
      <c r="Z251" s="272"/>
      <c r="AA251" s="350">
        <v>120</v>
      </c>
      <c r="AB251" s="272"/>
      <c r="AC251" s="350"/>
      <c r="AD251" s="272"/>
      <c r="AE251" s="350"/>
      <c r="AF251" s="283"/>
      <c r="AG251" s="271"/>
      <c r="AH251" s="272"/>
      <c r="AI251" s="271"/>
      <c r="AJ251" s="272"/>
      <c r="AK251" s="271"/>
      <c r="AL251" s="283"/>
      <c r="AM251" s="289"/>
      <c r="AN251" s="272"/>
      <c r="AO251" s="271"/>
      <c r="AP251" s="272"/>
      <c r="AQ251" s="271"/>
      <c r="AR251" s="272"/>
      <c r="AS251" s="271"/>
      <c r="AT251" s="272"/>
      <c r="AU251" s="271"/>
      <c r="AV251" s="272"/>
      <c r="AW251" s="271"/>
      <c r="AX251" s="283"/>
      <c r="AY251" s="13">
        <f t="shared" si="0"/>
        <v>6481.5702000000001</v>
      </c>
      <c r="AZ251" s="42">
        <f t="shared" si="1"/>
        <v>240</v>
      </c>
      <c r="BA251" s="42">
        <f t="shared" si="2"/>
        <v>0</v>
      </c>
      <c r="BB251" s="42">
        <f t="shared" si="3"/>
        <v>240</v>
      </c>
      <c r="BC251" s="78">
        <f t="shared" si="4"/>
        <v>27.006542500000002</v>
      </c>
    </row>
    <row r="252" spans="1:55" ht="13" x14ac:dyDescent="0.15">
      <c r="A252" s="40" t="s">
        <v>12</v>
      </c>
      <c r="B252" s="41">
        <f t="shared" si="5"/>
        <v>46633</v>
      </c>
      <c r="C252" s="42">
        <v>9</v>
      </c>
      <c r="D252" s="42"/>
      <c r="E252" s="42" t="s">
        <v>36</v>
      </c>
      <c r="F252" s="43" t="s">
        <v>68</v>
      </c>
      <c r="G252" s="281"/>
      <c r="H252" s="272"/>
      <c r="I252" s="282"/>
      <c r="J252" s="272"/>
      <c r="K252" s="282"/>
      <c r="L252" s="272"/>
      <c r="M252" s="282"/>
      <c r="N252" s="283"/>
      <c r="O252" s="282"/>
      <c r="P252" s="272"/>
      <c r="Q252" s="282"/>
      <c r="R252" s="272"/>
      <c r="S252" s="282"/>
      <c r="T252" s="272"/>
      <c r="U252" s="282"/>
      <c r="V252" s="272"/>
      <c r="W252" s="282"/>
      <c r="X252" s="272"/>
      <c r="Y252" s="349">
        <v>120</v>
      </c>
      <c r="Z252" s="272"/>
      <c r="AA252" s="350">
        <v>90</v>
      </c>
      <c r="AB252" s="272"/>
      <c r="AC252" s="350">
        <v>30</v>
      </c>
      <c r="AD252" s="272"/>
      <c r="AE252" s="350"/>
      <c r="AF252" s="283"/>
      <c r="AG252" s="271"/>
      <c r="AH252" s="272"/>
      <c r="AI252" s="271"/>
      <c r="AJ252" s="272"/>
      <c r="AK252" s="271"/>
      <c r="AL252" s="283"/>
      <c r="AM252" s="289"/>
      <c r="AN252" s="272"/>
      <c r="AO252" s="271"/>
      <c r="AP252" s="272"/>
      <c r="AQ252" s="271"/>
      <c r="AR252" s="272"/>
      <c r="AS252" s="271"/>
      <c r="AT252" s="272"/>
      <c r="AU252" s="271"/>
      <c r="AV252" s="272"/>
      <c r="AW252" s="271"/>
      <c r="AX252" s="283"/>
      <c r="AY252" s="13">
        <f t="shared" si="0"/>
        <v>6047.5617000000011</v>
      </c>
      <c r="AZ252" s="42">
        <f t="shared" si="1"/>
        <v>240</v>
      </c>
      <c r="BA252" s="42">
        <f t="shared" si="2"/>
        <v>0</v>
      </c>
      <c r="BB252" s="42">
        <f t="shared" si="3"/>
        <v>240</v>
      </c>
      <c r="BC252" s="78">
        <f t="shared" si="4"/>
        <v>25.198173750000006</v>
      </c>
    </row>
    <row r="253" spans="1:55" ht="13" x14ac:dyDescent="0.15">
      <c r="A253" s="40" t="s">
        <v>13</v>
      </c>
      <c r="B253" s="41">
        <f t="shared" si="5"/>
        <v>46634</v>
      </c>
      <c r="C253" s="42">
        <v>9</v>
      </c>
      <c r="D253" s="42"/>
      <c r="E253" s="42" t="s">
        <v>36</v>
      </c>
      <c r="F253" s="43" t="s">
        <v>68</v>
      </c>
      <c r="G253" s="281"/>
      <c r="H253" s="272"/>
      <c r="I253" s="282"/>
      <c r="J253" s="272"/>
      <c r="K253" s="282"/>
      <c r="L253" s="272"/>
      <c r="M253" s="282"/>
      <c r="N253" s="283"/>
      <c r="O253" s="282"/>
      <c r="P253" s="272"/>
      <c r="Q253" s="282"/>
      <c r="R253" s="272"/>
      <c r="S253" s="282"/>
      <c r="T253" s="272"/>
      <c r="U253" s="282"/>
      <c r="V253" s="272"/>
      <c r="W253" s="282"/>
      <c r="X253" s="272"/>
      <c r="Y253" s="349">
        <v>120</v>
      </c>
      <c r="Z253" s="272"/>
      <c r="AA253" s="350">
        <v>120</v>
      </c>
      <c r="AB253" s="272"/>
      <c r="AC253" s="350"/>
      <c r="AD253" s="272"/>
      <c r="AE253" s="350"/>
      <c r="AF253" s="283"/>
      <c r="AG253" s="271"/>
      <c r="AH253" s="272"/>
      <c r="AI253" s="271"/>
      <c r="AJ253" s="272"/>
      <c r="AK253" s="271"/>
      <c r="AL253" s="283"/>
      <c r="AM253" s="289"/>
      <c r="AN253" s="272"/>
      <c r="AO253" s="271"/>
      <c r="AP253" s="272"/>
      <c r="AQ253" s="271"/>
      <c r="AR253" s="272"/>
      <c r="AS253" s="271"/>
      <c r="AT253" s="272"/>
      <c r="AU253" s="271"/>
      <c r="AV253" s="272"/>
      <c r="AW253" s="271"/>
      <c r="AX253" s="283"/>
      <c r="AY253" s="13">
        <f t="shared" si="0"/>
        <v>6481.5702000000001</v>
      </c>
      <c r="AZ253" s="42">
        <f t="shared" si="1"/>
        <v>240</v>
      </c>
      <c r="BA253" s="42">
        <f t="shared" si="2"/>
        <v>0</v>
      </c>
      <c r="BB253" s="42">
        <f t="shared" si="3"/>
        <v>240</v>
      </c>
      <c r="BC253" s="78">
        <f t="shared" si="4"/>
        <v>27.006542500000002</v>
      </c>
    </row>
    <row r="254" spans="1:55" ht="13" x14ac:dyDescent="0.15">
      <c r="A254" s="45" t="s">
        <v>14</v>
      </c>
      <c r="B254" s="46">
        <f t="shared" si="5"/>
        <v>46635</v>
      </c>
      <c r="C254" s="47">
        <v>9</v>
      </c>
      <c r="D254" s="47"/>
      <c r="E254" s="47" t="s">
        <v>36</v>
      </c>
      <c r="F254" s="48" t="s">
        <v>68</v>
      </c>
      <c r="G254" s="296"/>
      <c r="H254" s="292"/>
      <c r="I254" s="291"/>
      <c r="J254" s="292"/>
      <c r="K254" s="291"/>
      <c r="L254" s="292"/>
      <c r="M254" s="291"/>
      <c r="N254" s="293"/>
      <c r="O254" s="291"/>
      <c r="P254" s="292"/>
      <c r="Q254" s="291"/>
      <c r="R254" s="292"/>
      <c r="S254" s="291"/>
      <c r="T254" s="292"/>
      <c r="U254" s="291"/>
      <c r="V254" s="292"/>
      <c r="W254" s="291"/>
      <c r="X254" s="292"/>
      <c r="Y254" s="351">
        <v>0</v>
      </c>
      <c r="Z254" s="292"/>
      <c r="AA254" s="352">
        <v>0</v>
      </c>
      <c r="AB254" s="292"/>
      <c r="AC254" s="352"/>
      <c r="AD254" s="292"/>
      <c r="AE254" s="352"/>
      <c r="AF254" s="293"/>
      <c r="AG254" s="295"/>
      <c r="AH254" s="292"/>
      <c r="AI254" s="295"/>
      <c r="AJ254" s="292"/>
      <c r="AK254" s="295"/>
      <c r="AL254" s="293"/>
      <c r="AM254" s="294"/>
      <c r="AN254" s="292"/>
      <c r="AO254" s="295"/>
      <c r="AP254" s="292"/>
      <c r="AQ254" s="295"/>
      <c r="AR254" s="292"/>
      <c r="AS254" s="295"/>
      <c r="AT254" s="292"/>
      <c r="AU254" s="295"/>
      <c r="AV254" s="292"/>
      <c r="AW254" s="295"/>
      <c r="AX254" s="293"/>
      <c r="AY254" s="79">
        <f t="shared" si="0"/>
        <v>0</v>
      </c>
      <c r="AZ254" s="47">
        <f t="shared" si="1"/>
        <v>0</v>
      </c>
      <c r="BA254" s="47">
        <f t="shared" si="2"/>
        <v>0</v>
      </c>
      <c r="BB254" s="47">
        <f t="shared" si="3"/>
        <v>0</v>
      </c>
      <c r="BC254" s="80" t="str">
        <f t="shared" si="4"/>
        <v/>
      </c>
    </row>
    <row r="255" spans="1:55" ht="13" x14ac:dyDescent="0.15">
      <c r="A255" s="32" t="s">
        <v>7</v>
      </c>
      <c r="B255" s="33">
        <f t="shared" si="5"/>
        <v>46636</v>
      </c>
      <c r="C255" s="34">
        <v>10</v>
      </c>
      <c r="D255" s="34"/>
      <c r="E255" s="34" t="s">
        <v>31</v>
      </c>
      <c r="F255" s="35" t="s">
        <v>68</v>
      </c>
      <c r="G255" s="281"/>
      <c r="H255" s="272"/>
      <c r="I255" s="282"/>
      <c r="J255" s="272"/>
      <c r="K255" s="282"/>
      <c r="L255" s="272"/>
      <c r="M255" s="282"/>
      <c r="N255" s="283"/>
      <c r="O255" s="282"/>
      <c r="P255" s="272"/>
      <c r="Q255" s="282"/>
      <c r="R255" s="272"/>
      <c r="S255" s="282"/>
      <c r="T255" s="272"/>
      <c r="U255" s="282"/>
      <c r="V255" s="272"/>
      <c r="W255" s="282"/>
      <c r="X255" s="272"/>
      <c r="Y255" s="286">
        <v>120</v>
      </c>
      <c r="Z255" s="285"/>
      <c r="AA255" s="287">
        <v>120</v>
      </c>
      <c r="AB255" s="285"/>
      <c r="AC255" s="287"/>
      <c r="AD255" s="285"/>
      <c r="AE255" s="287"/>
      <c r="AF255" s="288"/>
      <c r="AG255" s="271"/>
      <c r="AH255" s="272"/>
      <c r="AI255" s="271"/>
      <c r="AJ255" s="272"/>
      <c r="AK255" s="271"/>
      <c r="AL255" s="283"/>
      <c r="AM255" s="289"/>
      <c r="AN255" s="272"/>
      <c r="AO255" s="271"/>
      <c r="AP255" s="272"/>
      <c r="AQ255" s="271"/>
      <c r="AR255" s="272"/>
      <c r="AS255" s="271"/>
      <c r="AT255" s="272"/>
      <c r="AU255" s="271"/>
      <c r="AV255" s="272"/>
      <c r="AW255" s="271"/>
      <c r="AX255" s="283"/>
      <c r="AY255" s="68">
        <f t="shared" si="0"/>
        <v>6481.5702000000001</v>
      </c>
      <c r="AZ255" s="34">
        <f t="shared" si="1"/>
        <v>240</v>
      </c>
      <c r="BA255" s="34">
        <f t="shared" si="2"/>
        <v>0</v>
      </c>
      <c r="BB255" s="34">
        <f t="shared" si="3"/>
        <v>240</v>
      </c>
      <c r="BC255" s="69">
        <f t="shared" si="4"/>
        <v>27.006542500000002</v>
      </c>
    </row>
    <row r="256" spans="1:55" ht="13" x14ac:dyDescent="0.15">
      <c r="A256" s="40" t="s">
        <v>9</v>
      </c>
      <c r="B256" s="41">
        <f t="shared" si="5"/>
        <v>46637</v>
      </c>
      <c r="C256" s="42">
        <v>10</v>
      </c>
      <c r="D256" s="42"/>
      <c r="E256" s="42" t="s">
        <v>31</v>
      </c>
      <c r="F256" s="43" t="s">
        <v>68</v>
      </c>
      <c r="G256" s="281"/>
      <c r="H256" s="272"/>
      <c r="I256" s="282"/>
      <c r="J256" s="272"/>
      <c r="K256" s="282"/>
      <c r="L256" s="272"/>
      <c r="M256" s="282"/>
      <c r="N256" s="283"/>
      <c r="O256" s="282"/>
      <c r="P256" s="272"/>
      <c r="Q256" s="282"/>
      <c r="R256" s="272"/>
      <c r="S256" s="282"/>
      <c r="T256" s="272"/>
      <c r="U256" s="282"/>
      <c r="V256" s="272"/>
      <c r="W256" s="282"/>
      <c r="X256" s="272"/>
      <c r="Y256" s="349">
        <v>120</v>
      </c>
      <c r="Z256" s="272"/>
      <c r="AA256" s="350">
        <v>120</v>
      </c>
      <c r="AB256" s="272"/>
      <c r="AC256" s="350"/>
      <c r="AD256" s="272"/>
      <c r="AE256" s="350"/>
      <c r="AF256" s="283"/>
      <c r="AG256" s="271"/>
      <c r="AH256" s="272"/>
      <c r="AI256" s="271"/>
      <c r="AJ256" s="272"/>
      <c r="AK256" s="271"/>
      <c r="AL256" s="283"/>
      <c r="AM256" s="289"/>
      <c r="AN256" s="272"/>
      <c r="AO256" s="271"/>
      <c r="AP256" s="272"/>
      <c r="AQ256" s="271"/>
      <c r="AR256" s="272"/>
      <c r="AS256" s="271"/>
      <c r="AT256" s="272"/>
      <c r="AU256" s="271"/>
      <c r="AV256" s="272"/>
      <c r="AW256" s="271"/>
      <c r="AX256" s="283"/>
      <c r="AY256" s="13">
        <f t="shared" si="0"/>
        <v>6481.5702000000001</v>
      </c>
      <c r="AZ256" s="42">
        <f t="shared" si="1"/>
        <v>240</v>
      </c>
      <c r="BA256" s="42">
        <f t="shared" si="2"/>
        <v>0</v>
      </c>
      <c r="BB256" s="42">
        <f t="shared" si="3"/>
        <v>240</v>
      </c>
      <c r="BC256" s="78">
        <f t="shared" si="4"/>
        <v>27.006542500000002</v>
      </c>
    </row>
    <row r="257" spans="1:55" ht="13" x14ac:dyDescent="0.15">
      <c r="A257" s="40" t="s">
        <v>10</v>
      </c>
      <c r="B257" s="41">
        <f t="shared" si="5"/>
        <v>46638</v>
      </c>
      <c r="C257" s="42">
        <v>10</v>
      </c>
      <c r="D257" s="42"/>
      <c r="E257" s="42" t="s">
        <v>31</v>
      </c>
      <c r="F257" s="43" t="s">
        <v>68</v>
      </c>
      <c r="G257" s="281"/>
      <c r="H257" s="272"/>
      <c r="I257" s="282"/>
      <c r="J257" s="272"/>
      <c r="K257" s="282"/>
      <c r="L257" s="272"/>
      <c r="M257" s="282"/>
      <c r="N257" s="283"/>
      <c r="O257" s="282"/>
      <c r="P257" s="272"/>
      <c r="Q257" s="282"/>
      <c r="R257" s="272"/>
      <c r="S257" s="282"/>
      <c r="T257" s="272"/>
      <c r="U257" s="282"/>
      <c r="V257" s="272"/>
      <c r="W257" s="282"/>
      <c r="X257" s="272"/>
      <c r="Y257" s="349">
        <v>120</v>
      </c>
      <c r="Z257" s="272"/>
      <c r="AA257" s="350">
        <v>120</v>
      </c>
      <c r="AB257" s="272"/>
      <c r="AC257" s="350"/>
      <c r="AD257" s="272"/>
      <c r="AE257" s="350"/>
      <c r="AF257" s="283"/>
      <c r="AG257" s="271"/>
      <c r="AH257" s="272"/>
      <c r="AI257" s="271"/>
      <c r="AJ257" s="272"/>
      <c r="AK257" s="271"/>
      <c r="AL257" s="283"/>
      <c r="AM257" s="289"/>
      <c r="AN257" s="272"/>
      <c r="AO257" s="271"/>
      <c r="AP257" s="272"/>
      <c r="AQ257" s="271"/>
      <c r="AR257" s="272"/>
      <c r="AS257" s="271"/>
      <c r="AT257" s="272"/>
      <c r="AU257" s="271"/>
      <c r="AV257" s="272"/>
      <c r="AW257" s="271"/>
      <c r="AX257" s="283"/>
      <c r="AY257" s="13">
        <f t="shared" si="0"/>
        <v>6481.5702000000001</v>
      </c>
      <c r="AZ257" s="42">
        <f t="shared" si="1"/>
        <v>240</v>
      </c>
      <c r="BA257" s="42">
        <f t="shared" si="2"/>
        <v>0</v>
      </c>
      <c r="BB257" s="42">
        <f t="shared" si="3"/>
        <v>240</v>
      </c>
      <c r="BC257" s="78">
        <f t="shared" si="4"/>
        <v>27.006542500000002</v>
      </c>
    </row>
    <row r="258" spans="1:55" ht="13" x14ac:dyDescent="0.15">
      <c r="A258" s="40" t="s">
        <v>11</v>
      </c>
      <c r="B258" s="41">
        <f t="shared" si="5"/>
        <v>46639</v>
      </c>
      <c r="C258" s="42">
        <v>10</v>
      </c>
      <c r="D258" s="42"/>
      <c r="E258" s="42" t="s">
        <v>31</v>
      </c>
      <c r="F258" s="43" t="s">
        <v>68</v>
      </c>
      <c r="G258" s="281"/>
      <c r="H258" s="272"/>
      <c r="I258" s="282"/>
      <c r="J258" s="272"/>
      <c r="K258" s="282"/>
      <c r="L258" s="272"/>
      <c r="M258" s="282"/>
      <c r="N258" s="283"/>
      <c r="O258" s="282"/>
      <c r="P258" s="272"/>
      <c r="Q258" s="282"/>
      <c r="R258" s="272"/>
      <c r="S258" s="282"/>
      <c r="T258" s="272"/>
      <c r="U258" s="282"/>
      <c r="V258" s="272"/>
      <c r="W258" s="282"/>
      <c r="X258" s="272"/>
      <c r="Y258" s="349">
        <v>120</v>
      </c>
      <c r="Z258" s="272"/>
      <c r="AA258" s="350">
        <v>120</v>
      </c>
      <c r="AB258" s="272"/>
      <c r="AC258" s="350"/>
      <c r="AD258" s="272"/>
      <c r="AE258" s="350"/>
      <c r="AF258" s="283"/>
      <c r="AG258" s="271"/>
      <c r="AH258" s="272"/>
      <c r="AI258" s="271"/>
      <c r="AJ258" s="272"/>
      <c r="AK258" s="271"/>
      <c r="AL258" s="283"/>
      <c r="AM258" s="289"/>
      <c r="AN258" s="272"/>
      <c r="AO258" s="271"/>
      <c r="AP258" s="272"/>
      <c r="AQ258" s="271"/>
      <c r="AR258" s="272"/>
      <c r="AS258" s="271"/>
      <c r="AT258" s="272"/>
      <c r="AU258" s="271"/>
      <c r="AV258" s="272"/>
      <c r="AW258" s="271"/>
      <c r="AX258" s="283"/>
      <c r="AY258" s="13">
        <f t="shared" ref="AY258:AY366" si="6">(G258*H$2)+(I258*J$2)+(K258*L$2)+(AE258*AF$2)+(AG258*AH$2)+(AI258*AJ$2)+(AK258*AL$2)+(AM258*AN$2)+(AO258*AP$2)+(AQ258*AR$2)+(AS258*AT$2)+(AU258*AV$2)+(AW258*AX$2) + (M258*$N$2) + (Y258*$Z$2) + (AA258*$AB$2) + (O258*$P$2) + (Q258*$R$2) + (S258*$T$2) + (U258*$V$2) + (W258*$X$2) + (AC258*$AD$2)</f>
        <v>6481.5702000000001</v>
      </c>
      <c r="AZ258" s="42">
        <f t="shared" ref="AZ258:AZ366" si="7">SUM(G258,I258,K258,M258,Y258,AA258,AE258,AG258,AC258)</f>
        <v>240</v>
      </c>
      <c r="BA258" s="42">
        <f t="shared" ref="BA258:BA366" si="8">SUM(O258,Q258,S258,U258,W258,AI258,AK258)</f>
        <v>0</v>
      </c>
      <c r="BB258" s="42">
        <f t="shared" ref="BB258:BB366" si="9">SUM(AZ258:BA258)</f>
        <v>240</v>
      </c>
      <c r="BC258" s="78">
        <f t="shared" ref="BC258:BC366" si="10">IFERROR(AY258/BB258,"")</f>
        <v>27.006542500000002</v>
      </c>
    </row>
    <row r="259" spans="1:55" ht="13" x14ac:dyDescent="0.15">
      <c r="A259" s="40" t="s">
        <v>12</v>
      </c>
      <c r="B259" s="41">
        <f t="shared" ref="B259:B366" si="11">B258+1</f>
        <v>46640</v>
      </c>
      <c r="C259" s="42">
        <v>10</v>
      </c>
      <c r="D259" s="42"/>
      <c r="E259" s="42" t="s">
        <v>31</v>
      </c>
      <c r="F259" s="43" t="s">
        <v>68</v>
      </c>
      <c r="G259" s="281"/>
      <c r="H259" s="272"/>
      <c r="I259" s="282"/>
      <c r="J259" s="272"/>
      <c r="K259" s="282"/>
      <c r="L259" s="272"/>
      <c r="M259" s="282"/>
      <c r="N259" s="283"/>
      <c r="O259" s="282"/>
      <c r="P259" s="272"/>
      <c r="Q259" s="282"/>
      <c r="R259" s="272"/>
      <c r="S259" s="282"/>
      <c r="T259" s="272"/>
      <c r="U259" s="282"/>
      <c r="V259" s="272"/>
      <c r="W259" s="282"/>
      <c r="X259" s="272"/>
      <c r="Y259" s="349">
        <v>120</v>
      </c>
      <c r="Z259" s="272"/>
      <c r="AA259" s="350">
        <v>120</v>
      </c>
      <c r="AB259" s="272"/>
      <c r="AC259" s="350"/>
      <c r="AD259" s="272"/>
      <c r="AE259" s="350"/>
      <c r="AF259" s="283"/>
      <c r="AG259" s="271"/>
      <c r="AH259" s="272"/>
      <c r="AI259" s="271"/>
      <c r="AJ259" s="272"/>
      <c r="AK259" s="271"/>
      <c r="AL259" s="283"/>
      <c r="AM259" s="289"/>
      <c r="AN259" s="272"/>
      <c r="AO259" s="271"/>
      <c r="AP259" s="272"/>
      <c r="AQ259" s="271"/>
      <c r="AR259" s="272"/>
      <c r="AS259" s="271"/>
      <c r="AT259" s="272"/>
      <c r="AU259" s="271"/>
      <c r="AV259" s="272"/>
      <c r="AW259" s="271"/>
      <c r="AX259" s="283"/>
      <c r="AY259" s="13">
        <f t="shared" si="6"/>
        <v>6481.5702000000001</v>
      </c>
      <c r="AZ259" s="42">
        <f t="shared" si="7"/>
        <v>240</v>
      </c>
      <c r="BA259" s="42">
        <f t="shared" si="8"/>
        <v>0</v>
      </c>
      <c r="BB259" s="42">
        <f t="shared" si="9"/>
        <v>240</v>
      </c>
      <c r="BC259" s="78">
        <f t="shared" si="10"/>
        <v>27.006542500000002</v>
      </c>
    </row>
    <row r="260" spans="1:55" ht="13" x14ac:dyDescent="0.15">
      <c r="A260" s="40" t="s">
        <v>13</v>
      </c>
      <c r="B260" s="41">
        <f t="shared" si="11"/>
        <v>46641</v>
      </c>
      <c r="C260" s="42">
        <v>10</v>
      </c>
      <c r="D260" s="42"/>
      <c r="E260" s="42" t="s">
        <v>31</v>
      </c>
      <c r="F260" s="43" t="s">
        <v>68</v>
      </c>
      <c r="G260" s="281"/>
      <c r="H260" s="272"/>
      <c r="I260" s="282"/>
      <c r="J260" s="272"/>
      <c r="K260" s="282"/>
      <c r="L260" s="272"/>
      <c r="M260" s="282"/>
      <c r="N260" s="283"/>
      <c r="O260" s="282"/>
      <c r="P260" s="272"/>
      <c r="Q260" s="282"/>
      <c r="R260" s="272"/>
      <c r="S260" s="282"/>
      <c r="T260" s="272"/>
      <c r="U260" s="282"/>
      <c r="V260" s="272"/>
      <c r="W260" s="282"/>
      <c r="X260" s="272"/>
      <c r="Y260" s="349">
        <v>120</v>
      </c>
      <c r="Z260" s="272"/>
      <c r="AA260" s="350">
        <v>120</v>
      </c>
      <c r="AB260" s="272"/>
      <c r="AC260" s="350"/>
      <c r="AD260" s="272"/>
      <c r="AE260" s="350"/>
      <c r="AF260" s="283"/>
      <c r="AG260" s="271"/>
      <c r="AH260" s="272"/>
      <c r="AI260" s="271"/>
      <c r="AJ260" s="272"/>
      <c r="AK260" s="271"/>
      <c r="AL260" s="283"/>
      <c r="AM260" s="289"/>
      <c r="AN260" s="272"/>
      <c r="AO260" s="271"/>
      <c r="AP260" s="272"/>
      <c r="AQ260" s="271"/>
      <c r="AR260" s="272"/>
      <c r="AS260" s="271"/>
      <c r="AT260" s="272"/>
      <c r="AU260" s="271"/>
      <c r="AV260" s="272"/>
      <c r="AW260" s="271"/>
      <c r="AX260" s="283"/>
      <c r="AY260" s="13">
        <f t="shared" si="6"/>
        <v>6481.5702000000001</v>
      </c>
      <c r="AZ260" s="42">
        <f t="shared" si="7"/>
        <v>240</v>
      </c>
      <c r="BA260" s="42">
        <f t="shared" si="8"/>
        <v>0</v>
      </c>
      <c r="BB260" s="42">
        <f t="shared" si="9"/>
        <v>240</v>
      </c>
      <c r="BC260" s="78">
        <f t="shared" si="10"/>
        <v>27.006542500000002</v>
      </c>
    </row>
    <row r="261" spans="1:55" ht="13" x14ac:dyDescent="0.15">
      <c r="A261" s="45" t="s">
        <v>14</v>
      </c>
      <c r="B261" s="46">
        <f t="shared" si="11"/>
        <v>46642</v>
      </c>
      <c r="C261" s="47">
        <v>10</v>
      </c>
      <c r="D261" s="47"/>
      <c r="E261" s="47" t="s">
        <v>31</v>
      </c>
      <c r="F261" s="48" t="s">
        <v>68</v>
      </c>
      <c r="G261" s="296"/>
      <c r="H261" s="292"/>
      <c r="I261" s="291"/>
      <c r="J261" s="292"/>
      <c r="K261" s="291"/>
      <c r="L261" s="292"/>
      <c r="M261" s="291"/>
      <c r="N261" s="293"/>
      <c r="O261" s="282"/>
      <c r="P261" s="272"/>
      <c r="Q261" s="282"/>
      <c r="R261" s="272"/>
      <c r="S261" s="282"/>
      <c r="T261" s="272"/>
      <c r="U261" s="282"/>
      <c r="V261" s="272"/>
      <c r="W261" s="282"/>
      <c r="X261" s="272"/>
      <c r="Y261" s="351">
        <v>0</v>
      </c>
      <c r="Z261" s="292"/>
      <c r="AA261" s="352">
        <v>0</v>
      </c>
      <c r="AB261" s="292"/>
      <c r="AC261" s="352"/>
      <c r="AD261" s="292"/>
      <c r="AE261" s="352"/>
      <c r="AF261" s="293"/>
      <c r="AG261" s="295"/>
      <c r="AH261" s="292"/>
      <c r="AI261" s="295"/>
      <c r="AJ261" s="292"/>
      <c r="AK261" s="295"/>
      <c r="AL261" s="293"/>
      <c r="AM261" s="294"/>
      <c r="AN261" s="292"/>
      <c r="AO261" s="295"/>
      <c r="AP261" s="292"/>
      <c r="AQ261" s="295"/>
      <c r="AR261" s="292"/>
      <c r="AS261" s="295"/>
      <c r="AT261" s="292"/>
      <c r="AU261" s="295"/>
      <c r="AV261" s="292"/>
      <c r="AW261" s="295"/>
      <c r="AX261" s="293"/>
      <c r="AY261" s="79">
        <f t="shared" si="6"/>
        <v>0</v>
      </c>
      <c r="AZ261" s="47">
        <f t="shared" si="7"/>
        <v>0</v>
      </c>
      <c r="BA261" s="47">
        <f t="shared" si="8"/>
        <v>0</v>
      </c>
      <c r="BB261" s="47">
        <f t="shared" si="9"/>
        <v>0</v>
      </c>
      <c r="BC261" s="80" t="str">
        <f t="shared" si="10"/>
        <v/>
      </c>
    </row>
    <row r="262" spans="1:55" ht="13" x14ac:dyDescent="0.15">
      <c r="A262" s="32" t="s">
        <v>7</v>
      </c>
      <c r="B262" s="33">
        <f t="shared" si="11"/>
        <v>46643</v>
      </c>
      <c r="C262" s="34">
        <v>10</v>
      </c>
      <c r="D262" s="34"/>
      <c r="E262" s="34" t="s">
        <v>34</v>
      </c>
      <c r="F262" s="35" t="s">
        <v>68</v>
      </c>
      <c r="G262" s="281"/>
      <c r="H262" s="272"/>
      <c r="I262" s="282"/>
      <c r="J262" s="272"/>
      <c r="K262" s="282"/>
      <c r="L262" s="272"/>
      <c r="M262" s="282"/>
      <c r="N262" s="283"/>
      <c r="O262" s="284"/>
      <c r="P262" s="285"/>
      <c r="Q262" s="284"/>
      <c r="R262" s="285"/>
      <c r="S262" s="284"/>
      <c r="T262" s="285"/>
      <c r="U262" s="284"/>
      <c r="V262" s="285"/>
      <c r="W262" s="284"/>
      <c r="X262" s="285"/>
      <c r="Y262" s="286">
        <v>120</v>
      </c>
      <c r="Z262" s="285"/>
      <c r="AA262" s="287">
        <v>120</v>
      </c>
      <c r="AB262" s="285"/>
      <c r="AC262" s="287"/>
      <c r="AD262" s="285"/>
      <c r="AE262" s="287"/>
      <c r="AF262" s="288"/>
      <c r="AG262" s="271"/>
      <c r="AH262" s="272"/>
      <c r="AI262" s="271"/>
      <c r="AJ262" s="272"/>
      <c r="AK262" s="271"/>
      <c r="AL262" s="283"/>
      <c r="AM262" s="289"/>
      <c r="AN262" s="272"/>
      <c r="AO262" s="271"/>
      <c r="AP262" s="272"/>
      <c r="AQ262" s="271"/>
      <c r="AR262" s="272"/>
      <c r="AS262" s="271"/>
      <c r="AT262" s="272"/>
      <c r="AU262" s="271"/>
      <c r="AV262" s="272"/>
      <c r="AW262" s="271"/>
      <c r="AX262" s="283"/>
      <c r="AY262" s="68">
        <f t="shared" si="6"/>
        <v>6481.5702000000001</v>
      </c>
      <c r="AZ262" s="34">
        <f t="shared" si="7"/>
        <v>240</v>
      </c>
      <c r="BA262" s="34">
        <f t="shared" si="8"/>
        <v>0</v>
      </c>
      <c r="BB262" s="34">
        <f t="shared" si="9"/>
        <v>240</v>
      </c>
      <c r="BC262" s="69">
        <f t="shared" si="10"/>
        <v>27.006542500000002</v>
      </c>
    </row>
    <row r="263" spans="1:55" ht="13" x14ac:dyDescent="0.15">
      <c r="A263" s="40" t="s">
        <v>9</v>
      </c>
      <c r="B263" s="41">
        <f t="shared" si="11"/>
        <v>46644</v>
      </c>
      <c r="C263" s="42">
        <v>10</v>
      </c>
      <c r="D263" s="42"/>
      <c r="E263" s="42" t="s">
        <v>34</v>
      </c>
      <c r="F263" s="43" t="s">
        <v>68</v>
      </c>
      <c r="G263" s="281"/>
      <c r="H263" s="272"/>
      <c r="I263" s="282"/>
      <c r="J263" s="272"/>
      <c r="K263" s="282"/>
      <c r="L263" s="272"/>
      <c r="M263" s="282"/>
      <c r="N263" s="283"/>
      <c r="O263" s="282"/>
      <c r="P263" s="272"/>
      <c r="Q263" s="282"/>
      <c r="R263" s="272"/>
      <c r="S263" s="282"/>
      <c r="T263" s="272"/>
      <c r="U263" s="282"/>
      <c r="V263" s="272"/>
      <c r="W263" s="282"/>
      <c r="X263" s="272"/>
      <c r="Y263" s="349">
        <v>120</v>
      </c>
      <c r="Z263" s="272"/>
      <c r="AA263" s="350">
        <v>120</v>
      </c>
      <c r="AB263" s="272"/>
      <c r="AC263" s="350"/>
      <c r="AD263" s="272"/>
      <c r="AE263" s="350"/>
      <c r="AF263" s="283"/>
      <c r="AG263" s="271"/>
      <c r="AH263" s="272"/>
      <c r="AI263" s="271"/>
      <c r="AJ263" s="272"/>
      <c r="AK263" s="271"/>
      <c r="AL263" s="283"/>
      <c r="AM263" s="289"/>
      <c r="AN263" s="272"/>
      <c r="AO263" s="271"/>
      <c r="AP263" s="272"/>
      <c r="AQ263" s="271"/>
      <c r="AR263" s="272"/>
      <c r="AS263" s="271"/>
      <c r="AT263" s="272"/>
      <c r="AU263" s="271"/>
      <c r="AV263" s="272"/>
      <c r="AW263" s="271"/>
      <c r="AX263" s="283"/>
      <c r="AY263" s="13">
        <f t="shared" si="6"/>
        <v>6481.5702000000001</v>
      </c>
      <c r="AZ263" s="42">
        <f t="shared" si="7"/>
        <v>240</v>
      </c>
      <c r="BA263" s="42">
        <f t="shared" si="8"/>
        <v>0</v>
      </c>
      <c r="BB263" s="42">
        <f t="shared" si="9"/>
        <v>240</v>
      </c>
      <c r="BC263" s="78">
        <f t="shared" si="10"/>
        <v>27.006542500000002</v>
      </c>
    </row>
    <row r="264" spans="1:55" ht="13" x14ac:dyDescent="0.15">
      <c r="A264" s="40" t="s">
        <v>10</v>
      </c>
      <c r="B264" s="41">
        <f t="shared" si="11"/>
        <v>46645</v>
      </c>
      <c r="C264" s="42">
        <v>10</v>
      </c>
      <c r="D264" s="42"/>
      <c r="E264" s="42" t="s">
        <v>34</v>
      </c>
      <c r="F264" s="43" t="s">
        <v>68</v>
      </c>
      <c r="G264" s="281"/>
      <c r="H264" s="272"/>
      <c r="I264" s="282"/>
      <c r="J264" s="272"/>
      <c r="K264" s="282"/>
      <c r="L264" s="272"/>
      <c r="M264" s="282"/>
      <c r="N264" s="283"/>
      <c r="O264" s="282"/>
      <c r="P264" s="272"/>
      <c r="Q264" s="282"/>
      <c r="R264" s="272"/>
      <c r="S264" s="282"/>
      <c r="T264" s="272"/>
      <c r="U264" s="282"/>
      <c r="V264" s="272"/>
      <c r="W264" s="282"/>
      <c r="X264" s="272"/>
      <c r="Y264" s="349">
        <v>120</v>
      </c>
      <c r="Z264" s="272"/>
      <c r="AA264" s="350">
        <v>120</v>
      </c>
      <c r="AB264" s="272"/>
      <c r="AC264" s="350"/>
      <c r="AD264" s="272"/>
      <c r="AE264" s="350"/>
      <c r="AF264" s="283"/>
      <c r="AG264" s="271"/>
      <c r="AH264" s="272"/>
      <c r="AI264" s="271"/>
      <c r="AJ264" s="272"/>
      <c r="AK264" s="271"/>
      <c r="AL264" s="283"/>
      <c r="AM264" s="289"/>
      <c r="AN264" s="272"/>
      <c r="AO264" s="271"/>
      <c r="AP264" s="272"/>
      <c r="AQ264" s="271"/>
      <c r="AR264" s="272"/>
      <c r="AS264" s="271"/>
      <c r="AT264" s="272"/>
      <c r="AU264" s="271"/>
      <c r="AV264" s="272"/>
      <c r="AW264" s="271"/>
      <c r="AX264" s="283"/>
      <c r="AY264" s="13">
        <f t="shared" si="6"/>
        <v>6481.5702000000001</v>
      </c>
      <c r="AZ264" s="42">
        <f t="shared" si="7"/>
        <v>240</v>
      </c>
      <c r="BA264" s="42">
        <f t="shared" si="8"/>
        <v>0</v>
      </c>
      <c r="BB264" s="42">
        <f t="shared" si="9"/>
        <v>240</v>
      </c>
      <c r="BC264" s="78">
        <f t="shared" si="10"/>
        <v>27.006542500000002</v>
      </c>
    </row>
    <row r="265" spans="1:55" ht="13" x14ac:dyDescent="0.15">
      <c r="A265" s="40" t="s">
        <v>11</v>
      </c>
      <c r="B265" s="41">
        <f t="shared" si="11"/>
        <v>46646</v>
      </c>
      <c r="C265" s="42">
        <v>10</v>
      </c>
      <c r="D265" s="42"/>
      <c r="E265" s="42" t="s">
        <v>34</v>
      </c>
      <c r="F265" s="43" t="s">
        <v>68</v>
      </c>
      <c r="G265" s="281"/>
      <c r="H265" s="272"/>
      <c r="I265" s="282"/>
      <c r="J265" s="272"/>
      <c r="K265" s="282"/>
      <c r="L265" s="272"/>
      <c r="M265" s="282"/>
      <c r="N265" s="283"/>
      <c r="O265" s="282"/>
      <c r="P265" s="272"/>
      <c r="Q265" s="282"/>
      <c r="R265" s="272"/>
      <c r="S265" s="282"/>
      <c r="T265" s="272"/>
      <c r="U265" s="282"/>
      <c r="V265" s="272"/>
      <c r="W265" s="282"/>
      <c r="X265" s="272"/>
      <c r="Y265" s="349">
        <v>120</v>
      </c>
      <c r="Z265" s="272"/>
      <c r="AA265" s="350">
        <v>120</v>
      </c>
      <c r="AB265" s="272"/>
      <c r="AC265" s="350"/>
      <c r="AD265" s="272"/>
      <c r="AE265" s="350"/>
      <c r="AF265" s="283"/>
      <c r="AG265" s="271"/>
      <c r="AH265" s="272"/>
      <c r="AI265" s="271"/>
      <c r="AJ265" s="272"/>
      <c r="AK265" s="271"/>
      <c r="AL265" s="283"/>
      <c r="AM265" s="289"/>
      <c r="AN265" s="272"/>
      <c r="AO265" s="271"/>
      <c r="AP265" s="272"/>
      <c r="AQ265" s="271"/>
      <c r="AR265" s="272"/>
      <c r="AS265" s="271"/>
      <c r="AT265" s="272"/>
      <c r="AU265" s="271"/>
      <c r="AV265" s="272"/>
      <c r="AW265" s="271"/>
      <c r="AX265" s="283"/>
      <c r="AY265" s="13">
        <f t="shared" si="6"/>
        <v>6481.5702000000001</v>
      </c>
      <c r="AZ265" s="42">
        <f t="shared" si="7"/>
        <v>240</v>
      </c>
      <c r="BA265" s="42">
        <f t="shared" si="8"/>
        <v>0</v>
      </c>
      <c r="BB265" s="42">
        <f t="shared" si="9"/>
        <v>240</v>
      </c>
      <c r="BC265" s="78">
        <f t="shared" si="10"/>
        <v>27.006542500000002</v>
      </c>
    </row>
    <row r="266" spans="1:55" ht="13" x14ac:dyDescent="0.15">
      <c r="A266" s="40" t="s">
        <v>12</v>
      </c>
      <c r="B266" s="41">
        <f t="shared" si="11"/>
        <v>46647</v>
      </c>
      <c r="C266" s="42">
        <v>10</v>
      </c>
      <c r="D266" s="42"/>
      <c r="E266" s="42" t="s">
        <v>34</v>
      </c>
      <c r="F266" s="43" t="s">
        <v>68</v>
      </c>
      <c r="G266" s="281"/>
      <c r="H266" s="272"/>
      <c r="I266" s="282"/>
      <c r="J266" s="272"/>
      <c r="K266" s="282"/>
      <c r="L266" s="272"/>
      <c r="M266" s="282"/>
      <c r="N266" s="283"/>
      <c r="O266" s="282"/>
      <c r="P266" s="272"/>
      <c r="Q266" s="282"/>
      <c r="R266" s="272"/>
      <c r="S266" s="282"/>
      <c r="T266" s="272"/>
      <c r="U266" s="282"/>
      <c r="V266" s="272"/>
      <c r="W266" s="282"/>
      <c r="X266" s="272"/>
      <c r="Y266" s="349">
        <v>120</v>
      </c>
      <c r="Z266" s="272"/>
      <c r="AA266" s="350">
        <v>120</v>
      </c>
      <c r="AB266" s="272"/>
      <c r="AC266" s="350"/>
      <c r="AD266" s="272"/>
      <c r="AE266" s="350"/>
      <c r="AF266" s="283"/>
      <c r="AG266" s="271"/>
      <c r="AH266" s="272"/>
      <c r="AI266" s="271"/>
      <c r="AJ266" s="272"/>
      <c r="AK266" s="271"/>
      <c r="AL266" s="283"/>
      <c r="AM266" s="289"/>
      <c r="AN266" s="272"/>
      <c r="AO266" s="271"/>
      <c r="AP266" s="272"/>
      <c r="AQ266" s="271"/>
      <c r="AR266" s="272"/>
      <c r="AS266" s="271"/>
      <c r="AT266" s="272"/>
      <c r="AU266" s="271"/>
      <c r="AV266" s="272"/>
      <c r="AW266" s="271"/>
      <c r="AX266" s="283"/>
      <c r="AY266" s="13">
        <f t="shared" si="6"/>
        <v>6481.5702000000001</v>
      </c>
      <c r="AZ266" s="42">
        <f t="shared" si="7"/>
        <v>240</v>
      </c>
      <c r="BA266" s="42">
        <f t="shared" si="8"/>
        <v>0</v>
      </c>
      <c r="BB266" s="42">
        <f t="shared" si="9"/>
        <v>240</v>
      </c>
      <c r="BC266" s="78">
        <f t="shared" si="10"/>
        <v>27.006542500000002</v>
      </c>
    </row>
    <row r="267" spans="1:55" ht="13" x14ac:dyDescent="0.15">
      <c r="A267" s="40" t="s">
        <v>13</v>
      </c>
      <c r="B267" s="41">
        <f t="shared" si="11"/>
        <v>46648</v>
      </c>
      <c r="C267" s="42">
        <v>10</v>
      </c>
      <c r="D267" s="42"/>
      <c r="E267" s="42" t="s">
        <v>34</v>
      </c>
      <c r="F267" s="43" t="s">
        <v>68</v>
      </c>
      <c r="G267" s="281"/>
      <c r="H267" s="272"/>
      <c r="I267" s="282"/>
      <c r="J267" s="272"/>
      <c r="K267" s="282"/>
      <c r="L267" s="272"/>
      <c r="M267" s="282"/>
      <c r="N267" s="283"/>
      <c r="O267" s="282"/>
      <c r="P267" s="272"/>
      <c r="Q267" s="282"/>
      <c r="R267" s="272"/>
      <c r="S267" s="282"/>
      <c r="T267" s="272"/>
      <c r="U267" s="282"/>
      <c r="V267" s="272"/>
      <c r="W267" s="282"/>
      <c r="X267" s="272"/>
      <c r="Y267" s="349">
        <v>120</v>
      </c>
      <c r="Z267" s="272"/>
      <c r="AA267" s="350">
        <v>120</v>
      </c>
      <c r="AB267" s="272"/>
      <c r="AC267" s="350"/>
      <c r="AD267" s="272"/>
      <c r="AE267" s="350"/>
      <c r="AF267" s="283"/>
      <c r="AG267" s="271"/>
      <c r="AH267" s="272"/>
      <c r="AI267" s="271"/>
      <c r="AJ267" s="272"/>
      <c r="AK267" s="271"/>
      <c r="AL267" s="283"/>
      <c r="AM267" s="289"/>
      <c r="AN267" s="272"/>
      <c r="AO267" s="271"/>
      <c r="AP267" s="272"/>
      <c r="AQ267" s="271"/>
      <c r="AR267" s="272"/>
      <c r="AS267" s="271"/>
      <c r="AT267" s="272"/>
      <c r="AU267" s="271"/>
      <c r="AV267" s="272"/>
      <c r="AW267" s="271"/>
      <c r="AX267" s="283"/>
      <c r="AY267" s="13">
        <f t="shared" si="6"/>
        <v>6481.5702000000001</v>
      </c>
      <c r="AZ267" s="42">
        <f t="shared" si="7"/>
        <v>240</v>
      </c>
      <c r="BA267" s="42">
        <f t="shared" si="8"/>
        <v>0</v>
      </c>
      <c r="BB267" s="42">
        <f t="shared" si="9"/>
        <v>240</v>
      </c>
      <c r="BC267" s="78">
        <f t="shared" si="10"/>
        <v>27.006542500000002</v>
      </c>
    </row>
    <row r="268" spans="1:55" ht="13" x14ac:dyDescent="0.15">
      <c r="A268" s="45" t="s">
        <v>14</v>
      </c>
      <c r="B268" s="46">
        <f t="shared" si="11"/>
        <v>46649</v>
      </c>
      <c r="C268" s="47">
        <v>10</v>
      </c>
      <c r="D268" s="47"/>
      <c r="E268" s="47" t="s">
        <v>34</v>
      </c>
      <c r="F268" s="48" t="s">
        <v>68</v>
      </c>
      <c r="G268" s="296"/>
      <c r="H268" s="292"/>
      <c r="I268" s="291"/>
      <c r="J268" s="292"/>
      <c r="K268" s="291"/>
      <c r="L268" s="292"/>
      <c r="M268" s="291"/>
      <c r="N268" s="293"/>
      <c r="O268" s="291"/>
      <c r="P268" s="292"/>
      <c r="Q268" s="291"/>
      <c r="R268" s="292"/>
      <c r="S268" s="291"/>
      <c r="T268" s="292"/>
      <c r="U268" s="291"/>
      <c r="V268" s="292"/>
      <c r="W268" s="291"/>
      <c r="X268" s="292"/>
      <c r="Y268" s="351">
        <v>0</v>
      </c>
      <c r="Z268" s="292"/>
      <c r="AA268" s="352">
        <v>0</v>
      </c>
      <c r="AB268" s="292"/>
      <c r="AC268" s="352"/>
      <c r="AD268" s="292"/>
      <c r="AE268" s="352"/>
      <c r="AF268" s="293"/>
      <c r="AG268" s="295"/>
      <c r="AH268" s="292"/>
      <c r="AI268" s="295"/>
      <c r="AJ268" s="292"/>
      <c r="AK268" s="295"/>
      <c r="AL268" s="293"/>
      <c r="AM268" s="294"/>
      <c r="AN268" s="292"/>
      <c r="AO268" s="295"/>
      <c r="AP268" s="292"/>
      <c r="AQ268" s="295"/>
      <c r="AR268" s="292"/>
      <c r="AS268" s="295"/>
      <c r="AT268" s="292"/>
      <c r="AU268" s="295"/>
      <c r="AV268" s="292"/>
      <c r="AW268" s="295"/>
      <c r="AX268" s="293"/>
      <c r="AY268" s="79">
        <f t="shared" si="6"/>
        <v>0</v>
      </c>
      <c r="AZ268" s="47">
        <f t="shared" si="7"/>
        <v>0</v>
      </c>
      <c r="BA268" s="47">
        <f t="shared" si="8"/>
        <v>0</v>
      </c>
      <c r="BB268" s="47">
        <f t="shared" si="9"/>
        <v>0</v>
      </c>
      <c r="BC268" s="80" t="str">
        <f t="shared" si="10"/>
        <v/>
      </c>
    </row>
    <row r="269" spans="1:55" ht="13" x14ac:dyDescent="0.15">
      <c r="A269" s="32" t="s">
        <v>7</v>
      </c>
      <c r="B269" s="33">
        <f t="shared" si="11"/>
        <v>46650</v>
      </c>
      <c r="C269" s="34">
        <v>10</v>
      </c>
      <c r="D269" s="34"/>
      <c r="E269" s="34" t="s">
        <v>35</v>
      </c>
      <c r="F269" s="35" t="s">
        <v>68</v>
      </c>
      <c r="G269" s="281"/>
      <c r="H269" s="272"/>
      <c r="I269" s="282"/>
      <c r="J269" s="272"/>
      <c r="K269" s="282"/>
      <c r="L269" s="272"/>
      <c r="M269" s="282"/>
      <c r="N269" s="283"/>
      <c r="O269" s="284"/>
      <c r="P269" s="285"/>
      <c r="Q269" s="284"/>
      <c r="R269" s="285"/>
      <c r="S269" s="284"/>
      <c r="T269" s="285"/>
      <c r="U269" s="284"/>
      <c r="V269" s="285"/>
      <c r="W269" s="284"/>
      <c r="X269" s="285"/>
      <c r="Y269" s="286">
        <v>120</v>
      </c>
      <c r="Z269" s="285"/>
      <c r="AA269" s="287">
        <v>120</v>
      </c>
      <c r="AB269" s="285"/>
      <c r="AC269" s="287"/>
      <c r="AD269" s="285"/>
      <c r="AE269" s="287"/>
      <c r="AF269" s="288"/>
      <c r="AG269" s="271"/>
      <c r="AH269" s="272"/>
      <c r="AI269" s="271"/>
      <c r="AJ269" s="272"/>
      <c r="AK269" s="271"/>
      <c r="AL269" s="283"/>
      <c r="AM269" s="289"/>
      <c r="AN269" s="272"/>
      <c r="AO269" s="271"/>
      <c r="AP269" s="272"/>
      <c r="AQ269" s="271"/>
      <c r="AR269" s="272"/>
      <c r="AS269" s="271"/>
      <c r="AT269" s="272"/>
      <c r="AU269" s="271"/>
      <c r="AV269" s="272"/>
      <c r="AW269" s="271"/>
      <c r="AX269" s="283"/>
      <c r="AY269" s="68">
        <f t="shared" si="6"/>
        <v>6481.5702000000001</v>
      </c>
      <c r="AZ269" s="34">
        <f t="shared" si="7"/>
        <v>240</v>
      </c>
      <c r="BA269" s="34">
        <f t="shared" si="8"/>
        <v>0</v>
      </c>
      <c r="BB269" s="34">
        <f t="shared" si="9"/>
        <v>240</v>
      </c>
      <c r="BC269" s="69">
        <f t="shared" si="10"/>
        <v>27.006542500000002</v>
      </c>
    </row>
    <row r="270" spans="1:55" ht="13" x14ac:dyDescent="0.15">
      <c r="A270" s="40" t="s">
        <v>9</v>
      </c>
      <c r="B270" s="41">
        <f t="shared" si="11"/>
        <v>46651</v>
      </c>
      <c r="C270" s="42">
        <v>10</v>
      </c>
      <c r="D270" s="42"/>
      <c r="E270" s="42" t="s">
        <v>35</v>
      </c>
      <c r="F270" s="43" t="s">
        <v>68</v>
      </c>
      <c r="G270" s="281"/>
      <c r="H270" s="272"/>
      <c r="I270" s="282"/>
      <c r="J270" s="272"/>
      <c r="K270" s="282"/>
      <c r="L270" s="272"/>
      <c r="M270" s="282"/>
      <c r="N270" s="283"/>
      <c r="O270" s="282"/>
      <c r="P270" s="272"/>
      <c r="Q270" s="282"/>
      <c r="R270" s="272"/>
      <c r="S270" s="282"/>
      <c r="T270" s="272"/>
      <c r="U270" s="282"/>
      <c r="V270" s="272"/>
      <c r="W270" s="282"/>
      <c r="X270" s="272"/>
      <c r="Y270" s="349">
        <v>120</v>
      </c>
      <c r="Z270" s="272"/>
      <c r="AA270" s="350">
        <v>120</v>
      </c>
      <c r="AB270" s="272"/>
      <c r="AC270" s="350"/>
      <c r="AD270" s="272"/>
      <c r="AE270" s="350"/>
      <c r="AF270" s="283"/>
      <c r="AG270" s="271"/>
      <c r="AH270" s="272"/>
      <c r="AI270" s="271"/>
      <c r="AJ270" s="272"/>
      <c r="AK270" s="271"/>
      <c r="AL270" s="283"/>
      <c r="AM270" s="289"/>
      <c r="AN270" s="272"/>
      <c r="AO270" s="271"/>
      <c r="AP270" s="272"/>
      <c r="AQ270" s="271"/>
      <c r="AR270" s="272"/>
      <c r="AS270" s="271"/>
      <c r="AT270" s="272"/>
      <c r="AU270" s="271"/>
      <c r="AV270" s="272"/>
      <c r="AW270" s="271"/>
      <c r="AX270" s="283"/>
      <c r="AY270" s="13">
        <f t="shared" si="6"/>
        <v>6481.5702000000001</v>
      </c>
      <c r="AZ270" s="42">
        <f t="shared" si="7"/>
        <v>240</v>
      </c>
      <c r="BA270" s="42">
        <f t="shared" si="8"/>
        <v>0</v>
      </c>
      <c r="BB270" s="42">
        <f t="shared" si="9"/>
        <v>240</v>
      </c>
      <c r="BC270" s="78">
        <f t="shared" si="10"/>
        <v>27.006542500000002</v>
      </c>
    </row>
    <row r="271" spans="1:55" ht="13" x14ac:dyDescent="0.15">
      <c r="A271" s="40" t="s">
        <v>10</v>
      </c>
      <c r="B271" s="41">
        <f t="shared" si="11"/>
        <v>46652</v>
      </c>
      <c r="C271" s="42">
        <v>10</v>
      </c>
      <c r="D271" s="42"/>
      <c r="E271" s="42" t="s">
        <v>35</v>
      </c>
      <c r="F271" s="43" t="s">
        <v>68</v>
      </c>
      <c r="G271" s="281"/>
      <c r="H271" s="272"/>
      <c r="I271" s="282"/>
      <c r="J271" s="272"/>
      <c r="K271" s="282"/>
      <c r="L271" s="272"/>
      <c r="M271" s="282"/>
      <c r="N271" s="283"/>
      <c r="O271" s="282"/>
      <c r="P271" s="272"/>
      <c r="Q271" s="282"/>
      <c r="R271" s="272"/>
      <c r="S271" s="282"/>
      <c r="T271" s="272"/>
      <c r="U271" s="282"/>
      <c r="V271" s="272"/>
      <c r="W271" s="282"/>
      <c r="X271" s="272"/>
      <c r="Y271" s="349">
        <v>120</v>
      </c>
      <c r="Z271" s="272"/>
      <c r="AA271" s="350">
        <v>120</v>
      </c>
      <c r="AB271" s="272"/>
      <c r="AC271" s="350"/>
      <c r="AD271" s="272"/>
      <c r="AE271" s="350"/>
      <c r="AF271" s="283"/>
      <c r="AG271" s="271"/>
      <c r="AH271" s="272"/>
      <c r="AI271" s="271"/>
      <c r="AJ271" s="272"/>
      <c r="AK271" s="271"/>
      <c r="AL271" s="283"/>
      <c r="AM271" s="289"/>
      <c r="AN271" s="272"/>
      <c r="AO271" s="271"/>
      <c r="AP271" s="272"/>
      <c r="AQ271" s="271"/>
      <c r="AR271" s="272"/>
      <c r="AS271" s="271"/>
      <c r="AT271" s="272"/>
      <c r="AU271" s="271"/>
      <c r="AV271" s="272"/>
      <c r="AW271" s="271"/>
      <c r="AX271" s="283"/>
      <c r="AY271" s="13">
        <f t="shared" si="6"/>
        <v>6481.5702000000001</v>
      </c>
      <c r="AZ271" s="42">
        <f t="shared" si="7"/>
        <v>240</v>
      </c>
      <c r="BA271" s="42">
        <f t="shared" si="8"/>
        <v>0</v>
      </c>
      <c r="BB271" s="42">
        <f t="shared" si="9"/>
        <v>240</v>
      </c>
      <c r="BC271" s="78">
        <f t="shared" si="10"/>
        <v>27.006542500000002</v>
      </c>
    </row>
    <row r="272" spans="1:55" ht="13" x14ac:dyDescent="0.15">
      <c r="A272" s="40" t="s">
        <v>11</v>
      </c>
      <c r="B272" s="41">
        <f t="shared" si="11"/>
        <v>46653</v>
      </c>
      <c r="C272" s="42">
        <v>10</v>
      </c>
      <c r="D272" s="42"/>
      <c r="E272" s="42" t="s">
        <v>35</v>
      </c>
      <c r="F272" s="43" t="s">
        <v>68</v>
      </c>
      <c r="G272" s="281"/>
      <c r="H272" s="272"/>
      <c r="I272" s="282"/>
      <c r="J272" s="272"/>
      <c r="K272" s="282"/>
      <c r="L272" s="272"/>
      <c r="M272" s="282"/>
      <c r="N272" s="283"/>
      <c r="O272" s="282"/>
      <c r="P272" s="272"/>
      <c r="Q272" s="282"/>
      <c r="R272" s="272"/>
      <c r="S272" s="282"/>
      <c r="T272" s="272"/>
      <c r="U272" s="282"/>
      <c r="V272" s="272"/>
      <c r="W272" s="282"/>
      <c r="X272" s="272"/>
      <c r="Y272" s="349">
        <v>120</v>
      </c>
      <c r="Z272" s="272"/>
      <c r="AA272" s="350">
        <v>120</v>
      </c>
      <c r="AB272" s="272"/>
      <c r="AC272" s="350"/>
      <c r="AD272" s="272"/>
      <c r="AE272" s="350"/>
      <c r="AF272" s="283"/>
      <c r="AG272" s="271"/>
      <c r="AH272" s="272"/>
      <c r="AI272" s="271"/>
      <c r="AJ272" s="272"/>
      <c r="AK272" s="271"/>
      <c r="AL272" s="283"/>
      <c r="AM272" s="289"/>
      <c r="AN272" s="272"/>
      <c r="AO272" s="271"/>
      <c r="AP272" s="272"/>
      <c r="AQ272" s="271"/>
      <c r="AR272" s="272"/>
      <c r="AS272" s="271"/>
      <c r="AT272" s="272"/>
      <c r="AU272" s="271"/>
      <c r="AV272" s="272"/>
      <c r="AW272" s="271"/>
      <c r="AX272" s="283"/>
      <c r="AY272" s="13">
        <f t="shared" si="6"/>
        <v>6481.5702000000001</v>
      </c>
      <c r="AZ272" s="42">
        <f t="shared" si="7"/>
        <v>240</v>
      </c>
      <c r="BA272" s="42">
        <f t="shared" si="8"/>
        <v>0</v>
      </c>
      <c r="BB272" s="42">
        <f t="shared" si="9"/>
        <v>240</v>
      </c>
      <c r="BC272" s="78">
        <f t="shared" si="10"/>
        <v>27.006542500000002</v>
      </c>
    </row>
    <row r="273" spans="1:55" ht="13" x14ac:dyDescent="0.15">
      <c r="A273" s="40" t="s">
        <v>12</v>
      </c>
      <c r="B273" s="41">
        <f t="shared" si="11"/>
        <v>46654</v>
      </c>
      <c r="C273" s="42">
        <v>10</v>
      </c>
      <c r="D273" s="42"/>
      <c r="E273" s="42" t="s">
        <v>35</v>
      </c>
      <c r="F273" s="43" t="s">
        <v>68</v>
      </c>
      <c r="G273" s="281"/>
      <c r="H273" s="272"/>
      <c r="I273" s="282"/>
      <c r="J273" s="272"/>
      <c r="K273" s="282"/>
      <c r="L273" s="272"/>
      <c r="M273" s="282"/>
      <c r="N273" s="283"/>
      <c r="O273" s="282"/>
      <c r="P273" s="272"/>
      <c r="Q273" s="282"/>
      <c r="R273" s="272"/>
      <c r="S273" s="282"/>
      <c r="T273" s="272"/>
      <c r="U273" s="282"/>
      <c r="V273" s="272"/>
      <c r="W273" s="282"/>
      <c r="X273" s="272"/>
      <c r="Y273" s="349">
        <v>120</v>
      </c>
      <c r="Z273" s="272"/>
      <c r="AA273" s="350">
        <v>120</v>
      </c>
      <c r="AB273" s="272"/>
      <c r="AC273" s="350"/>
      <c r="AD273" s="272"/>
      <c r="AE273" s="350"/>
      <c r="AF273" s="283"/>
      <c r="AG273" s="271"/>
      <c r="AH273" s="272"/>
      <c r="AI273" s="271"/>
      <c r="AJ273" s="272"/>
      <c r="AK273" s="271"/>
      <c r="AL273" s="283"/>
      <c r="AM273" s="289"/>
      <c r="AN273" s="272"/>
      <c r="AO273" s="271"/>
      <c r="AP273" s="272"/>
      <c r="AQ273" s="271"/>
      <c r="AR273" s="272"/>
      <c r="AS273" s="271"/>
      <c r="AT273" s="272"/>
      <c r="AU273" s="271"/>
      <c r="AV273" s="272"/>
      <c r="AW273" s="271"/>
      <c r="AX273" s="283"/>
      <c r="AY273" s="13">
        <f t="shared" si="6"/>
        <v>6481.5702000000001</v>
      </c>
      <c r="AZ273" s="42">
        <f t="shared" si="7"/>
        <v>240</v>
      </c>
      <c r="BA273" s="42">
        <f t="shared" si="8"/>
        <v>0</v>
      </c>
      <c r="BB273" s="42">
        <f t="shared" si="9"/>
        <v>240</v>
      </c>
      <c r="BC273" s="78">
        <f t="shared" si="10"/>
        <v>27.006542500000002</v>
      </c>
    </row>
    <row r="274" spans="1:55" ht="13" x14ac:dyDescent="0.15">
      <c r="A274" s="40" t="s">
        <v>13</v>
      </c>
      <c r="B274" s="41">
        <f t="shared" si="11"/>
        <v>46655</v>
      </c>
      <c r="C274" s="42">
        <v>10</v>
      </c>
      <c r="D274" s="42"/>
      <c r="E274" s="42" t="s">
        <v>35</v>
      </c>
      <c r="F274" s="43" t="s">
        <v>68</v>
      </c>
      <c r="G274" s="281"/>
      <c r="H274" s="272"/>
      <c r="I274" s="282"/>
      <c r="J274" s="272"/>
      <c r="K274" s="282"/>
      <c r="L274" s="272"/>
      <c r="M274" s="282"/>
      <c r="N274" s="283"/>
      <c r="O274" s="282"/>
      <c r="P274" s="272"/>
      <c r="Q274" s="282"/>
      <c r="R274" s="272"/>
      <c r="S274" s="282"/>
      <c r="T274" s="272"/>
      <c r="U274" s="282"/>
      <c r="V274" s="272"/>
      <c r="W274" s="282"/>
      <c r="X274" s="272"/>
      <c r="Y274" s="349">
        <v>120</v>
      </c>
      <c r="Z274" s="272"/>
      <c r="AA274" s="350">
        <v>120</v>
      </c>
      <c r="AB274" s="272"/>
      <c r="AC274" s="350"/>
      <c r="AD274" s="272"/>
      <c r="AE274" s="350"/>
      <c r="AF274" s="283"/>
      <c r="AG274" s="271"/>
      <c r="AH274" s="272"/>
      <c r="AI274" s="271"/>
      <c r="AJ274" s="272"/>
      <c r="AK274" s="271"/>
      <c r="AL274" s="283"/>
      <c r="AM274" s="289"/>
      <c r="AN274" s="272"/>
      <c r="AO274" s="271"/>
      <c r="AP274" s="272"/>
      <c r="AQ274" s="271"/>
      <c r="AR274" s="272"/>
      <c r="AS274" s="271"/>
      <c r="AT274" s="272"/>
      <c r="AU274" s="271"/>
      <c r="AV274" s="272"/>
      <c r="AW274" s="271"/>
      <c r="AX274" s="283"/>
      <c r="AY274" s="13">
        <f t="shared" si="6"/>
        <v>6481.5702000000001</v>
      </c>
      <c r="AZ274" s="42">
        <f t="shared" si="7"/>
        <v>240</v>
      </c>
      <c r="BA274" s="42">
        <f t="shared" si="8"/>
        <v>0</v>
      </c>
      <c r="BB274" s="42">
        <f t="shared" si="9"/>
        <v>240</v>
      </c>
      <c r="BC274" s="78">
        <f t="shared" si="10"/>
        <v>27.006542500000002</v>
      </c>
    </row>
    <row r="275" spans="1:55" ht="13" x14ac:dyDescent="0.15">
      <c r="A275" s="45" t="s">
        <v>14</v>
      </c>
      <c r="B275" s="46">
        <f t="shared" si="11"/>
        <v>46656</v>
      </c>
      <c r="C275" s="47">
        <v>10</v>
      </c>
      <c r="D275" s="47"/>
      <c r="E275" s="47" t="s">
        <v>35</v>
      </c>
      <c r="F275" s="48" t="s">
        <v>68</v>
      </c>
      <c r="G275" s="296"/>
      <c r="H275" s="292"/>
      <c r="I275" s="291"/>
      <c r="J275" s="292"/>
      <c r="K275" s="291"/>
      <c r="L275" s="292"/>
      <c r="M275" s="291"/>
      <c r="N275" s="293"/>
      <c r="O275" s="291"/>
      <c r="P275" s="292"/>
      <c r="Q275" s="291"/>
      <c r="R275" s="292"/>
      <c r="S275" s="291"/>
      <c r="T275" s="292"/>
      <c r="U275" s="291"/>
      <c r="V275" s="292"/>
      <c r="W275" s="291"/>
      <c r="X275" s="292"/>
      <c r="Y275" s="349">
        <v>0</v>
      </c>
      <c r="Z275" s="272"/>
      <c r="AA275" s="352">
        <v>0</v>
      </c>
      <c r="AB275" s="292"/>
      <c r="AC275" s="352"/>
      <c r="AD275" s="292"/>
      <c r="AE275" s="352"/>
      <c r="AF275" s="293"/>
      <c r="AG275" s="295"/>
      <c r="AH275" s="292"/>
      <c r="AI275" s="295"/>
      <c r="AJ275" s="292"/>
      <c r="AK275" s="295"/>
      <c r="AL275" s="293"/>
      <c r="AM275" s="294"/>
      <c r="AN275" s="292"/>
      <c r="AO275" s="295"/>
      <c r="AP275" s="292"/>
      <c r="AQ275" s="295"/>
      <c r="AR275" s="292"/>
      <c r="AS275" s="295"/>
      <c r="AT275" s="292"/>
      <c r="AU275" s="295"/>
      <c r="AV275" s="292"/>
      <c r="AW275" s="295"/>
      <c r="AX275" s="293"/>
      <c r="AY275" s="79">
        <f t="shared" si="6"/>
        <v>0</v>
      </c>
      <c r="AZ275" s="47">
        <f t="shared" si="7"/>
        <v>0</v>
      </c>
      <c r="BA275" s="47">
        <f t="shared" si="8"/>
        <v>0</v>
      </c>
      <c r="BB275" s="47">
        <f t="shared" si="9"/>
        <v>0</v>
      </c>
      <c r="BC275" s="80" t="str">
        <f t="shared" si="10"/>
        <v/>
      </c>
    </row>
    <row r="276" spans="1:55" ht="13" x14ac:dyDescent="0.15">
      <c r="A276" s="32" t="s">
        <v>7</v>
      </c>
      <c r="B276" s="33">
        <f t="shared" si="11"/>
        <v>46657</v>
      </c>
      <c r="C276" s="34">
        <v>10</v>
      </c>
      <c r="D276" s="34"/>
      <c r="E276" s="34" t="s">
        <v>36</v>
      </c>
      <c r="F276" s="35" t="s">
        <v>90</v>
      </c>
      <c r="G276" s="281"/>
      <c r="H276" s="272"/>
      <c r="I276" s="282"/>
      <c r="J276" s="272"/>
      <c r="K276" s="282"/>
      <c r="L276" s="272"/>
      <c r="M276" s="282"/>
      <c r="N276" s="283"/>
      <c r="O276" s="284"/>
      <c r="P276" s="285"/>
      <c r="Q276" s="284"/>
      <c r="R276" s="285"/>
      <c r="S276" s="284"/>
      <c r="T276" s="285"/>
      <c r="U276" s="284"/>
      <c r="V276" s="285"/>
      <c r="W276" s="284"/>
      <c r="X276" s="285"/>
      <c r="Y276" s="286">
        <v>40</v>
      </c>
      <c r="Z276" s="285"/>
      <c r="AA276" s="287">
        <v>40</v>
      </c>
      <c r="AB276" s="285"/>
      <c r="AC276" s="287"/>
      <c r="AD276" s="285"/>
      <c r="AE276" s="287"/>
      <c r="AF276" s="288"/>
      <c r="AG276" s="271"/>
      <c r="AH276" s="272"/>
      <c r="AI276" s="271"/>
      <c r="AJ276" s="272"/>
      <c r="AK276" s="271"/>
      <c r="AL276" s="283"/>
      <c r="AM276" s="289"/>
      <c r="AN276" s="272"/>
      <c r="AO276" s="271"/>
      <c r="AP276" s="272"/>
      <c r="AQ276" s="271"/>
      <c r="AR276" s="272"/>
      <c r="AS276" s="271"/>
      <c r="AT276" s="272"/>
      <c r="AU276" s="271"/>
      <c r="AV276" s="272"/>
      <c r="AW276" s="271"/>
      <c r="AX276" s="283"/>
      <c r="AY276" s="68">
        <f t="shared" si="6"/>
        <v>2160.5234</v>
      </c>
      <c r="AZ276" s="34">
        <f t="shared" si="7"/>
        <v>80</v>
      </c>
      <c r="BA276" s="34">
        <f t="shared" si="8"/>
        <v>0</v>
      </c>
      <c r="BB276" s="34">
        <f t="shared" si="9"/>
        <v>80</v>
      </c>
      <c r="BC276" s="69">
        <f t="shared" si="10"/>
        <v>27.006542500000002</v>
      </c>
    </row>
    <row r="277" spans="1:55" ht="13" x14ac:dyDescent="0.15">
      <c r="A277" s="40" t="s">
        <v>9</v>
      </c>
      <c r="B277" s="41">
        <f t="shared" si="11"/>
        <v>46658</v>
      </c>
      <c r="C277" s="42">
        <v>10</v>
      </c>
      <c r="D277" s="42"/>
      <c r="E277" s="42" t="s">
        <v>36</v>
      </c>
      <c r="F277" s="43" t="s">
        <v>90</v>
      </c>
      <c r="G277" s="281"/>
      <c r="H277" s="272"/>
      <c r="I277" s="282"/>
      <c r="J277" s="272"/>
      <c r="K277" s="282"/>
      <c r="L277" s="272"/>
      <c r="M277" s="282"/>
      <c r="N277" s="283"/>
      <c r="O277" s="282"/>
      <c r="P277" s="272"/>
      <c r="Q277" s="282"/>
      <c r="R277" s="272"/>
      <c r="S277" s="282"/>
      <c r="T277" s="272"/>
      <c r="U277" s="282"/>
      <c r="V277" s="272"/>
      <c r="W277" s="282"/>
      <c r="X277" s="272"/>
      <c r="Y277" s="349">
        <v>40</v>
      </c>
      <c r="Z277" s="272"/>
      <c r="AA277" s="350">
        <v>40</v>
      </c>
      <c r="AB277" s="272"/>
      <c r="AC277" s="350"/>
      <c r="AD277" s="272"/>
      <c r="AE277" s="350"/>
      <c r="AF277" s="283"/>
      <c r="AG277" s="271"/>
      <c r="AH277" s="272"/>
      <c r="AI277" s="271"/>
      <c r="AJ277" s="272"/>
      <c r="AK277" s="271"/>
      <c r="AL277" s="283"/>
      <c r="AM277" s="289"/>
      <c r="AN277" s="272"/>
      <c r="AO277" s="271"/>
      <c r="AP277" s="272"/>
      <c r="AQ277" s="271"/>
      <c r="AR277" s="272"/>
      <c r="AS277" s="271"/>
      <c r="AT277" s="272"/>
      <c r="AU277" s="271"/>
      <c r="AV277" s="272"/>
      <c r="AW277" s="271"/>
      <c r="AX277" s="283"/>
      <c r="AY277" s="13">
        <f t="shared" si="6"/>
        <v>2160.5234</v>
      </c>
      <c r="AZ277" s="42">
        <f t="shared" si="7"/>
        <v>80</v>
      </c>
      <c r="BA277" s="42">
        <f t="shared" si="8"/>
        <v>0</v>
      </c>
      <c r="BB277" s="42">
        <f t="shared" si="9"/>
        <v>80</v>
      </c>
      <c r="BC277" s="78">
        <f t="shared" si="10"/>
        <v>27.006542500000002</v>
      </c>
    </row>
    <row r="278" spans="1:55" ht="13" x14ac:dyDescent="0.15">
      <c r="A278" s="40" t="s">
        <v>10</v>
      </c>
      <c r="B278" s="41">
        <f t="shared" si="11"/>
        <v>46659</v>
      </c>
      <c r="C278" s="42">
        <v>10</v>
      </c>
      <c r="D278" s="42"/>
      <c r="E278" s="42" t="s">
        <v>36</v>
      </c>
      <c r="F278" s="43" t="s">
        <v>90</v>
      </c>
      <c r="G278" s="281"/>
      <c r="H278" s="272"/>
      <c r="I278" s="282"/>
      <c r="J278" s="272"/>
      <c r="K278" s="282"/>
      <c r="L278" s="272"/>
      <c r="M278" s="282"/>
      <c r="N278" s="283"/>
      <c r="O278" s="282"/>
      <c r="P278" s="272"/>
      <c r="Q278" s="282"/>
      <c r="R278" s="272"/>
      <c r="S278" s="282"/>
      <c r="T278" s="272"/>
      <c r="U278" s="282"/>
      <c r="V278" s="272"/>
      <c r="W278" s="282"/>
      <c r="X278" s="272"/>
      <c r="Y278" s="349">
        <v>40</v>
      </c>
      <c r="Z278" s="272"/>
      <c r="AA278" s="350">
        <v>40</v>
      </c>
      <c r="AB278" s="272"/>
      <c r="AC278" s="350"/>
      <c r="AD278" s="272"/>
      <c r="AE278" s="350"/>
      <c r="AF278" s="283"/>
      <c r="AG278" s="271"/>
      <c r="AH278" s="272"/>
      <c r="AI278" s="271"/>
      <c r="AJ278" s="272"/>
      <c r="AK278" s="271"/>
      <c r="AL278" s="283"/>
      <c r="AM278" s="289"/>
      <c r="AN278" s="272"/>
      <c r="AO278" s="271"/>
      <c r="AP278" s="272"/>
      <c r="AQ278" s="271"/>
      <c r="AR278" s="272"/>
      <c r="AS278" s="271"/>
      <c r="AT278" s="272"/>
      <c r="AU278" s="271"/>
      <c r="AV278" s="272"/>
      <c r="AW278" s="271"/>
      <c r="AX278" s="283"/>
      <c r="AY278" s="13">
        <f t="shared" si="6"/>
        <v>2160.5234</v>
      </c>
      <c r="AZ278" s="42">
        <f t="shared" si="7"/>
        <v>80</v>
      </c>
      <c r="BA278" s="42">
        <f t="shared" si="8"/>
        <v>0</v>
      </c>
      <c r="BB278" s="42">
        <f t="shared" si="9"/>
        <v>80</v>
      </c>
      <c r="BC278" s="78">
        <f t="shared" si="10"/>
        <v>27.006542500000002</v>
      </c>
    </row>
    <row r="279" spans="1:55" ht="13" x14ac:dyDescent="0.15">
      <c r="A279" s="40" t="s">
        <v>11</v>
      </c>
      <c r="B279" s="41">
        <f t="shared" si="11"/>
        <v>46660</v>
      </c>
      <c r="C279" s="42">
        <v>10</v>
      </c>
      <c r="D279" s="42"/>
      <c r="E279" s="42" t="s">
        <v>36</v>
      </c>
      <c r="F279" s="43" t="s">
        <v>90</v>
      </c>
      <c r="G279" s="281"/>
      <c r="H279" s="272"/>
      <c r="I279" s="282"/>
      <c r="J279" s="272"/>
      <c r="K279" s="282"/>
      <c r="L279" s="272"/>
      <c r="M279" s="282"/>
      <c r="N279" s="283"/>
      <c r="O279" s="282"/>
      <c r="P279" s="272"/>
      <c r="Q279" s="282"/>
      <c r="R279" s="272"/>
      <c r="S279" s="282"/>
      <c r="T279" s="272"/>
      <c r="U279" s="282"/>
      <c r="V279" s="272"/>
      <c r="W279" s="282"/>
      <c r="X279" s="272"/>
      <c r="Y279" s="349">
        <v>40</v>
      </c>
      <c r="Z279" s="272"/>
      <c r="AA279" s="350">
        <v>40</v>
      </c>
      <c r="AB279" s="272"/>
      <c r="AC279" s="350"/>
      <c r="AD279" s="272"/>
      <c r="AE279" s="350"/>
      <c r="AF279" s="283"/>
      <c r="AG279" s="271"/>
      <c r="AH279" s="272"/>
      <c r="AI279" s="271"/>
      <c r="AJ279" s="272"/>
      <c r="AK279" s="271"/>
      <c r="AL279" s="283"/>
      <c r="AM279" s="289"/>
      <c r="AN279" s="272"/>
      <c r="AO279" s="271"/>
      <c r="AP279" s="272"/>
      <c r="AQ279" s="271"/>
      <c r="AR279" s="272"/>
      <c r="AS279" s="271"/>
      <c r="AT279" s="272"/>
      <c r="AU279" s="271"/>
      <c r="AV279" s="272"/>
      <c r="AW279" s="271"/>
      <c r="AX279" s="283"/>
      <c r="AY279" s="13">
        <f t="shared" si="6"/>
        <v>2160.5234</v>
      </c>
      <c r="AZ279" s="42">
        <f t="shared" si="7"/>
        <v>80</v>
      </c>
      <c r="BA279" s="42">
        <f t="shared" si="8"/>
        <v>0</v>
      </c>
      <c r="BB279" s="42">
        <f t="shared" si="9"/>
        <v>80</v>
      </c>
      <c r="BC279" s="78">
        <f t="shared" si="10"/>
        <v>27.006542500000002</v>
      </c>
    </row>
    <row r="280" spans="1:55" ht="13" x14ac:dyDescent="0.15">
      <c r="A280" s="40" t="s">
        <v>12</v>
      </c>
      <c r="B280" s="41">
        <f t="shared" si="11"/>
        <v>46661</v>
      </c>
      <c r="C280" s="42">
        <v>10</v>
      </c>
      <c r="D280" s="42"/>
      <c r="E280" s="42" t="s">
        <v>36</v>
      </c>
      <c r="F280" s="43" t="s">
        <v>90</v>
      </c>
      <c r="G280" s="281"/>
      <c r="H280" s="272"/>
      <c r="I280" s="282"/>
      <c r="J280" s="272"/>
      <c r="K280" s="282"/>
      <c r="L280" s="272"/>
      <c r="M280" s="282"/>
      <c r="N280" s="283"/>
      <c r="O280" s="282"/>
      <c r="P280" s="272"/>
      <c r="Q280" s="282"/>
      <c r="R280" s="272"/>
      <c r="S280" s="282"/>
      <c r="T280" s="272"/>
      <c r="U280" s="282"/>
      <c r="V280" s="272"/>
      <c r="W280" s="282"/>
      <c r="X280" s="272"/>
      <c r="Y280" s="349">
        <v>40</v>
      </c>
      <c r="Z280" s="272"/>
      <c r="AA280" s="350">
        <v>40</v>
      </c>
      <c r="AB280" s="272"/>
      <c r="AC280" s="350"/>
      <c r="AD280" s="272"/>
      <c r="AE280" s="350"/>
      <c r="AF280" s="283"/>
      <c r="AG280" s="271"/>
      <c r="AH280" s="272"/>
      <c r="AI280" s="271"/>
      <c r="AJ280" s="272"/>
      <c r="AK280" s="271"/>
      <c r="AL280" s="283"/>
      <c r="AM280" s="289"/>
      <c r="AN280" s="272"/>
      <c r="AO280" s="271"/>
      <c r="AP280" s="272"/>
      <c r="AQ280" s="271"/>
      <c r="AR280" s="272"/>
      <c r="AS280" s="271"/>
      <c r="AT280" s="272"/>
      <c r="AU280" s="271"/>
      <c r="AV280" s="272"/>
      <c r="AW280" s="271"/>
      <c r="AX280" s="283"/>
      <c r="AY280" s="13">
        <f t="shared" si="6"/>
        <v>2160.5234</v>
      </c>
      <c r="AZ280" s="42">
        <f t="shared" si="7"/>
        <v>80</v>
      </c>
      <c r="BA280" s="42">
        <f t="shared" si="8"/>
        <v>0</v>
      </c>
      <c r="BB280" s="42">
        <f t="shared" si="9"/>
        <v>80</v>
      </c>
      <c r="BC280" s="78">
        <f t="shared" si="10"/>
        <v>27.006542500000002</v>
      </c>
    </row>
    <row r="281" spans="1:55" ht="13" x14ac:dyDescent="0.15">
      <c r="A281" s="40" t="s">
        <v>13</v>
      </c>
      <c r="B281" s="41">
        <f t="shared" si="11"/>
        <v>46662</v>
      </c>
      <c r="C281" s="42">
        <v>10</v>
      </c>
      <c r="D281" s="42"/>
      <c r="E281" s="42" t="s">
        <v>36</v>
      </c>
      <c r="F281" s="43" t="s">
        <v>90</v>
      </c>
      <c r="G281" s="281"/>
      <c r="H281" s="272"/>
      <c r="I281" s="282"/>
      <c r="J281" s="272"/>
      <c r="K281" s="282"/>
      <c r="L281" s="272"/>
      <c r="M281" s="282"/>
      <c r="N281" s="283"/>
      <c r="O281" s="282"/>
      <c r="P281" s="272"/>
      <c r="Q281" s="282"/>
      <c r="R281" s="272"/>
      <c r="S281" s="282"/>
      <c r="T281" s="272"/>
      <c r="U281" s="282"/>
      <c r="V281" s="272"/>
      <c r="W281" s="282"/>
      <c r="X281" s="272"/>
      <c r="Y281" s="349">
        <v>40</v>
      </c>
      <c r="Z281" s="272"/>
      <c r="AA281" s="350">
        <v>40</v>
      </c>
      <c r="AB281" s="272"/>
      <c r="AC281" s="350"/>
      <c r="AD281" s="272"/>
      <c r="AE281" s="350"/>
      <c r="AF281" s="283"/>
      <c r="AG281" s="271"/>
      <c r="AH281" s="272"/>
      <c r="AI281" s="271"/>
      <c r="AJ281" s="272"/>
      <c r="AK281" s="271"/>
      <c r="AL281" s="283"/>
      <c r="AM281" s="289"/>
      <c r="AN281" s="272"/>
      <c r="AO281" s="271"/>
      <c r="AP281" s="272"/>
      <c r="AQ281" s="271"/>
      <c r="AR281" s="272"/>
      <c r="AS281" s="271"/>
      <c r="AT281" s="272"/>
      <c r="AU281" s="271"/>
      <c r="AV281" s="272"/>
      <c r="AW281" s="271"/>
      <c r="AX281" s="283"/>
      <c r="AY281" s="13">
        <f t="shared" si="6"/>
        <v>2160.5234</v>
      </c>
      <c r="AZ281" s="42">
        <f t="shared" si="7"/>
        <v>80</v>
      </c>
      <c r="BA281" s="42">
        <f t="shared" si="8"/>
        <v>0</v>
      </c>
      <c r="BB281" s="42">
        <f t="shared" si="9"/>
        <v>80</v>
      </c>
      <c r="BC281" s="78">
        <f t="shared" si="10"/>
        <v>27.006542500000002</v>
      </c>
    </row>
    <row r="282" spans="1:55" ht="13" x14ac:dyDescent="0.15">
      <c r="A282" s="45" t="s">
        <v>14</v>
      </c>
      <c r="B282" s="46">
        <f t="shared" si="11"/>
        <v>46663</v>
      </c>
      <c r="C282" s="47">
        <v>10</v>
      </c>
      <c r="D282" s="47"/>
      <c r="E282" s="47" t="s">
        <v>36</v>
      </c>
      <c r="F282" s="48" t="s">
        <v>90</v>
      </c>
      <c r="G282" s="296"/>
      <c r="H282" s="292"/>
      <c r="I282" s="291"/>
      <c r="J282" s="292"/>
      <c r="K282" s="291"/>
      <c r="L282" s="292"/>
      <c r="M282" s="291"/>
      <c r="N282" s="293"/>
      <c r="O282" s="291"/>
      <c r="P282" s="292"/>
      <c r="Q282" s="291"/>
      <c r="R282" s="292"/>
      <c r="S282" s="291"/>
      <c r="T282" s="292"/>
      <c r="U282" s="291"/>
      <c r="V282" s="292"/>
      <c r="W282" s="291"/>
      <c r="X282" s="292"/>
      <c r="Y282" s="351">
        <v>0</v>
      </c>
      <c r="Z282" s="292"/>
      <c r="AA282" s="352">
        <v>0</v>
      </c>
      <c r="AB282" s="292"/>
      <c r="AC282" s="352"/>
      <c r="AD282" s="292"/>
      <c r="AE282" s="352"/>
      <c r="AF282" s="293"/>
      <c r="AG282" s="295"/>
      <c r="AH282" s="292"/>
      <c r="AI282" s="295"/>
      <c r="AJ282" s="292"/>
      <c r="AK282" s="295"/>
      <c r="AL282" s="293"/>
      <c r="AM282" s="294"/>
      <c r="AN282" s="292"/>
      <c r="AO282" s="295"/>
      <c r="AP282" s="292"/>
      <c r="AQ282" s="295"/>
      <c r="AR282" s="292"/>
      <c r="AS282" s="295"/>
      <c r="AT282" s="292"/>
      <c r="AU282" s="295"/>
      <c r="AV282" s="292"/>
      <c r="AW282" s="295"/>
      <c r="AX282" s="293"/>
      <c r="AY282" s="79">
        <f t="shared" si="6"/>
        <v>0</v>
      </c>
      <c r="AZ282" s="47">
        <f t="shared" si="7"/>
        <v>0</v>
      </c>
      <c r="BA282" s="47">
        <f t="shared" si="8"/>
        <v>0</v>
      </c>
      <c r="BB282" s="47">
        <f t="shared" si="9"/>
        <v>0</v>
      </c>
      <c r="BC282" s="80" t="str">
        <f t="shared" si="10"/>
        <v/>
      </c>
    </row>
    <row r="283" spans="1:55" ht="13" x14ac:dyDescent="0.15">
      <c r="A283" s="32" t="s">
        <v>7</v>
      </c>
      <c r="B283" s="33">
        <f t="shared" si="11"/>
        <v>46664</v>
      </c>
      <c r="C283" s="34">
        <v>11</v>
      </c>
      <c r="D283" s="34"/>
      <c r="E283" s="34" t="s">
        <v>31</v>
      </c>
      <c r="F283" s="35" t="s">
        <v>90</v>
      </c>
      <c r="G283" s="281"/>
      <c r="H283" s="272"/>
      <c r="I283" s="282"/>
      <c r="J283" s="272"/>
      <c r="K283" s="282"/>
      <c r="L283" s="272"/>
      <c r="M283" s="282"/>
      <c r="N283" s="283"/>
      <c r="O283" s="282"/>
      <c r="P283" s="272"/>
      <c r="Q283" s="282"/>
      <c r="R283" s="272"/>
      <c r="S283" s="282"/>
      <c r="T283" s="272"/>
      <c r="U283" s="282"/>
      <c r="V283" s="272"/>
      <c r="W283" s="282"/>
      <c r="X283" s="272"/>
      <c r="Y283" s="286">
        <v>40</v>
      </c>
      <c r="Z283" s="285"/>
      <c r="AA283" s="287">
        <v>40</v>
      </c>
      <c r="AB283" s="285"/>
      <c r="AC283" s="287"/>
      <c r="AD283" s="285"/>
      <c r="AE283" s="287"/>
      <c r="AF283" s="288"/>
      <c r="AG283" s="271"/>
      <c r="AH283" s="272"/>
      <c r="AI283" s="271"/>
      <c r="AJ283" s="272"/>
      <c r="AK283" s="271"/>
      <c r="AL283" s="283"/>
      <c r="AM283" s="289"/>
      <c r="AN283" s="272"/>
      <c r="AO283" s="271"/>
      <c r="AP283" s="272"/>
      <c r="AQ283" s="271"/>
      <c r="AR283" s="272"/>
      <c r="AS283" s="271"/>
      <c r="AT283" s="272"/>
      <c r="AU283" s="271"/>
      <c r="AV283" s="272"/>
      <c r="AW283" s="271"/>
      <c r="AX283" s="283"/>
      <c r="AY283" s="68">
        <f t="shared" si="6"/>
        <v>2160.5234</v>
      </c>
      <c r="AZ283" s="34">
        <f t="shared" si="7"/>
        <v>80</v>
      </c>
      <c r="BA283" s="34">
        <f t="shared" si="8"/>
        <v>0</v>
      </c>
      <c r="BB283" s="34">
        <f t="shared" si="9"/>
        <v>80</v>
      </c>
      <c r="BC283" s="69">
        <f t="shared" si="10"/>
        <v>27.006542500000002</v>
      </c>
    </row>
    <row r="284" spans="1:55" ht="13" x14ac:dyDescent="0.15">
      <c r="A284" s="40" t="s">
        <v>9</v>
      </c>
      <c r="B284" s="41">
        <f t="shared" si="11"/>
        <v>46665</v>
      </c>
      <c r="C284" s="42">
        <v>11</v>
      </c>
      <c r="D284" s="42"/>
      <c r="E284" s="42" t="s">
        <v>31</v>
      </c>
      <c r="F284" s="43" t="s">
        <v>90</v>
      </c>
      <c r="G284" s="281"/>
      <c r="H284" s="272"/>
      <c r="I284" s="282"/>
      <c r="J284" s="272"/>
      <c r="K284" s="282"/>
      <c r="L284" s="272"/>
      <c r="M284" s="282"/>
      <c r="N284" s="283"/>
      <c r="O284" s="282"/>
      <c r="P284" s="272"/>
      <c r="Q284" s="282"/>
      <c r="R284" s="272"/>
      <c r="S284" s="282"/>
      <c r="T284" s="272"/>
      <c r="U284" s="282"/>
      <c r="V284" s="272"/>
      <c r="W284" s="282"/>
      <c r="X284" s="272"/>
      <c r="Y284" s="349">
        <v>40</v>
      </c>
      <c r="Z284" s="272"/>
      <c r="AA284" s="350">
        <v>40</v>
      </c>
      <c r="AB284" s="272"/>
      <c r="AC284" s="350"/>
      <c r="AD284" s="272"/>
      <c r="AE284" s="350"/>
      <c r="AF284" s="283"/>
      <c r="AG284" s="271"/>
      <c r="AH284" s="272"/>
      <c r="AI284" s="271"/>
      <c r="AJ284" s="272"/>
      <c r="AK284" s="271"/>
      <c r="AL284" s="283"/>
      <c r="AM284" s="289"/>
      <c r="AN284" s="272"/>
      <c r="AO284" s="271"/>
      <c r="AP284" s="272"/>
      <c r="AQ284" s="271"/>
      <c r="AR284" s="272"/>
      <c r="AS284" s="271"/>
      <c r="AT284" s="272"/>
      <c r="AU284" s="271"/>
      <c r="AV284" s="272"/>
      <c r="AW284" s="271"/>
      <c r="AX284" s="283"/>
      <c r="AY284" s="13">
        <f t="shared" si="6"/>
        <v>2160.5234</v>
      </c>
      <c r="AZ284" s="42">
        <f t="shared" si="7"/>
        <v>80</v>
      </c>
      <c r="BA284" s="42">
        <f t="shared" si="8"/>
        <v>0</v>
      </c>
      <c r="BB284" s="42">
        <f t="shared" si="9"/>
        <v>80</v>
      </c>
      <c r="BC284" s="78">
        <f t="shared" si="10"/>
        <v>27.006542500000002</v>
      </c>
    </row>
    <row r="285" spans="1:55" ht="13" x14ac:dyDescent="0.15">
      <c r="A285" s="40" t="s">
        <v>10</v>
      </c>
      <c r="B285" s="41">
        <f t="shared" si="11"/>
        <v>46666</v>
      </c>
      <c r="C285" s="42">
        <v>11</v>
      </c>
      <c r="D285" s="42"/>
      <c r="E285" s="42" t="s">
        <v>31</v>
      </c>
      <c r="F285" s="43" t="s">
        <v>90</v>
      </c>
      <c r="G285" s="281"/>
      <c r="H285" s="272"/>
      <c r="I285" s="282"/>
      <c r="J285" s="272"/>
      <c r="K285" s="282"/>
      <c r="L285" s="272"/>
      <c r="M285" s="282"/>
      <c r="N285" s="283"/>
      <c r="O285" s="282"/>
      <c r="P285" s="272"/>
      <c r="Q285" s="282"/>
      <c r="R285" s="272"/>
      <c r="S285" s="282"/>
      <c r="T285" s="272"/>
      <c r="U285" s="282"/>
      <c r="V285" s="272"/>
      <c r="W285" s="282"/>
      <c r="X285" s="272"/>
      <c r="Y285" s="349">
        <v>40</v>
      </c>
      <c r="Z285" s="272"/>
      <c r="AA285" s="350">
        <v>40</v>
      </c>
      <c r="AB285" s="272"/>
      <c r="AC285" s="350"/>
      <c r="AD285" s="272"/>
      <c r="AE285" s="350"/>
      <c r="AF285" s="283"/>
      <c r="AG285" s="271"/>
      <c r="AH285" s="272"/>
      <c r="AI285" s="271"/>
      <c r="AJ285" s="272"/>
      <c r="AK285" s="271"/>
      <c r="AL285" s="283"/>
      <c r="AM285" s="289"/>
      <c r="AN285" s="272"/>
      <c r="AO285" s="271"/>
      <c r="AP285" s="272"/>
      <c r="AQ285" s="271"/>
      <c r="AR285" s="272"/>
      <c r="AS285" s="271"/>
      <c r="AT285" s="272"/>
      <c r="AU285" s="271"/>
      <c r="AV285" s="272"/>
      <c r="AW285" s="271"/>
      <c r="AX285" s="283"/>
      <c r="AY285" s="13">
        <f t="shared" si="6"/>
        <v>2160.5234</v>
      </c>
      <c r="AZ285" s="42">
        <f t="shared" si="7"/>
        <v>80</v>
      </c>
      <c r="BA285" s="42">
        <f t="shared" si="8"/>
        <v>0</v>
      </c>
      <c r="BB285" s="42">
        <f t="shared" si="9"/>
        <v>80</v>
      </c>
      <c r="BC285" s="78">
        <f t="shared" si="10"/>
        <v>27.006542500000002</v>
      </c>
    </row>
    <row r="286" spans="1:55" ht="13" x14ac:dyDescent="0.15">
      <c r="A286" s="40" t="s">
        <v>11</v>
      </c>
      <c r="B286" s="41">
        <f t="shared" si="11"/>
        <v>46667</v>
      </c>
      <c r="C286" s="42">
        <v>11</v>
      </c>
      <c r="D286" s="42"/>
      <c r="E286" s="42" t="s">
        <v>31</v>
      </c>
      <c r="F286" s="43" t="s">
        <v>90</v>
      </c>
      <c r="G286" s="281"/>
      <c r="H286" s="272"/>
      <c r="I286" s="282"/>
      <c r="J286" s="272"/>
      <c r="K286" s="282"/>
      <c r="L286" s="272"/>
      <c r="M286" s="282"/>
      <c r="N286" s="283"/>
      <c r="O286" s="282"/>
      <c r="P286" s="272"/>
      <c r="Q286" s="282"/>
      <c r="R286" s="272"/>
      <c r="S286" s="282"/>
      <c r="T286" s="272"/>
      <c r="U286" s="282"/>
      <c r="V286" s="272"/>
      <c r="W286" s="282"/>
      <c r="X286" s="272"/>
      <c r="Y286" s="349">
        <v>40</v>
      </c>
      <c r="Z286" s="272"/>
      <c r="AA286" s="350">
        <v>40</v>
      </c>
      <c r="AB286" s="272"/>
      <c r="AC286" s="350"/>
      <c r="AD286" s="272"/>
      <c r="AE286" s="350"/>
      <c r="AF286" s="283"/>
      <c r="AG286" s="271"/>
      <c r="AH286" s="272"/>
      <c r="AI286" s="271"/>
      <c r="AJ286" s="272"/>
      <c r="AK286" s="271"/>
      <c r="AL286" s="283"/>
      <c r="AM286" s="289"/>
      <c r="AN286" s="272"/>
      <c r="AO286" s="271"/>
      <c r="AP286" s="272"/>
      <c r="AQ286" s="271"/>
      <c r="AR286" s="272"/>
      <c r="AS286" s="271"/>
      <c r="AT286" s="272"/>
      <c r="AU286" s="271"/>
      <c r="AV286" s="272"/>
      <c r="AW286" s="271"/>
      <c r="AX286" s="283"/>
      <c r="AY286" s="13">
        <f t="shared" si="6"/>
        <v>2160.5234</v>
      </c>
      <c r="AZ286" s="42">
        <f t="shared" si="7"/>
        <v>80</v>
      </c>
      <c r="BA286" s="42">
        <f t="shared" si="8"/>
        <v>0</v>
      </c>
      <c r="BB286" s="42">
        <f t="shared" si="9"/>
        <v>80</v>
      </c>
      <c r="BC286" s="78">
        <f t="shared" si="10"/>
        <v>27.006542500000002</v>
      </c>
    </row>
    <row r="287" spans="1:55" ht="13" x14ac:dyDescent="0.15">
      <c r="A287" s="40" t="s">
        <v>12</v>
      </c>
      <c r="B287" s="41">
        <f t="shared" si="11"/>
        <v>46668</v>
      </c>
      <c r="C287" s="42">
        <v>11</v>
      </c>
      <c r="D287" s="42"/>
      <c r="E287" s="42" t="s">
        <v>31</v>
      </c>
      <c r="F287" s="43" t="s">
        <v>90</v>
      </c>
      <c r="G287" s="281"/>
      <c r="H287" s="272"/>
      <c r="I287" s="282"/>
      <c r="J287" s="272"/>
      <c r="K287" s="282"/>
      <c r="L287" s="272"/>
      <c r="M287" s="282"/>
      <c r="N287" s="283"/>
      <c r="O287" s="282"/>
      <c r="P287" s="272"/>
      <c r="Q287" s="282"/>
      <c r="R287" s="272"/>
      <c r="S287" s="282"/>
      <c r="T287" s="272"/>
      <c r="U287" s="282"/>
      <c r="V287" s="272"/>
      <c r="W287" s="282"/>
      <c r="X287" s="272"/>
      <c r="Y287" s="349">
        <v>40</v>
      </c>
      <c r="Z287" s="272"/>
      <c r="AA287" s="350">
        <v>40</v>
      </c>
      <c r="AB287" s="272"/>
      <c r="AC287" s="350"/>
      <c r="AD287" s="272"/>
      <c r="AE287" s="350"/>
      <c r="AF287" s="283"/>
      <c r="AG287" s="271"/>
      <c r="AH287" s="272"/>
      <c r="AI287" s="271"/>
      <c r="AJ287" s="272"/>
      <c r="AK287" s="271"/>
      <c r="AL287" s="283"/>
      <c r="AM287" s="289"/>
      <c r="AN287" s="272"/>
      <c r="AO287" s="271"/>
      <c r="AP287" s="272"/>
      <c r="AQ287" s="271"/>
      <c r="AR287" s="272"/>
      <c r="AS287" s="271"/>
      <c r="AT287" s="272"/>
      <c r="AU287" s="271"/>
      <c r="AV287" s="272"/>
      <c r="AW287" s="271"/>
      <c r="AX287" s="283"/>
      <c r="AY287" s="13">
        <f t="shared" si="6"/>
        <v>2160.5234</v>
      </c>
      <c r="AZ287" s="42">
        <f t="shared" si="7"/>
        <v>80</v>
      </c>
      <c r="BA287" s="42">
        <f t="shared" si="8"/>
        <v>0</v>
      </c>
      <c r="BB287" s="42">
        <f t="shared" si="9"/>
        <v>80</v>
      </c>
      <c r="BC287" s="78">
        <f t="shared" si="10"/>
        <v>27.006542500000002</v>
      </c>
    </row>
    <row r="288" spans="1:55" ht="13" x14ac:dyDescent="0.15">
      <c r="A288" s="40" t="s">
        <v>13</v>
      </c>
      <c r="B288" s="41">
        <f t="shared" si="11"/>
        <v>46669</v>
      </c>
      <c r="C288" s="42">
        <v>11</v>
      </c>
      <c r="D288" s="42"/>
      <c r="E288" s="42" t="s">
        <v>31</v>
      </c>
      <c r="F288" s="43" t="s">
        <v>90</v>
      </c>
      <c r="G288" s="281"/>
      <c r="H288" s="272"/>
      <c r="I288" s="282"/>
      <c r="J288" s="272"/>
      <c r="K288" s="282"/>
      <c r="L288" s="272"/>
      <c r="M288" s="282"/>
      <c r="N288" s="283"/>
      <c r="O288" s="282"/>
      <c r="P288" s="272"/>
      <c r="Q288" s="282"/>
      <c r="R288" s="272"/>
      <c r="S288" s="282"/>
      <c r="T288" s="272"/>
      <c r="U288" s="282"/>
      <c r="V288" s="272"/>
      <c r="W288" s="282"/>
      <c r="X288" s="272"/>
      <c r="Y288" s="349">
        <v>40</v>
      </c>
      <c r="Z288" s="272"/>
      <c r="AA288" s="350">
        <v>40</v>
      </c>
      <c r="AB288" s="272"/>
      <c r="AC288" s="350"/>
      <c r="AD288" s="272"/>
      <c r="AE288" s="350"/>
      <c r="AF288" s="283"/>
      <c r="AG288" s="271"/>
      <c r="AH288" s="272"/>
      <c r="AI288" s="271"/>
      <c r="AJ288" s="272"/>
      <c r="AK288" s="271"/>
      <c r="AL288" s="283"/>
      <c r="AM288" s="289"/>
      <c r="AN288" s="272"/>
      <c r="AO288" s="271"/>
      <c r="AP288" s="272"/>
      <c r="AQ288" s="271"/>
      <c r="AR288" s="272"/>
      <c r="AS288" s="271"/>
      <c r="AT288" s="272"/>
      <c r="AU288" s="271"/>
      <c r="AV288" s="272"/>
      <c r="AW288" s="271"/>
      <c r="AX288" s="283"/>
      <c r="AY288" s="13">
        <f t="shared" si="6"/>
        <v>2160.5234</v>
      </c>
      <c r="AZ288" s="42">
        <f t="shared" si="7"/>
        <v>80</v>
      </c>
      <c r="BA288" s="42">
        <f t="shared" si="8"/>
        <v>0</v>
      </c>
      <c r="BB288" s="42">
        <f t="shared" si="9"/>
        <v>80</v>
      </c>
      <c r="BC288" s="78">
        <f t="shared" si="10"/>
        <v>27.006542500000002</v>
      </c>
    </row>
    <row r="289" spans="1:55" ht="13" x14ac:dyDescent="0.15">
      <c r="A289" s="45" t="s">
        <v>14</v>
      </c>
      <c r="B289" s="46">
        <f t="shared" si="11"/>
        <v>46670</v>
      </c>
      <c r="C289" s="47">
        <v>11</v>
      </c>
      <c r="D289" s="47"/>
      <c r="E289" s="47" t="s">
        <v>31</v>
      </c>
      <c r="F289" s="48" t="s">
        <v>90</v>
      </c>
      <c r="G289" s="296"/>
      <c r="H289" s="292"/>
      <c r="I289" s="291"/>
      <c r="J289" s="292"/>
      <c r="K289" s="291"/>
      <c r="L289" s="292"/>
      <c r="M289" s="291"/>
      <c r="N289" s="293"/>
      <c r="O289" s="282"/>
      <c r="P289" s="272"/>
      <c r="Q289" s="282"/>
      <c r="R289" s="272"/>
      <c r="S289" s="282"/>
      <c r="T289" s="272"/>
      <c r="U289" s="282"/>
      <c r="V289" s="272"/>
      <c r="W289" s="282"/>
      <c r="X289" s="272"/>
      <c r="Y289" s="349">
        <v>0</v>
      </c>
      <c r="Z289" s="272"/>
      <c r="AA289" s="352">
        <v>0</v>
      </c>
      <c r="AB289" s="292"/>
      <c r="AC289" s="352"/>
      <c r="AD289" s="292"/>
      <c r="AE289" s="352"/>
      <c r="AF289" s="293"/>
      <c r="AG289" s="295"/>
      <c r="AH289" s="292"/>
      <c r="AI289" s="295"/>
      <c r="AJ289" s="292"/>
      <c r="AK289" s="295"/>
      <c r="AL289" s="293"/>
      <c r="AM289" s="294"/>
      <c r="AN289" s="292"/>
      <c r="AO289" s="295"/>
      <c r="AP289" s="292"/>
      <c r="AQ289" s="295"/>
      <c r="AR289" s="292"/>
      <c r="AS289" s="295"/>
      <c r="AT289" s="292"/>
      <c r="AU289" s="295"/>
      <c r="AV289" s="292"/>
      <c r="AW289" s="295"/>
      <c r="AX289" s="293"/>
      <c r="AY289" s="79">
        <f t="shared" si="6"/>
        <v>0</v>
      </c>
      <c r="AZ289" s="47">
        <f t="shared" si="7"/>
        <v>0</v>
      </c>
      <c r="BA289" s="47">
        <f t="shared" si="8"/>
        <v>0</v>
      </c>
      <c r="BB289" s="47">
        <f t="shared" si="9"/>
        <v>0</v>
      </c>
      <c r="BC289" s="80" t="str">
        <f t="shared" si="10"/>
        <v/>
      </c>
    </row>
    <row r="290" spans="1:55" ht="13" x14ac:dyDescent="0.15">
      <c r="A290" s="32" t="s">
        <v>7</v>
      </c>
      <c r="B290" s="33">
        <f t="shared" si="11"/>
        <v>46671</v>
      </c>
      <c r="C290" s="34">
        <v>11</v>
      </c>
      <c r="D290" s="34"/>
      <c r="E290" s="34" t="s">
        <v>34</v>
      </c>
      <c r="F290" s="35" t="s">
        <v>37</v>
      </c>
      <c r="G290" s="281"/>
      <c r="H290" s="272"/>
      <c r="I290" s="282"/>
      <c r="J290" s="272"/>
      <c r="K290" s="282"/>
      <c r="L290" s="272"/>
      <c r="M290" s="282"/>
      <c r="N290" s="283"/>
      <c r="O290" s="284"/>
      <c r="P290" s="285"/>
      <c r="Q290" s="284"/>
      <c r="R290" s="285"/>
      <c r="S290" s="284"/>
      <c r="T290" s="285"/>
      <c r="U290" s="284"/>
      <c r="V290" s="285"/>
      <c r="W290" s="284"/>
      <c r="X290" s="285"/>
      <c r="Y290" s="286">
        <v>90</v>
      </c>
      <c r="Z290" s="285"/>
      <c r="AA290" s="287">
        <v>90</v>
      </c>
      <c r="AB290" s="285"/>
      <c r="AC290" s="287"/>
      <c r="AD290" s="285"/>
      <c r="AE290" s="287"/>
      <c r="AF290" s="288"/>
      <c r="AG290" s="271"/>
      <c r="AH290" s="272"/>
      <c r="AI290" s="271"/>
      <c r="AJ290" s="272"/>
      <c r="AK290" s="271"/>
      <c r="AL290" s="283"/>
      <c r="AM290" s="289"/>
      <c r="AN290" s="272"/>
      <c r="AO290" s="271"/>
      <c r="AP290" s="272"/>
      <c r="AQ290" s="271"/>
      <c r="AR290" s="272"/>
      <c r="AS290" s="271"/>
      <c r="AT290" s="272"/>
      <c r="AU290" s="271"/>
      <c r="AV290" s="272"/>
      <c r="AW290" s="271"/>
      <c r="AX290" s="283"/>
      <c r="AY290" s="68">
        <f t="shared" si="6"/>
        <v>4861.1776500000005</v>
      </c>
      <c r="AZ290" s="34">
        <f t="shared" si="7"/>
        <v>180</v>
      </c>
      <c r="BA290" s="34">
        <f t="shared" si="8"/>
        <v>0</v>
      </c>
      <c r="BB290" s="34">
        <f t="shared" si="9"/>
        <v>180</v>
      </c>
      <c r="BC290" s="69">
        <f t="shared" si="10"/>
        <v>27.006542500000002</v>
      </c>
    </row>
    <row r="291" spans="1:55" ht="13" x14ac:dyDescent="0.15">
      <c r="A291" s="40" t="s">
        <v>9</v>
      </c>
      <c r="B291" s="41">
        <f t="shared" si="11"/>
        <v>46672</v>
      </c>
      <c r="C291" s="42">
        <v>11</v>
      </c>
      <c r="D291" s="42"/>
      <c r="E291" s="42" t="s">
        <v>34</v>
      </c>
      <c r="F291" s="43" t="s">
        <v>37</v>
      </c>
      <c r="G291" s="281"/>
      <c r="H291" s="272"/>
      <c r="I291" s="282"/>
      <c r="J291" s="272"/>
      <c r="K291" s="282"/>
      <c r="L291" s="272"/>
      <c r="M291" s="282"/>
      <c r="N291" s="283"/>
      <c r="O291" s="282"/>
      <c r="P291" s="272"/>
      <c r="Q291" s="282"/>
      <c r="R291" s="272"/>
      <c r="S291" s="282"/>
      <c r="T291" s="272"/>
      <c r="U291" s="282"/>
      <c r="V291" s="272"/>
      <c r="W291" s="282"/>
      <c r="X291" s="272"/>
      <c r="Y291" s="349">
        <v>90</v>
      </c>
      <c r="Z291" s="272"/>
      <c r="AA291" s="350">
        <v>90</v>
      </c>
      <c r="AB291" s="272"/>
      <c r="AC291" s="350"/>
      <c r="AD291" s="272"/>
      <c r="AE291" s="350"/>
      <c r="AF291" s="283"/>
      <c r="AG291" s="271"/>
      <c r="AH291" s="272"/>
      <c r="AI291" s="271"/>
      <c r="AJ291" s="272"/>
      <c r="AK291" s="271"/>
      <c r="AL291" s="283"/>
      <c r="AM291" s="289"/>
      <c r="AN291" s="272"/>
      <c r="AO291" s="271"/>
      <c r="AP291" s="272"/>
      <c r="AQ291" s="271"/>
      <c r="AR291" s="272"/>
      <c r="AS291" s="271"/>
      <c r="AT291" s="272"/>
      <c r="AU291" s="271"/>
      <c r="AV291" s="272"/>
      <c r="AW291" s="271"/>
      <c r="AX291" s="283"/>
      <c r="AY291" s="13">
        <f t="shared" si="6"/>
        <v>4861.1776500000005</v>
      </c>
      <c r="AZ291" s="42">
        <f t="shared" si="7"/>
        <v>180</v>
      </c>
      <c r="BA291" s="42">
        <f t="shared" si="8"/>
        <v>0</v>
      </c>
      <c r="BB291" s="42">
        <f t="shared" si="9"/>
        <v>180</v>
      </c>
      <c r="BC291" s="78">
        <f t="shared" si="10"/>
        <v>27.006542500000002</v>
      </c>
    </row>
    <row r="292" spans="1:55" ht="13" x14ac:dyDescent="0.15">
      <c r="A292" s="40" t="s">
        <v>10</v>
      </c>
      <c r="B292" s="41">
        <f t="shared" si="11"/>
        <v>46673</v>
      </c>
      <c r="C292" s="42">
        <v>11</v>
      </c>
      <c r="D292" s="42"/>
      <c r="E292" s="42" t="s">
        <v>34</v>
      </c>
      <c r="F292" s="43" t="s">
        <v>37</v>
      </c>
      <c r="G292" s="281"/>
      <c r="H292" s="272"/>
      <c r="I292" s="282"/>
      <c r="J292" s="272"/>
      <c r="K292" s="282"/>
      <c r="L292" s="272"/>
      <c r="M292" s="282"/>
      <c r="N292" s="283"/>
      <c r="O292" s="282"/>
      <c r="P292" s="272"/>
      <c r="Q292" s="282"/>
      <c r="R292" s="272"/>
      <c r="S292" s="282"/>
      <c r="T292" s="272"/>
      <c r="U292" s="282"/>
      <c r="V292" s="272"/>
      <c r="W292" s="282"/>
      <c r="X292" s="272"/>
      <c r="Y292" s="349">
        <v>90</v>
      </c>
      <c r="Z292" s="272"/>
      <c r="AA292" s="350">
        <v>90</v>
      </c>
      <c r="AB292" s="272"/>
      <c r="AC292" s="350"/>
      <c r="AD292" s="272"/>
      <c r="AE292" s="350"/>
      <c r="AF292" s="283"/>
      <c r="AG292" s="271"/>
      <c r="AH292" s="272"/>
      <c r="AI292" s="271"/>
      <c r="AJ292" s="272"/>
      <c r="AK292" s="271"/>
      <c r="AL292" s="283"/>
      <c r="AM292" s="289"/>
      <c r="AN292" s="272"/>
      <c r="AO292" s="271"/>
      <c r="AP292" s="272"/>
      <c r="AQ292" s="271"/>
      <c r="AR292" s="272"/>
      <c r="AS292" s="271"/>
      <c r="AT292" s="272"/>
      <c r="AU292" s="271"/>
      <c r="AV292" s="272"/>
      <c r="AW292" s="271"/>
      <c r="AX292" s="283"/>
      <c r="AY292" s="13">
        <f t="shared" si="6"/>
        <v>4861.1776500000005</v>
      </c>
      <c r="AZ292" s="42">
        <f t="shared" si="7"/>
        <v>180</v>
      </c>
      <c r="BA292" s="42">
        <f t="shared" si="8"/>
        <v>0</v>
      </c>
      <c r="BB292" s="42">
        <f t="shared" si="9"/>
        <v>180</v>
      </c>
      <c r="BC292" s="78">
        <f t="shared" si="10"/>
        <v>27.006542500000002</v>
      </c>
    </row>
    <row r="293" spans="1:55" ht="13" x14ac:dyDescent="0.15">
      <c r="A293" s="40" t="s">
        <v>11</v>
      </c>
      <c r="B293" s="41">
        <f t="shared" si="11"/>
        <v>46674</v>
      </c>
      <c r="C293" s="42">
        <v>11</v>
      </c>
      <c r="D293" s="42"/>
      <c r="E293" s="42" t="s">
        <v>34</v>
      </c>
      <c r="F293" s="43" t="s">
        <v>37</v>
      </c>
      <c r="G293" s="281"/>
      <c r="H293" s="272"/>
      <c r="I293" s="282"/>
      <c r="J293" s="272"/>
      <c r="K293" s="282"/>
      <c r="L293" s="272"/>
      <c r="M293" s="282"/>
      <c r="N293" s="283"/>
      <c r="O293" s="282"/>
      <c r="P293" s="272"/>
      <c r="Q293" s="282"/>
      <c r="R293" s="272"/>
      <c r="S293" s="282"/>
      <c r="T293" s="272"/>
      <c r="U293" s="282"/>
      <c r="V293" s="272"/>
      <c r="W293" s="282"/>
      <c r="X293" s="272"/>
      <c r="Y293" s="349">
        <v>90</v>
      </c>
      <c r="Z293" s="272"/>
      <c r="AA293" s="350">
        <v>90</v>
      </c>
      <c r="AB293" s="272"/>
      <c r="AC293" s="350"/>
      <c r="AD293" s="272"/>
      <c r="AE293" s="350"/>
      <c r="AF293" s="283"/>
      <c r="AG293" s="271"/>
      <c r="AH293" s="272"/>
      <c r="AI293" s="271"/>
      <c r="AJ293" s="272"/>
      <c r="AK293" s="271"/>
      <c r="AL293" s="283"/>
      <c r="AM293" s="289"/>
      <c r="AN293" s="272"/>
      <c r="AO293" s="271"/>
      <c r="AP293" s="272"/>
      <c r="AQ293" s="271"/>
      <c r="AR293" s="272"/>
      <c r="AS293" s="271"/>
      <c r="AT293" s="272"/>
      <c r="AU293" s="271"/>
      <c r="AV293" s="272"/>
      <c r="AW293" s="271"/>
      <c r="AX293" s="283"/>
      <c r="AY293" s="13">
        <f t="shared" si="6"/>
        <v>4861.1776500000005</v>
      </c>
      <c r="AZ293" s="42">
        <f t="shared" si="7"/>
        <v>180</v>
      </c>
      <c r="BA293" s="42">
        <f t="shared" si="8"/>
        <v>0</v>
      </c>
      <c r="BB293" s="42">
        <f t="shared" si="9"/>
        <v>180</v>
      </c>
      <c r="BC293" s="78">
        <f t="shared" si="10"/>
        <v>27.006542500000002</v>
      </c>
    </row>
    <row r="294" spans="1:55" ht="13" x14ac:dyDescent="0.15">
      <c r="A294" s="40" t="s">
        <v>12</v>
      </c>
      <c r="B294" s="41">
        <f t="shared" si="11"/>
        <v>46675</v>
      </c>
      <c r="C294" s="42">
        <v>11</v>
      </c>
      <c r="D294" s="42"/>
      <c r="E294" s="42" t="s">
        <v>34</v>
      </c>
      <c r="F294" s="43" t="s">
        <v>37</v>
      </c>
      <c r="G294" s="281"/>
      <c r="H294" s="272"/>
      <c r="I294" s="282"/>
      <c r="J294" s="272"/>
      <c r="K294" s="282"/>
      <c r="L294" s="272"/>
      <c r="M294" s="282"/>
      <c r="N294" s="283"/>
      <c r="O294" s="282"/>
      <c r="P294" s="272"/>
      <c r="Q294" s="282"/>
      <c r="R294" s="272"/>
      <c r="S294" s="282"/>
      <c r="T294" s="272"/>
      <c r="U294" s="282"/>
      <c r="V294" s="272"/>
      <c r="W294" s="282"/>
      <c r="X294" s="272"/>
      <c r="Y294" s="349">
        <v>90</v>
      </c>
      <c r="Z294" s="272"/>
      <c r="AA294" s="350">
        <v>90</v>
      </c>
      <c r="AB294" s="272"/>
      <c r="AC294" s="350"/>
      <c r="AD294" s="272"/>
      <c r="AE294" s="350"/>
      <c r="AF294" s="283"/>
      <c r="AG294" s="271"/>
      <c r="AH294" s="272"/>
      <c r="AI294" s="271"/>
      <c r="AJ294" s="272"/>
      <c r="AK294" s="271"/>
      <c r="AL294" s="283"/>
      <c r="AM294" s="289"/>
      <c r="AN294" s="272"/>
      <c r="AO294" s="271"/>
      <c r="AP294" s="272"/>
      <c r="AQ294" s="271"/>
      <c r="AR294" s="272"/>
      <c r="AS294" s="271"/>
      <c r="AT294" s="272"/>
      <c r="AU294" s="271"/>
      <c r="AV294" s="272"/>
      <c r="AW294" s="271"/>
      <c r="AX294" s="283"/>
      <c r="AY294" s="13">
        <f t="shared" si="6"/>
        <v>4861.1776500000005</v>
      </c>
      <c r="AZ294" s="42">
        <f t="shared" si="7"/>
        <v>180</v>
      </c>
      <c r="BA294" s="42">
        <f t="shared" si="8"/>
        <v>0</v>
      </c>
      <c r="BB294" s="42">
        <f t="shared" si="9"/>
        <v>180</v>
      </c>
      <c r="BC294" s="78">
        <f t="shared" si="10"/>
        <v>27.006542500000002</v>
      </c>
    </row>
    <row r="295" spans="1:55" ht="13" x14ac:dyDescent="0.15">
      <c r="A295" s="40" t="s">
        <v>13</v>
      </c>
      <c r="B295" s="41">
        <f t="shared" si="11"/>
        <v>46676</v>
      </c>
      <c r="C295" s="42">
        <v>11</v>
      </c>
      <c r="D295" s="42"/>
      <c r="E295" s="42" t="s">
        <v>34</v>
      </c>
      <c r="F295" s="43" t="s">
        <v>37</v>
      </c>
      <c r="G295" s="281"/>
      <c r="H295" s="272"/>
      <c r="I295" s="282"/>
      <c r="J295" s="272"/>
      <c r="K295" s="282"/>
      <c r="L295" s="272"/>
      <c r="M295" s="282"/>
      <c r="N295" s="283"/>
      <c r="O295" s="282"/>
      <c r="P295" s="272"/>
      <c r="Q295" s="282"/>
      <c r="R295" s="272"/>
      <c r="S295" s="282"/>
      <c r="T295" s="272"/>
      <c r="U295" s="282"/>
      <c r="V295" s="272"/>
      <c r="W295" s="282"/>
      <c r="X295" s="272"/>
      <c r="Y295" s="349">
        <v>0</v>
      </c>
      <c r="Z295" s="272"/>
      <c r="AA295" s="350">
        <v>0</v>
      </c>
      <c r="AB295" s="272"/>
      <c r="AC295" s="350"/>
      <c r="AD295" s="272"/>
      <c r="AE295" s="350"/>
      <c r="AF295" s="283"/>
      <c r="AG295" s="271"/>
      <c r="AH295" s="272"/>
      <c r="AI295" s="271"/>
      <c r="AJ295" s="272"/>
      <c r="AK295" s="271"/>
      <c r="AL295" s="283"/>
      <c r="AM295" s="289"/>
      <c r="AN295" s="272"/>
      <c r="AO295" s="271"/>
      <c r="AP295" s="272"/>
      <c r="AQ295" s="271"/>
      <c r="AR295" s="272"/>
      <c r="AS295" s="271"/>
      <c r="AT295" s="272"/>
      <c r="AU295" s="271"/>
      <c r="AV295" s="272"/>
      <c r="AW295" s="271"/>
      <c r="AX295" s="283"/>
      <c r="AY295" s="13">
        <f t="shared" si="6"/>
        <v>0</v>
      </c>
      <c r="AZ295" s="42">
        <f t="shared" si="7"/>
        <v>0</v>
      </c>
      <c r="BA295" s="42">
        <f t="shared" si="8"/>
        <v>0</v>
      </c>
      <c r="BB295" s="42">
        <f t="shared" si="9"/>
        <v>0</v>
      </c>
      <c r="BC295" s="78" t="str">
        <f t="shared" si="10"/>
        <v/>
      </c>
    </row>
    <row r="296" spans="1:55" ht="13" x14ac:dyDescent="0.15">
      <c r="A296" s="45" t="s">
        <v>14</v>
      </c>
      <c r="B296" s="46">
        <f t="shared" si="11"/>
        <v>46677</v>
      </c>
      <c r="C296" s="47">
        <v>11</v>
      </c>
      <c r="D296" s="47"/>
      <c r="E296" s="47" t="s">
        <v>34</v>
      </c>
      <c r="F296" s="48" t="s">
        <v>37</v>
      </c>
      <c r="G296" s="296"/>
      <c r="H296" s="292"/>
      <c r="I296" s="291"/>
      <c r="J296" s="292"/>
      <c r="K296" s="291"/>
      <c r="L296" s="292"/>
      <c r="M296" s="291"/>
      <c r="N296" s="293"/>
      <c r="O296" s="291"/>
      <c r="P296" s="292"/>
      <c r="Q296" s="291"/>
      <c r="R296" s="292"/>
      <c r="S296" s="291"/>
      <c r="T296" s="292"/>
      <c r="U296" s="291"/>
      <c r="V296" s="292"/>
      <c r="W296" s="291"/>
      <c r="X296" s="292"/>
      <c r="Y296" s="351">
        <v>0</v>
      </c>
      <c r="Z296" s="292"/>
      <c r="AA296" s="352">
        <v>0</v>
      </c>
      <c r="AB296" s="292"/>
      <c r="AC296" s="352"/>
      <c r="AD296" s="292"/>
      <c r="AE296" s="352"/>
      <c r="AF296" s="293"/>
      <c r="AG296" s="295"/>
      <c r="AH296" s="292"/>
      <c r="AI296" s="295"/>
      <c r="AJ296" s="292"/>
      <c r="AK296" s="295"/>
      <c r="AL296" s="293"/>
      <c r="AM296" s="294"/>
      <c r="AN296" s="292"/>
      <c r="AO296" s="295"/>
      <c r="AP296" s="292"/>
      <c r="AQ296" s="295"/>
      <c r="AR296" s="292"/>
      <c r="AS296" s="295"/>
      <c r="AT296" s="292"/>
      <c r="AU296" s="295"/>
      <c r="AV296" s="292"/>
      <c r="AW296" s="295"/>
      <c r="AX296" s="293"/>
      <c r="AY296" s="79">
        <f t="shared" si="6"/>
        <v>0</v>
      </c>
      <c r="AZ296" s="47">
        <f t="shared" si="7"/>
        <v>0</v>
      </c>
      <c r="BA296" s="47">
        <f t="shared" si="8"/>
        <v>0</v>
      </c>
      <c r="BB296" s="47">
        <f t="shared" si="9"/>
        <v>0</v>
      </c>
      <c r="BC296" s="80" t="str">
        <f t="shared" si="10"/>
        <v/>
      </c>
    </row>
    <row r="297" spans="1:55" ht="13" x14ac:dyDescent="0.15">
      <c r="A297" s="32" t="s">
        <v>7</v>
      </c>
      <c r="B297" s="33">
        <f t="shared" si="11"/>
        <v>46678</v>
      </c>
      <c r="C297" s="34">
        <v>11</v>
      </c>
      <c r="D297" s="34"/>
      <c r="E297" s="34" t="s">
        <v>35</v>
      </c>
      <c r="F297" s="35" t="s">
        <v>37</v>
      </c>
      <c r="G297" s="281"/>
      <c r="H297" s="272"/>
      <c r="I297" s="282"/>
      <c r="J297" s="272"/>
      <c r="K297" s="282"/>
      <c r="L297" s="272"/>
      <c r="M297" s="282"/>
      <c r="N297" s="283"/>
      <c r="O297" s="284"/>
      <c r="P297" s="285"/>
      <c r="Q297" s="284"/>
      <c r="R297" s="285"/>
      <c r="S297" s="284"/>
      <c r="T297" s="285"/>
      <c r="U297" s="284"/>
      <c r="V297" s="285"/>
      <c r="W297" s="284"/>
      <c r="X297" s="285"/>
      <c r="Y297" s="286">
        <v>90</v>
      </c>
      <c r="Z297" s="285"/>
      <c r="AA297" s="287">
        <v>90</v>
      </c>
      <c r="AB297" s="285"/>
      <c r="AC297" s="287"/>
      <c r="AD297" s="285"/>
      <c r="AE297" s="287"/>
      <c r="AF297" s="288"/>
      <c r="AG297" s="271"/>
      <c r="AH297" s="272"/>
      <c r="AI297" s="271"/>
      <c r="AJ297" s="272"/>
      <c r="AK297" s="271"/>
      <c r="AL297" s="283"/>
      <c r="AM297" s="289"/>
      <c r="AN297" s="272"/>
      <c r="AO297" s="271"/>
      <c r="AP297" s="272"/>
      <c r="AQ297" s="271"/>
      <c r="AR297" s="272"/>
      <c r="AS297" s="271"/>
      <c r="AT297" s="272"/>
      <c r="AU297" s="271"/>
      <c r="AV297" s="272"/>
      <c r="AW297" s="271"/>
      <c r="AX297" s="283"/>
      <c r="AY297" s="68">
        <f t="shared" si="6"/>
        <v>4861.1776500000005</v>
      </c>
      <c r="AZ297" s="34">
        <f t="shared" si="7"/>
        <v>180</v>
      </c>
      <c r="BA297" s="34">
        <f t="shared" si="8"/>
        <v>0</v>
      </c>
      <c r="BB297" s="34">
        <f t="shared" si="9"/>
        <v>180</v>
      </c>
      <c r="BC297" s="69">
        <f t="shared" si="10"/>
        <v>27.006542500000002</v>
      </c>
    </row>
    <row r="298" spans="1:55" ht="13" x14ac:dyDescent="0.15">
      <c r="A298" s="40" t="s">
        <v>9</v>
      </c>
      <c r="B298" s="41">
        <f t="shared" si="11"/>
        <v>46679</v>
      </c>
      <c r="C298" s="42">
        <v>11</v>
      </c>
      <c r="D298" s="42"/>
      <c r="E298" s="42" t="s">
        <v>35</v>
      </c>
      <c r="F298" s="43" t="s">
        <v>37</v>
      </c>
      <c r="G298" s="281"/>
      <c r="H298" s="272"/>
      <c r="I298" s="282"/>
      <c r="J298" s="272"/>
      <c r="K298" s="282"/>
      <c r="L298" s="272"/>
      <c r="M298" s="282"/>
      <c r="N298" s="283"/>
      <c r="O298" s="282"/>
      <c r="P298" s="272"/>
      <c r="Q298" s="282"/>
      <c r="R298" s="272"/>
      <c r="S298" s="282"/>
      <c r="T298" s="272"/>
      <c r="U298" s="282"/>
      <c r="V298" s="272"/>
      <c r="W298" s="282"/>
      <c r="X298" s="272"/>
      <c r="Y298" s="349">
        <v>90</v>
      </c>
      <c r="Z298" s="272"/>
      <c r="AA298" s="350">
        <v>90</v>
      </c>
      <c r="AB298" s="272"/>
      <c r="AC298" s="350"/>
      <c r="AD298" s="272"/>
      <c r="AE298" s="350"/>
      <c r="AF298" s="283"/>
      <c r="AG298" s="271"/>
      <c r="AH298" s="272"/>
      <c r="AI298" s="271"/>
      <c r="AJ298" s="272"/>
      <c r="AK298" s="271"/>
      <c r="AL298" s="283"/>
      <c r="AM298" s="289"/>
      <c r="AN298" s="272"/>
      <c r="AO298" s="271"/>
      <c r="AP298" s="272"/>
      <c r="AQ298" s="271"/>
      <c r="AR298" s="272"/>
      <c r="AS298" s="271"/>
      <c r="AT298" s="272"/>
      <c r="AU298" s="271"/>
      <c r="AV298" s="272"/>
      <c r="AW298" s="271"/>
      <c r="AX298" s="283"/>
      <c r="AY298" s="13">
        <f t="shared" si="6"/>
        <v>4861.1776500000005</v>
      </c>
      <c r="AZ298" s="42">
        <f t="shared" si="7"/>
        <v>180</v>
      </c>
      <c r="BA298" s="42">
        <f t="shared" si="8"/>
        <v>0</v>
      </c>
      <c r="BB298" s="42">
        <f t="shared" si="9"/>
        <v>180</v>
      </c>
      <c r="BC298" s="78">
        <f t="shared" si="10"/>
        <v>27.006542500000002</v>
      </c>
    </row>
    <row r="299" spans="1:55" ht="13" x14ac:dyDescent="0.15">
      <c r="A299" s="40" t="s">
        <v>10</v>
      </c>
      <c r="B299" s="41">
        <f t="shared" si="11"/>
        <v>46680</v>
      </c>
      <c r="C299" s="42">
        <v>11</v>
      </c>
      <c r="D299" s="42"/>
      <c r="E299" s="42" t="s">
        <v>35</v>
      </c>
      <c r="F299" s="43" t="s">
        <v>37</v>
      </c>
      <c r="G299" s="281"/>
      <c r="H299" s="272"/>
      <c r="I299" s="282"/>
      <c r="J299" s="272"/>
      <c r="K299" s="282"/>
      <c r="L299" s="272"/>
      <c r="M299" s="282"/>
      <c r="N299" s="283"/>
      <c r="O299" s="282"/>
      <c r="P299" s="272"/>
      <c r="Q299" s="282"/>
      <c r="R299" s="272"/>
      <c r="S299" s="282"/>
      <c r="T299" s="272"/>
      <c r="U299" s="282"/>
      <c r="V299" s="272"/>
      <c r="W299" s="282"/>
      <c r="X299" s="272"/>
      <c r="Y299" s="349">
        <v>90</v>
      </c>
      <c r="Z299" s="272"/>
      <c r="AA299" s="350">
        <v>90</v>
      </c>
      <c r="AB299" s="272"/>
      <c r="AC299" s="350"/>
      <c r="AD299" s="272"/>
      <c r="AE299" s="350"/>
      <c r="AF299" s="283"/>
      <c r="AG299" s="271"/>
      <c r="AH299" s="272"/>
      <c r="AI299" s="271"/>
      <c r="AJ299" s="272"/>
      <c r="AK299" s="271"/>
      <c r="AL299" s="283"/>
      <c r="AM299" s="289"/>
      <c r="AN299" s="272"/>
      <c r="AO299" s="271"/>
      <c r="AP299" s="272"/>
      <c r="AQ299" s="271"/>
      <c r="AR299" s="272"/>
      <c r="AS299" s="271"/>
      <c r="AT299" s="272"/>
      <c r="AU299" s="271"/>
      <c r="AV299" s="272"/>
      <c r="AW299" s="271"/>
      <c r="AX299" s="283"/>
      <c r="AY299" s="13">
        <f t="shared" si="6"/>
        <v>4861.1776500000005</v>
      </c>
      <c r="AZ299" s="42">
        <f t="shared" si="7"/>
        <v>180</v>
      </c>
      <c r="BA299" s="42">
        <f t="shared" si="8"/>
        <v>0</v>
      </c>
      <c r="BB299" s="42">
        <f t="shared" si="9"/>
        <v>180</v>
      </c>
      <c r="BC299" s="78">
        <f t="shared" si="10"/>
        <v>27.006542500000002</v>
      </c>
    </row>
    <row r="300" spans="1:55" ht="13" x14ac:dyDescent="0.15">
      <c r="A300" s="40" t="s">
        <v>11</v>
      </c>
      <c r="B300" s="41">
        <f t="shared" si="11"/>
        <v>46681</v>
      </c>
      <c r="C300" s="42">
        <v>11</v>
      </c>
      <c r="D300" s="42"/>
      <c r="E300" s="42" t="s">
        <v>35</v>
      </c>
      <c r="F300" s="43" t="s">
        <v>37</v>
      </c>
      <c r="G300" s="281"/>
      <c r="H300" s="272"/>
      <c r="I300" s="282"/>
      <c r="J300" s="272"/>
      <c r="K300" s="282"/>
      <c r="L300" s="272"/>
      <c r="M300" s="282"/>
      <c r="N300" s="283"/>
      <c r="O300" s="282"/>
      <c r="P300" s="272"/>
      <c r="Q300" s="282"/>
      <c r="R300" s="272"/>
      <c r="S300" s="282"/>
      <c r="T300" s="272"/>
      <c r="U300" s="282"/>
      <c r="V300" s="272"/>
      <c r="W300" s="282"/>
      <c r="X300" s="272"/>
      <c r="Y300" s="349">
        <v>90</v>
      </c>
      <c r="Z300" s="272"/>
      <c r="AA300" s="350">
        <v>90</v>
      </c>
      <c r="AB300" s="272"/>
      <c r="AC300" s="350"/>
      <c r="AD300" s="272"/>
      <c r="AE300" s="350"/>
      <c r="AF300" s="283"/>
      <c r="AG300" s="271"/>
      <c r="AH300" s="272"/>
      <c r="AI300" s="271"/>
      <c r="AJ300" s="272"/>
      <c r="AK300" s="271"/>
      <c r="AL300" s="283"/>
      <c r="AM300" s="289"/>
      <c r="AN300" s="272"/>
      <c r="AO300" s="271"/>
      <c r="AP300" s="272"/>
      <c r="AQ300" s="271"/>
      <c r="AR300" s="272"/>
      <c r="AS300" s="271"/>
      <c r="AT300" s="272"/>
      <c r="AU300" s="271"/>
      <c r="AV300" s="272"/>
      <c r="AW300" s="271"/>
      <c r="AX300" s="283"/>
      <c r="AY300" s="13">
        <f t="shared" si="6"/>
        <v>4861.1776500000005</v>
      </c>
      <c r="AZ300" s="42">
        <f t="shared" si="7"/>
        <v>180</v>
      </c>
      <c r="BA300" s="42">
        <f t="shared" si="8"/>
        <v>0</v>
      </c>
      <c r="BB300" s="42">
        <f t="shared" si="9"/>
        <v>180</v>
      </c>
      <c r="BC300" s="78">
        <f t="shared" si="10"/>
        <v>27.006542500000002</v>
      </c>
    </row>
    <row r="301" spans="1:55" ht="13" x14ac:dyDescent="0.15">
      <c r="A301" s="40" t="s">
        <v>12</v>
      </c>
      <c r="B301" s="41">
        <f t="shared" si="11"/>
        <v>46682</v>
      </c>
      <c r="C301" s="42">
        <v>11</v>
      </c>
      <c r="D301" s="42"/>
      <c r="E301" s="42" t="s">
        <v>35</v>
      </c>
      <c r="F301" s="43" t="s">
        <v>37</v>
      </c>
      <c r="G301" s="281"/>
      <c r="H301" s="272"/>
      <c r="I301" s="282"/>
      <c r="J301" s="272"/>
      <c r="K301" s="282"/>
      <c r="L301" s="272"/>
      <c r="M301" s="282"/>
      <c r="N301" s="283"/>
      <c r="O301" s="282"/>
      <c r="P301" s="272"/>
      <c r="Q301" s="282"/>
      <c r="R301" s="272"/>
      <c r="S301" s="282"/>
      <c r="T301" s="272"/>
      <c r="U301" s="282"/>
      <c r="V301" s="272"/>
      <c r="W301" s="282"/>
      <c r="X301" s="272"/>
      <c r="Y301" s="349">
        <v>90</v>
      </c>
      <c r="Z301" s="272"/>
      <c r="AA301" s="350">
        <v>90</v>
      </c>
      <c r="AB301" s="272"/>
      <c r="AC301" s="350"/>
      <c r="AD301" s="272"/>
      <c r="AE301" s="350"/>
      <c r="AF301" s="283"/>
      <c r="AG301" s="271"/>
      <c r="AH301" s="272"/>
      <c r="AI301" s="271"/>
      <c r="AJ301" s="272"/>
      <c r="AK301" s="271"/>
      <c r="AL301" s="283"/>
      <c r="AM301" s="289"/>
      <c r="AN301" s="272"/>
      <c r="AO301" s="271"/>
      <c r="AP301" s="272"/>
      <c r="AQ301" s="271"/>
      <c r="AR301" s="272"/>
      <c r="AS301" s="271"/>
      <c r="AT301" s="272"/>
      <c r="AU301" s="271"/>
      <c r="AV301" s="272"/>
      <c r="AW301" s="271"/>
      <c r="AX301" s="283"/>
      <c r="AY301" s="13">
        <f t="shared" si="6"/>
        <v>4861.1776500000005</v>
      </c>
      <c r="AZ301" s="42">
        <f t="shared" si="7"/>
        <v>180</v>
      </c>
      <c r="BA301" s="42">
        <f t="shared" si="8"/>
        <v>0</v>
      </c>
      <c r="BB301" s="42">
        <f t="shared" si="9"/>
        <v>180</v>
      </c>
      <c r="BC301" s="78">
        <f t="shared" si="10"/>
        <v>27.006542500000002</v>
      </c>
    </row>
    <row r="302" spans="1:55" ht="13" x14ac:dyDescent="0.15">
      <c r="A302" s="40" t="s">
        <v>13</v>
      </c>
      <c r="B302" s="41">
        <f t="shared" si="11"/>
        <v>46683</v>
      </c>
      <c r="C302" s="42">
        <v>11</v>
      </c>
      <c r="D302" s="42"/>
      <c r="E302" s="42" t="s">
        <v>35</v>
      </c>
      <c r="F302" s="43" t="s">
        <v>37</v>
      </c>
      <c r="G302" s="281"/>
      <c r="H302" s="272"/>
      <c r="I302" s="282"/>
      <c r="J302" s="272"/>
      <c r="K302" s="282"/>
      <c r="L302" s="272"/>
      <c r="M302" s="282"/>
      <c r="N302" s="283"/>
      <c r="O302" s="282"/>
      <c r="P302" s="272"/>
      <c r="Q302" s="282"/>
      <c r="R302" s="272"/>
      <c r="S302" s="282"/>
      <c r="T302" s="272"/>
      <c r="U302" s="282"/>
      <c r="V302" s="272"/>
      <c r="W302" s="282"/>
      <c r="X302" s="272"/>
      <c r="Y302" s="349">
        <v>0</v>
      </c>
      <c r="Z302" s="272"/>
      <c r="AA302" s="350">
        <v>0</v>
      </c>
      <c r="AB302" s="272"/>
      <c r="AC302" s="350"/>
      <c r="AD302" s="272"/>
      <c r="AE302" s="350"/>
      <c r="AF302" s="283"/>
      <c r="AG302" s="271"/>
      <c r="AH302" s="272"/>
      <c r="AI302" s="271"/>
      <c r="AJ302" s="272"/>
      <c r="AK302" s="271"/>
      <c r="AL302" s="283"/>
      <c r="AM302" s="289"/>
      <c r="AN302" s="272"/>
      <c r="AO302" s="271"/>
      <c r="AP302" s="272"/>
      <c r="AQ302" s="271"/>
      <c r="AR302" s="272"/>
      <c r="AS302" s="271"/>
      <c r="AT302" s="272"/>
      <c r="AU302" s="271"/>
      <c r="AV302" s="272"/>
      <c r="AW302" s="271"/>
      <c r="AX302" s="283"/>
      <c r="AY302" s="13">
        <f t="shared" si="6"/>
        <v>0</v>
      </c>
      <c r="AZ302" s="42">
        <f t="shared" si="7"/>
        <v>0</v>
      </c>
      <c r="BA302" s="42">
        <f t="shared" si="8"/>
        <v>0</v>
      </c>
      <c r="BB302" s="42">
        <f t="shared" si="9"/>
        <v>0</v>
      </c>
      <c r="BC302" s="78" t="str">
        <f t="shared" si="10"/>
        <v/>
      </c>
    </row>
    <row r="303" spans="1:55" ht="13" x14ac:dyDescent="0.15">
      <c r="A303" s="45" t="s">
        <v>14</v>
      </c>
      <c r="B303" s="46">
        <f t="shared" si="11"/>
        <v>46684</v>
      </c>
      <c r="C303" s="47">
        <v>11</v>
      </c>
      <c r="D303" s="47"/>
      <c r="E303" s="47" t="s">
        <v>35</v>
      </c>
      <c r="F303" s="48" t="s">
        <v>37</v>
      </c>
      <c r="G303" s="296"/>
      <c r="H303" s="292"/>
      <c r="I303" s="291"/>
      <c r="J303" s="292"/>
      <c r="K303" s="291"/>
      <c r="L303" s="292"/>
      <c r="M303" s="291"/>
      <c r="N303" s="293"/>
      <c r="O303" s="291"/>
      <c r="P303" s="292"/>
      <c r="Q303" s="291"/>
      <c r="R303" s="292"/>
      <c r="S303" s="291"/>
      <c r="T303" s="292"/>
      <c r="U303" s="291"/>
      <c r="V303" s="292"/>
      <c r="W303" s="291"/>
      <c r="X303" s="292"/>
      <c r="Y303" s="351">
        <v>0</v>
      </c>
      <c r="Z303" s="292"/>
      <c r="AA303" s="352">
        <v>0</v>
      </c>
      <c r="AB303" s="292"/>
      <c r="AC303" s="352"/>
      <c r="AD303" s="292"/>
      <c r="AE303" s="352"/>
      <c r="AF303" s="293"/>
      <c r="AG303" s="295"/>
      <c r="AH303" s="292"/>
      <c r="AI303" s="295"/>
      <c r="AJ303" s="292"/>
      <c r="AK303" s="295"/>
      <c r="AL303" s="293"/>
      <c r="AM303" s="294"/>
      <c r="AN303" s="292"/>
      <c r="AO303" s="295"/>
      <c r="AP303" s="292"/>
      <c r="AQ303" s="295"/>
      <c r="AR303" s="292"/>
      <c r="AS303" s="295"/>
      <c r="AT303" s="292"/>
      <c r="AU303" s="295"/>
      <c r="AV303" s="292"/>
      <c r="AW303" s="295"/>
      <c r="AX303" s="293"/>
      <c r="AY303" s="79">
        <f t="shared" si="6"/>
        <v>0</v>
      </c>
      <c r="AZ303" s="47">
        <f t="shared" si="7"/>
        <v>0</v>
      </c>
      <c r="BA303" s="47">
        <f t="shared" si="8"/>
        <v>0</v>
      </c>
      <c r="BB303" s="47">
        <f t="shared" si="9"/>
        <v>0</v>
      </c>
      <c r="BC303" s="80" t="str">
        <f t="shared" si="10"/>
        <v/>
      </c>
    </row>
    <row r="304" spans="1:55" ht="13" x14ac:dyDescent="0.15">
      <c r="A304" s="32" t="s">
        <v>7</v>
      </c>
      <c r="B304" s="33">
        <f t="shared" si="11"/>
        <v>46685</v>
      </c>
      <c r="C304" s="34">
        <v>11</v>
      </c>
      <c r="D304" s="34"/>
      <c r="E304" s="34" t="s">
        <v>36</v>
      </c>
      <c r="F304" s="35" t="s">
        <v>37</v>
      </c>
      <c r="G304" s="281"/>
      <c r="H304" s="272"/>
      <c r="I304" s="282"/>
      <c r="J304" s="272"/>
      <c r="K304" s="282"/>
      <c r="L304" s="272"/>
      <c r="M304" s="282"/>
      <c r="N304" s="283"/>
      <c r="O304" s="284"/>
      <c r="P304" s="285"/>
      <c r="Q304" s="284"/>
      <c r="R304" s="285"/>
      <c r="S304" s="284"/>
      <c r="T304" s="285"/>
      <c r="U304" s="284"/>
      <c r="V304" s="285"/>
      <c r="W304" s="284"/>
      <c r="X304" s="285"/>
      <c r="Y304" s="286">
        <v>90</v>
      </c>
      <c r="Z304" s="285"/>
      <c r="AA304" s="287">
        <v>90</v>
      </c>
      <c r="AB304" s="285"/>
      <c r="AC304" s="287"/>
      <c r="AD304" s="285"/>
      <c r="AE304" s="287"/>
      <c r="AF304" s="288"/>
      <c r="AG304" s="271"/>
      <c r="AH304" s="272"/>
      <c r="AI304" s="271"/>
      <c r="AJ304" s="272"/>
      <c r="AK304" s="271"/>
      <c r="AL304" s="283"/>
      <c r="AM304" s="289"/>
      <c r="AN304" s="272"/>
      <c r="AO304" s="271"/>
      <c r="AP304" s="272"/>
      <c r="AQ304" s="271"/>
      <c r="AR304" s="272"/>
      <c r="AS304" s="271"/>
      <c r="AT304" s="272"/>
      <c r="AU304" s="271"/>
      <c r="AV304" s="272"/>
      <c r="AW304" s="271"/>
      <c r="AX304" s="283"/>
      <c r="AY304" s="68">
        <f t="shared" si="6"/>
        <v>4861.1776500000005</v>
      </c>
      <c r="AZ304" s="34">
        <f t="shared" si="7"/>
        <v>180</v>
      </c>
      <c r="BA304" s="34">
        <f t="shared" si="8"/>
        <v>0</v>
      </c>
      <c r="BB304" s="34">
        <f t="shared" si="9"/>
        <v>180</v>
      </c>
      <c r="BC304" s="69">
        <f t="shared" si="10"/>
        <v>27.006542500000002</v>
      </c>
    </row>
    <row r="305" spans="1:55" ht="13" x14ac:dyDescent="0.15">
      <c r="A305" s="40" t="s">
        <v>9</v>
      </c>
      <c r="B305" s="41">
        <f t="shared" si="11"/>
        <v>46686</v>
      </c>
      <c r="C305" s="42">
        <v>11</v>
      </c>
      <c r="D305" s="42"/>
      <c r="E305" s="42" t="s">
        <v>36</v>
      </c>
      <c r="F305" s="43" t="s">
        <v>37</v>
      </c>
      <c r="G305" s="281"/>
      <c r="H305" s="272"/>
      <c r="I305" s="282"/>
      <c r="J305" s="272"/>
      <c r="K305" s="282"/>
      <c r="L305" s="272"/>
      <c r="M305" s="282"/>
      <c r="N305" s="283"/>
      <c r="O305" s="282"/>
      <c r="P305" s="272"/>
      <c r="Q305" s="282"/>
      <c r="R305" s="272"/>
      <c r="S305" s="282"/>
      <c r="T305" s="272"/>
      <c r="U305" s="282"/>
      <c r="V305" s="272"/>
      <c r="W305" s="282"/>
      <c r="X305" s="272"/>
      <c r="Y305" s="349">
        <v>90</v>
      </c>
      <c r="Z305" s="272"/>
      <c r="AA305" s="350">
        <v>90</v>
      </c>
      <c r="AB305" s="272"/>
      <c r="AC305" s="350"/>
      <c r="AD305" s="272"/>
      <c r="AE305" s="350"/>
      <c r="AF305" s="283"/>
      <c r="AG305" s="271"/>
      <c r="AH305" s="272"/>
      <c r="AI305" s="271"/>
      <c r="AJ305" s="272"/>
      <c r="AK305" s="271"/>
      <c r="AL305" s="283"/>
      <c r="AM305" s="289"/>
      <c r="AN305" s="272"/>
      <c r="AO305" s="271"/>
      <c r="AP305" s="272"/>
      <c r="AQ305" s="271"/>
      <c r="AR305" s="272"/>
      <c r="AS305" s="271"/>
      <c r="AT305" s="272"/>
      <c r="AU305" s="271"/>
      <c r="AV305" s="272"/>
      <c r="AW305" s="271"/>
      <c r="AX305" s="283"/>
      <c r="AY305" s="13">
        <f t="shared" si="6"/>
        <v>4861.1776500000005</v>
      </c>
      <c r="AZ305" s="42">
        <f t="shared" si="7"/>
        <v>180</v>
      </c>
      <c r="BA305" s="42">
        <f t="shared" si="8"/>
        <v>0</v>
      </c>
      <c r="BB305" s="42">
        <f t="shared" si="9"/>
        <v>180</v>
      </c>
      <c r="BC305" s="78">
        <f t="shared" si="10"/>
        <v>27.006542500000002</v>
      </c>
    </row>
    <row r="306" spans="1:55" ht="13" x14ac:dyDescent="0.15">
      <c r="A306" s="40" t="s">
        <v>10</v>
      </c>
      <c r="B306" s="41">
        <f t="shared" si="11"/>
        <v>46687</v>
      </c>
      <c r="C306" s="42">
        <v>11</v>
      </c>
      <c r="D306" s="42"/>
      <c r="E306" s="42" t="s">
        <v>36</v>
      </c>
      <c r="F306" s="43" t="s">
        <v>37</v>
      </c>
      <c r="G306" s="281"/>
      <c r="H306" s="272"/>
      <c r="I306" s="282"/>
      <c r="J306" s="272"/>
      <c r="K306" s="282"/>
      <c r="L306" s="272"/>
      <c r="M306" s="282"/>
      <c r="N306" s="283"/>
      <c r="O306" s="282"/>
      <c r="P306" s="272"/>
      <c r="Q306" s="282"/>
      <c r="R306" s="272"/>
      <c r="S306" s="282"/>
      <c r="T306" s="272"/>
      <c r="U306" s="282"/>
      <c r="V306" s="272"/>
      <c r="W306" s="282"/>
      <c r="X306" s="272"/>
      <c r="Y306" s="349">
        <v>90</v>
      </c>
      <c r="Z306" s="272"/>
      <c r="AA306" s="350">
        <v>90</v>
      </c>
      <c r="AB306" s="272"/>
      <c r="AC306" s="350"/>
      <c r="AD306" s="272"/>
      <c r="AE306" s="350"/>
      <c r="AF306" s="283"/>
      <c r="AG306" s="271"/>
      <c r="AH306" s="272"/>
      <c r="AI306" s="271"/>
      <c r="AJ306" s="272"/>
      <c r="AK306" s="271"/>
      <c r="AL306" s="283"/>
      <c r="AM306" s="289"/>
      <c r="AN306" s="272"/>
      <c r="AO306" s="271"/>
      <c r="AP306" s="272"/>
      <c r="AQ306" s="271"/>
      <c r="AR306" s="272"/>
      <c r="AS306" s="271"/>
      <c r="AT306" s="272"/>
      <c r="AU306" s="271"/>
      <c r="AV306" s="272"/>
      <c r="AW306" s="271"/>
      <c r="AX306" s="283"/>
      <c r="AY306" s="13">
        <f t="shared" si="6"/>
        <v>4861.1776500000005</v>
      </c>
      <c r="AZ306" s="42">
        <f t="shared" si="7"/>
        <v>180</v>
      </c>
      <c r="BA306" s="42">
        <f t="shared" si="8"/>
        <v>0</v>
      </c>
      <c r="BB306" s="42">
        <f t="shared" si="9"/>
        <v>180</v>
      </c>
      <c r="BC306" s="78">
        <f t="shared" si="10"/>
        <v>27.006542500000002</v>
      </c>
    </row>
    <row r="307" spans="1:55" ht="13" x14ac:dyDescent="0.15">
      <c r="A307" s="40" t="s">
        <v>11</v>
      </c>
      <c r="B307" s="41">
        <f t="shared" si="11"/>
        <v>46688</v>
      </c>
      <c r="C307" s="42">
        <v>11</v>
      </c>
      <c r="D307" s="42"/>
      <c r="E307" s="42" t="s">
        <v>36</v>
      </c>
      <c r="F307" s="43" t="s">
        <v>37</v>
      </c>
      <c r="G307" s="281"/>
      <c r="H307" s="272"/>
      <c r="I307" s="282"/>
      <c r="J307" s="272"/>
      <c r="K307" s="282"/>
      <c r="L307" s="272"/>
      <c r="M307" s="282"/>
      <c r="N307" s="283"/>
      <c r="O307" s="282"/>
      <c r="P307" s="272"/>
      <c r="Q307" s="282"/>
      <c r="R307" s="272"/>
      <c r="S307" s="282"/>
      <c r="T307" s="272"/>
      <c r="U307" s="282"/>
      <c r="V307" s="272"/>
      <c r="W307" s="282"/>
      <c r="X307" s="272"/>
      <c r="Y307" s="349">
        <v>90</v>
      </c>
      <c r="Z307" s="272"/>
      <c r="AA307" s="350">
        <v>90</v>
      </c>
      <c r="AB307" s="272"/>
      <c r="AC307" s="350"/>
      <c r="AD307" s="272"/>
      <c r="AE307" s="350"/>
      <c r="AF307" s="283"/>
      <c r="AG307" s="271"/>
      <c r="AH307" s="272"/>
      <c r="AI307" s="271"/>
      <c r="AJ307" s="272"/>
      <c r="AK307" s="271"/>
      <c r="AL307" s="283"/>
      <c r="AM307" s="289"/>
      <c r="AN307" s="272"/>
      <c r="AO307" s="271"/>
      <c r="AP307" s="272"/>
      <c r="AQ307" s="271"/>
      <c r="AR307" s="272"/>
      <c r="AS307" s="271"/>
      <c r="AT307" s="272"/>
      <c r="AU307" s="271"/>
      <c r="AV307" s="272"/>
      <c r="AW307" s="271"/>
      <c r="AX307" s="283"/>
      <c r="AY307" s="13">
        <f t="shared" si="6"/>
        <v>4861.1776500000005</v>
      </c>
      <c r="AZ307" s="42">
        <f t="shared" si="7"/>
        <v>180</v>
      </c>
      <c r="BA307" s="42">
        <f t="shared" si="8"/>
        <v>0</v>
      </c>
      <c r="BB307" s="42">
        <f t="shared" si="9"/>
        <v>180</v>
      </c>
      <c r="BC307" s="78">
        <f t="shared" si="10"/>
        <v>27.006542500000002</v>
      </c>
    </row>
    <row r="308" spans="1:55" ht="13" x14ac:dyDescent="0.15">
      <c r="A308" s="40" t="s">
        <v>12</v>
      </c>
      <c r="B308" s="41">
        <f t="shared" si="11"/>
        <v>46689</v>
      </c>
      <c r="C308" s="42">
        <v>11</v>
      </c>
      <c r="D308" s="42"/>
      <c r="E308" s="42" t="s">
        <v>36</v>
      </c>
      <c r="F308" s="43" t="s">
        <v>37</v>
      </c>
      <c r="G308" s="281"/>
      <c r="H308" s="272"/>
      <c r="I308" s="282"/>
      <c r="J308" s="272"/>
      <c r="K308" s="282"/>
      <c r="L308" s="272"/>
      <c r="M308" s="282"/>
      <c r="N308" s="283"/>
      <c r="O308" s="282"/>
      <c r="P308" s="272"/>
      <c r="Q308" s="282"/>
      <c r="R308" s="272"/>
      <c r="S308" s="282"/>
      <c r="T308" s="272"/>
      <c r="U308" s="282"/>
      <c r="V308" s="272"/>
      <c r="W308" s="282"/>
      <c r="X308" s="272"/>
      <c r="Y308" s="349">
        <v>90</v>
      </c>
      <c r="Z308" s="272"/>
      <c r="AA308" s="350">
        <v>90</v>
      </c>
      <c r="AB308" s="272"/>
      <c r="AC308" s="350"/>
      <c r="AD308" s="272"/>
      <c r="AE308" s="350"/>
      <c r="AF308" s="283"/>
      <c r="AG308" s="271"/>
      <c r="AH308" s="272"/>
      <c r="AI308" s="271"/>
      <c r="AJ308" s="272"/>
      <c r="AK308" s="271"/>
      <c r="AL308" s="283"/>
      <c r="AM308" s="289"/>
      <c r="AN308" s="272"/>
      <c r="AO308" s="271"/>
      <c r="AP308" s="272"/>
      <c r="AQ308" s="271"/>
      <c r="AR308" s="272"/>
      <c r="AS308" s="271"/>
      <c r="AT308" s="272"/>
      <c r="AU308" s="271"/>
      <c r="AV308" s="272"/>
      <c r="AW308" s="271"/>
      <c r="AX308" s="283"/>
      <c r="AY308" s="13">
        <f t="shared" si="6"/>
        <v>4861.1776500000005</v>
      </c>
      <c r="AZ308" s="42">
        <f t="shared" si="7"/>
        <v>180</v>
      </c>
      <c r="BA308" s="42">
        <f t="shared" si="8"/>
        <v>0</v>
      </c>
      <c r="BB308" s="42">
        <f t="shared" si="9"/>
        <v>180</v>
      </c>
      <c r="BC308" s="78">
        <f t="shared" si="10"/>
        <v>27.006542500000002</v>
      </c>
    </row>
    <row r="309" spans="1:55" ht="13" x14ac:dyDescent="0.15">
      <c r="A309" s="40" t="s">
        <v>13</v>
      </c>
      <c r="B309" s="41">
        <f t="shared" si="11"/>
        <v>46690</v>
      </c>
      <c r="C309" s="42">
        <v>11</v>
      </c>
      <c r="D309" s="42"/>
      <c r="E309" s="42" t="s">
        <v>36</v>
      </c>
      <c r="F309" s="43" t="s">
        <v>37</v>
      </c>
      <c r="G309" s="281"/>
      <c r="H309" s="272"/>
      <c r="I309" s="282"/>
      <c r="J309" s="272"/>
      <c r="K309" s="282"/>
      <c r="L309" s="272"/>
      <c r="M309" s="282"/>
      <c r="N309" s="283"/>
      <c r="O309" s="282"/>
      <c r="P309" s="272"/>
      <c r="Q309" s="282"/>
      <c r="R309" s="272"/>
      <c r="S309" s="282"/>
      <c r="T309" s="272"/>
      <c r="U309" s="282"/>
      <c r="V309" s="272"/>
      <c r="W309" s="282"/>
      <c r="X309" s="272"/>
      <c r="Y309" s="349">
        <v>0</v>
      </c>
      <c r="Z309" s="272"/>
      <c r="AA309" s="350">
        <v>0</v>
      </c>
      <c r="AB309" s="272"/>
      <c r="AC309" s="350"/>
      <c r="AD309" s="272"/>
      <c r="AE309" s="350"/>
      <c r="AF309" s="283"/>
      <c r="AG309" s="271"/>
      <c r="AH309" s="272"/>
      <c r="AI309" s="271"/>
      <c r="AJ309" s="272"/>
      <c r="AK309" s="271"/>
      <c r="AL309" s="283"/>
      <c r="AM309" s="289"/>
      <c r="AN309" s="272"/>
      <c r="AO309" s="271"/>
      <c r="AP309" s="272"/>
      <c r="AQ309" s="271"/>
      <c r="AR309" s="272"/>
      <c r="AS309" s="271"/>
      <c r="AT309" s="272"/>
      <c r="AU309" s="271"/>
      <c r="AV309" s="272"/>
      <c r="AW309" s="271"/>
      <c r="AX309" s="283"/>
      <c r="AY309" s="13">
        <f t="shared" si="6"/>
        <v>0</v>
      </c>
      <c r="AZ309" s="42">
        <f t="shared" si="7"/>
        <v>0</v>
      </c>
      <c r="BA309" s="42">
        <f t="shared" si="8"/>
        <v>0</v>
      </c>
      <c r="BB309" s="42">
        <f t="shared" si="9"/>
        <v>0</v>
      </c>
      <c r="BC309" s="78" t="str">
        <f t="shared" si="10"/>
        <v/>
      </c>
    </row>
    <row r="310" spans="1:55" ht="13" x14ac:dyDescent="0.15">
      <c r="A310" s="45" t="s">
        <v>14</v>
      </c>
      <c r="B310" s="46">
        <f t="shared" si="11"/>
        <v>46691</v>
      </c>
      <c r="C310" s="47">
        <v>11</v>
      </c>
      <c r="D310" s="47"/>
      <c r="E310" s="47" t="s">
        <v>36</v>
      </c>
      <c r="F310" s="48" t="s">
        <v>37</v>
      </c>
      <c r="G310" s="296"/>
      <c r="H310" s="292"/>
      <c r="I310" s="291"/>
      <c r="J310" s="292"/>
      <c r="K310" s="291"/>
      <c r="L310" s="292"/>
      <c r="M310" s="291"/>
      <c r="N310" s="293"/>
      <c r="O310" s="291"/>
      <c r="P310" s="292"/>
      <c r="Q310" s="291"/>
      <c r="R310" s="292"/>
      <c r="S310" s="291"/>
      <c r="T310" s="292"/>
      <c r="U310" s="291"/>
      <c r="V310" s="292"/>
      <c r="W310" s="291"/>
      <c r="X310" s="292"/>
      <c r="Y310" s="351">
        <v>0</v>
      </c>
      <c r="Z310" s="292"/>
      <c r="AA310" s="352">
        <v>0</v>
      </c>
      <c r="AB310" s="292"/>
      <c r="AC310" s="352"/>
      <c r="AD310" s="292"/>
      <c r="AE310" s="352"/>
      <c r="AF310" s="293"/>
      <c r="AG310" s="295"/>
      <c r="AH310" s="292"/>
      <c r="AI310" s="295"/>
      <c r="AJ310" s="292"/>
      <c r="AK310" s="295"/>
      <c r="AL310" s="293"/>
      <c r="AM310" s="294"/>
      <c r="AN310" s="292"/>
      <c r="AO310" s="295"/>
      <c r="AP310" s="292"/>
      <c r="AQ310" s="295"/>
      <c r="AR310" s="292"/>
      <c r="AS310" s="295"/>
      <c r="AT310" s="292"/>
      <c r="AU310" s="295"/>
      <c r="AV310" s="292"/>
      <c r="AW310" s="295"/>
      <c r="AX310" s="293"/>
      <c r="AY310" s="79">
        <f t="shared" si="6"/>
        <v>0</v>
      </c>
      <c r="AZ310" s="47">
        <f t="shared" si="7"/>
        <v>0</v>
      </c>
      <c r="BA310" s="47">
        <f t="shared" si="8"/>
        <v>0</v>
      </c>
      <c r="BB310" s="47">
        <f t="shared" si="9"/>
        <v>0</v>
      </c>
      <c r="BC310" s="80" t="str">
        <f t="shared" si="10"/>
        <v/>
      </c>
    </row>
    <row r="311" spans="1:55" ht="13" x14ac:dyDescent="0.15">
      <c r="A311" s="32" t="s">
        <v>7</v>
      </c>
      <c r="B311" s="33">
        <f t="shared" si="11"/>
        <v>46692</v>
      </c>
      <c r="C311" s="34">
        <v>12</v>
      </c>
      <c r="D311" s="34"/>
      <c r="E311" s="34" t="s">
        <v>31</v>
      </c>
      <c r="F311" s="35" t="s">
        <v>37</v>
      </c>
      <c r="G311" s="281"/>
      <c r="H311" s="272"/>
      <c r="I311" s="282"/>
      <c r="J311" s="272"/>
      <c r="K311" s="282"/>
      <c r="L311" s="272"/>
      <c r="M311" s="282"/>
      <c r="N311" s="283"/>
      <c r="O311" s="282"/>
      <c r="P311" s="272"/>
      <c r="Q311" s="282"/>
      <c r="R311" s="272"/>
      <c r="S311" s="282"/>
      <c r="T311" s="272"/>
      <c r="U311" s="282"/>
      <c r="V311" s="272"/>
      <c r="W311" s="282"/>
      <c r="X311" s="272"/>
      <c r="Y311" s="286">
        <v>90</v>
      </c>
      <c r="Z311" s="285"/>
      <c r="AA311" s="287">
        <v>90</v>
      </c>
      <c r="AB311" s="285"/>
      <c r="AC311" s="287"/>
      <c r="AD311" s="285"/>
      <c r="AE311" s="287"/>
      <c r="AF311" s="288"/>
      <c r="AG311" s="271"/>
      <c r="AH311" s="272"/>
      <c r="AI311" s="271"/>
      <c r="AJ311" s="272"/>
      <c r="AK311" s="271"/>
      <c r="AL311" s="283"/>
      <c r="AM311" s="289"/>
      <c r="AN311" s="272"/>
      <c r="AO311" s="271"/>
      <c r="AP311" s="272"/>
      <c r="AQ311" s="271"/>
      <c r="AR311" s="272"/>
      <c r="AS311" s="271"/>
      <c r="AT311" s="272"/>
      <c r="AU311" s="271"/>
      <c r="AV311" s="272"/>
      <c r="AW311" s="271"/>
      <c r="AX311" s="283"/>
      <c r="AY311" s="68">
        <f t="shared" si="6"/>
        <v>4861.1776500000005</v>
      </c>
      <c r="AZ311" s="34">
        <f t="shared" si="7"/>
        <v>180</v>
      </c>
      <c r="BA311" s="34">
        <f t="shared" si="8"/>
        <v>0</v>
      </c>
      <c r="BB311" s="34">
        <f t="shared" si="9"/>
        <v>180</v>
      </c>
      <c r="BC311" s="69">
        <f t="shared" si="10"/>
        <v>27.006542500000002</v>
      </c>
    </row>
    <row r="312" spans="1:55" ht="13" x14ac:dyDescent="0.15">
      <c r="A312" s="40" t="s">
        <v>9</v>
      </c>
      <c r="B312" s="41">
        <f t="shared" si="11"/>
        <v>46693</v>
      </c>
      <c r="C312" s="42">
        <v>12</v>
      </c>
      <c r="D312" s="42"/>
      <c r="E312" s="42" t="s">
        <v>31</v>
      </c>
      <c r="F312" s="43" t="s">
        <v>37</v>
      </c>
      <c r="G312" s="281"/>
      <c r="H312" s="272"/>
      <c r="I312" s="282"/>
      <c r="J312" s="272"/>
      <c r="K312" s="282"/>
      <c r="L312" s="272"/>
      <c r="M312" s="282"/>
      <c r="N312" s="283"/>
      <c r="O312" s="282"/>
      <c r="P312" s="272"/>
      <c r="Q312" s="282"/>
      <c r="R312" s="272"/>
      <c r="S312" s="282"/>
      <c r="T312" s="272"/>
      <c r="U312" s="282"/>
      <c r="V312" s="272"/>
      <c r="W312" s="282"/>
      <c r="X312" s="272"/>
      <c r="Y312" s="349">
        <v>90</v>
      </c>
      <c r="Z312" s="272"/>
      <c r="AA312" s="350">
        <v>90</v>
      </c>
      <c r="AB312" s="272"/>
      <c r="AC312" s="350"/>
      <c r="AD312" s="272"/>
      <c r="AE312" s="350"/>
      <c r="AF312" s="283"/>
      <c r="AG312" s="271"/>
      <c r="AH312" s="272"/>
      <c r="AI312" s="271"/>
      <c r="AJ312" s="272"/>
      <c r="AK312" s="271"/>
      <c r="AL312" s="283"/>
      <c r="AM312" s="289"/>
      <c r="AN312" s="272"/>
      <c r="AO312" s="271"/>
      <c r="AP312" s="272"/>
      <c r="AQ312" s="271"/>
      <c r="AR312" s="272"/>
      <c r="AS312" s="271"/>
      <c r="AT312" s="272"/>
      <c r="AU312" s="271"/>
      <c r="AV312" s="272"/>
      <c r="AW312" s="271"/>
      <c r="AX312" s="283"/>
      <c r="AY312" s="13">
        <f t="shared" si="6"/>
        <v>4861.1776500000005</v>
      </c>
      <c r="AZ312" s="42">
        <f t="shared" si="7"/>
        <v>180</v>
      </c>
      <c r="BA312" s="42">
        <f t="shared" si="8"/>
        <v>0</v>
      </c>
      <c r="BB312" s="42">
        <f t="shared" si="9"/>
        <v>180</v>
      </c>
      <c r="BC312" s="78">
        <f t="shared" si="10"/>
        <v>27.006542500000002</v>
      </c>
    </row>
    <row r="313" spans="1:55" ht="13" x14ac:dyDescent="0.15">
      <c r="A313" s="40" t="s">
        <v>10</v>
      </c>
      <c r="B313" s="41">
        <f t="shared" si="11"/>
        <v>46694</v>
      </c>
      <c r="C313" s="42">
        <v>12</v>
      </c>
      <c r="D313" s="42"/>
      <c r="E313" s="42" t="s">
        <v>31</v>
      </c>
      <c r="F313" s="43" t="s">
        <v>37</v>
      </c>
      <c r="G313" s="281"/>
      <c r="H313" s="272"/>
      <c r="I313" s="282"/>
      <c r="J313" s="272"/>
      <c r="K313" s="282"/>
      <c r="L313" s="272"/>
      <c r="M313" s="282"/>
      <c r="N313" s="283"/>
      <c r="O313" s="282"/>
      <c r="P313" s="272"/>
      <c r="Q313" s="282"/>
      <c r="R313" s="272"/>
      <c r="S313" s="282"/>
      <c r="T313" s="272"/>
      <c r="U313" s="282"/>
      <c r="V313" s="272"/>
      <c r="W313" s="282"/>
      <c r="X313" s="272"/>
      <c r="Y313" s="349">
        <v>90</v>
      </c>
      <c r="Z313" s="272"/>
      <c r="AA313" s="350">
        <v>90</v>
      </c>
      <c r="AB313" s="272"/>
      <c r="AC313" s="350"/>
      <c r="AD313" s="272"/>
      <c r="AE313" s="350"/>
      <c r="AF313" s="283"/>
      <c r="AG313" s="271"/>
      <c r="AH313" s="272"/>
      <c r="AI313" s="271"/>
      <c r="AJ313" s="272"/>
      <c r="AK313" s="271"/>
      <c r="AL313" s="283"/>
      <c r="AM313" s="289"/>
      <c r="AN313" s="272"/>
      <c r="AO313" s="271"/>
      <c r="AP313" s="272"/>
      <c r="AQ313" s="271"/>
      <c r="AR313" s="272"/>
      <c r="AS313" s="271"/>
      <c r="AT313" s="272"/>
      <c r="AU313" s="271"/>
      <c r="AV313" s="272"/>
      <c r="AW313" s="271"/>
      <c r="AX313" s="283"/>
      <c r="AY313" s="13">
        <f t="shared" si="6"/>
        <v>4861.1776500000005</v>
      </c>
      <c r="AZ313" s="42">
        <f t="shared" si="7"/>
        <v>180</v>
      </c>
      <c r="BA313" s="42">
        <f t="shared" si="8"/>
        <v>0</v>
      </c>
      <c r="BB313" s="42">
        <f t="shared" si="9"/>
        <v>180</v>
      </c>
      <c r="BC313" s="78">
        <f t="shared" si="10"/>
        <v>27.006542500000002</v>
      </c>
    </row>
    <row r="314" spans="1:55" ht="13" x14ac:dyDescent="0.15">
      <c r="A314" s="40" t="s">
        <v>11</v>
      </c>
      <c r="B314" s="41">
        <f t="shared" si="11"/>
        <v>46695</v>
      </c>
      <c r="C314" s="42">
        <v>12</v>
      </c>
      <c r="D314" s="42"/>
      <c r="E314" s="42" t="s">
        <v>31</v>
      </c>
      <c r="F314" s="43" t="s">
        <v>37</v>
      </c>
      <c r="G314" s="281"/>
      <c r="H314" s="272"/>
      <c r="I314" s="282"/>
      <c r="J314" s="272"/>
      <c r="K314" s="282"/>
      <c r="L314" s="272"/>
      <c r="M314" s="282"/>
      <c r="N314" s="283"/>
      <c r="O314" s="282"/>
      <c r="P314" s="272"/>
      <c r="Q314" s="282"/>
      <c r="R314" s="272"/>
      <c r="S314" s="282"/>
      <c r="T314" s="272"/>
      <c r="U314" s="282"/>
      <c r="V314" s="272"/>
      <c r="W314" s="282"/>
      <c r="X314" s="272"/>
      <c r="Y314" s="349">
        <v>90</v>
      </c>
      <c r="Z314" s="272"/>
      <c r="AA314" s="350">
        <v>90</v>
      </c>
      <c r="AB314" s="272"/>
      <c r="AC314" s="350"/>
      <c r="AD314" s="272"/>
      <c r="AE314" s="350"/>
      <c r="AF314" s="283"/>
      <c r="AG314" s="271"/>
      <c r="AH314" s="272"/>
      <c r="AI314" s="271"/>
      <c r="AJ314" s="272"/>
      <c r="AK314" s="271"/>
      <c r="AL314" s="283"/>
      <c r="AM314" s="289"/>
      <c r="AN314" s="272"/>
      <c r="AO314" s="271"/>
      <c r="AP314" s="272"/>
      <c r="AQ314" s="271"/>
      <c r="AR314" s="272"/>
      <c r="AS314" s="271"/>
      <c r="AT314" s="272"/>
      <c r="AU314" s="271"/>
      <c r="AV314" s="272"/>
      <c r="AW314" s="271"/>
      <c r="AX314" s="283"/>
      <c r="AY314" s="13">
        <f t="shared" si="6"/>
        <v>4861.1776500000005</v>
      </c>
      <c r="AZ314" s="42">
        <f t="shared" si="7"/>
        <v>180</v>
      </c>
      <c r="BA314" s="42">
        <f t="shared" si="8"/>
        <v>0</v>
      </c>
      <c r="BB314" s="42">
        <f t="shared" si="9"/>
        <v>180</v>
      </c>
      <c r="BC314" s="78">
        <f t="shared" si="10"/>
        <v>27.006542500000002</v>
      </c>
    </row>
    <row r="315" spans="1:55" ht="13" x14ac:dyDescent="0.15">
      <c r="A315" s="40" t="s">
        <v>12</v>
      </c>
      <c r="B315" s="41">
        <f t="shared" si="11"/>
        <v>46696</v>
      </c>
      <c r="C315" s="42">
        <v>12</v>
      </c>
      <c r="D315" s="42"/>
      <c r="E315" s="42" t="s">
        <v>31</v>
      </c>
      <c r="F315" s="43" t="s">
        <v>37</v>
      </c>
      <c r="G315" s="281"/>
      <c r="H315" s="272"/>
      <c r="I315" s="282"/>
      <c r="J315" s="272"/>
      <c r="K315" s="282"/>
      <c r="L315" s="272"/>
      <c r="M315" s="282"/>
      <c r="N315" s="283"/>
      <c r="O315" s="282"/>
      <c r="P315" s="272"/>
      <c r="Q315" s="282"/>
      <c r="R315" s="272"/>
      <c r="S315" s="282"/>
      <c r="T315" s="272"/>
      <c r="U315" s="282"/>
      <c r="V315" s="272"/>
      <c r="W315" s="282"/>
      <c r="X315" s="272"/>
      <c r="Y315" s="349">
        <v>90</v>
      </c>
      <c r="Z315" s="272"/>
      <c r="AA315" s="350">
        <v>90</v>
      </c>
      <c r="AB315" s="272"/>
      <c r="AC315" s="350"/>
      <c r="AD315" s="272"/>
      <c r="AE315" s="350"/>
      <c r="AF315" s="283"/>
      <c r="AG315" s="271"/>
      <c r="AH315" s="272"/>
      <c r="AI315" s="271"/>
      <c r="AJ315" s="272"/>
      <c r="AK315" s="271"/>
      <c r="AL315" s="283"/>
      <c r="AM315" s="289"/>
      <c r="AN315" s="272"/>
      <c r="AO315" s="271"/>
      <c r="AP315" s="272"/>
      <c r="AQ315" s="271"/>
      <c r="AR315" s="272"/>
      <c r="AS315" s="271"/>
      <c r="AT315" s="272"/>
      <c r="AU315" s="271"/>
      <c r="AV315" s="272"/>
      <c r="AW315" s="271"/>
      <c r="AX315" s="283"/>
      <c r="AY315" s="13">
        <f t="shared" si="6"/>
        <v>4861.1776500000005</v>
      </c>
      <c r="AZ315" s="42">
        <f t="shared" si="7"/>
        <v>180</v>
      </c>
      <c r="BA315" s="42">
        <f t="shared" si="8"/>
        <v>0</v>
      </c>
      <c r="BB315" s="42">
        <f t="shared" si="9"/>
        <v>180</v>
      </c>
      <c r="BC315" s="78">
        <f t="shared" si="10"/>
        <v>27.006542500000002</v>
      </c>
    </row>
    <row r="316" spans="1:55" ht="13" x14ac:dyDescent="0.15">
      <c r="A316" s="40" t="s">
        <v>13</v>
      </c>
      <c r="B316" s="41">
        <f t="shared" si="11"/>
        <v>46697</v>
      </c>
      <c r="C316" s="42">
        <v>12</v>
      </c>
      <c r="D316" s="42"/>
      <c r="E316" s="42" t="s">
        <v>31</v>
      </c>
      <c r="F316" s="43" t="s">
        <v>37</v>
      </c>
      <c r="G316" s="281"/>
      <c r="H316" s="272"/>
      <c r="I316" s="282"/>
      <c r="J316" s="272"/>
      <c r="K316" s="282"/>
      <c r="L316" s="272"/>
      <c r="M316" s="282"/>
      <c r="N316" s="283"/>
      <c r="O316" s="282"/>
      <c r="P316" s="272"/>
      <c r="Q316" s="282"/>
      <c r="R316" s="272"/>
      <c r="S316" s="282"/>
      <c r="T316" s="272"/>
      <c r="U316" s="282"/>
      <c r="V316" s="272"/>
      <c r="W316" s="282"/>
      <c r="X316" s="272"/>
      <c r="Y316" s="349">
        <v>0</v>
      </c>
      <c r="Z316" s="272"/>
      <c r="AA316" s="350">
        <v>0</v>
      </c>
      <c r="AB316" s="272"/>
      <c r="AC316" s="350"/>
      <c r="AD316" s="272"/>
      <c r="AE316" s="350"/>
      <c r="AF316" s="283"/>
      <c r="AG316" s="271"/>
      <c r="AH316" s="272"/>
      <c r="AI316" s="271"/>
      <c r="AJ316" s="272"/>
      <c r="AK316" s="271"/>
      <c r="AL316" s="283"/>
      <c r="AM316" s="289"/>
      <c r="AN316" s="272"/>
      <c r="AO316" s="271"/>
      <c r="AP316" s="272"/>
      <c r="AQ316" s="271"/>
      <c r="AR316" s="272"/>
      <c r="AS316" s="271"/>
      <c r="AT316" s="272"/>
      <c r="AU316" s="271"/>
      <c r="AV316" s="272"/>
      <c r="AW316" s="271"/>
      <c r="AX316" s="283"/>
      <c r="AY316" s="13">
        <f t="shared" si="6"/>
        <v>0</v>
      </c>
      <c r="AZ316" s="42">
        <f t="shared" si="7"/>
        <v>0</v>
      </c>
      <c r="BA316" s="42">
        <f t="shared" si="8"/>
        <v>0</v>
      </c>
      <c r="BB316" s="42">
        <f t="shared" si="9"/>
        <v>0</v>
      </c>
      <c r="BC316" s="78" t="str">
        <f t="shared" si="10"/>
        <v/>
      </c>
    </row>
    <row r="317" spans="1:55" ht="13" x14ac:dyDescent="0.15">
      <c r="A317" s="45" t="s">
        <v>14</v>
      </c>
      <c r="B317" s="46">
        <f t="shared" si="11"/>
        <v>46698</v>
      </c>
      <c r="C317" s="47">
        <v>12</v>
      </c>
      <c r="D317" s="47"/>
      <c r="E317" s="47" t="s">
        <v>31</v>
      </c>
      <c r="F317" s="48" t="s">
        <v>37</v>
      </c>
      <c r="G317" s="296"/>
      <c r="H317" s="292"/>
      <c r="I317" s="291"/>
      <c r="J317" s="292"/>
      <c r="K317" s="291"/>
      <c r="L317" s="292"/>
      <c r="M317" s="291"/>
      <c r="N317" s="293"/>
      <c r="O317" s="282"/>
      <c r="P317" s="272"/>
      <c r="Q317" s="282"/>
      <c r="R317" s="272"/>
      <c r="S317" s="282"/>
      <c r="T317" s="272"/>
      <c r="U317" s="282"/>
      <c r="V317" s="272"/>
      <c r="W317" s="282"/>
      <c r="X317" s="272"/>
      <c r="Y317" s="351">
        <v>0</v>
      </c>
      <c r="Z317" s="292"/>
      <c r="AA317" s="352">
        <v>0</v>
      </c>
      <c r="AB317" s="292"/>
      <c r="AC317" s="352"/>
      <c r="AD317" s="292"/>
      <c r="AE317" s="352"/>
      <c r="AF317" s="293"/>
      <c r="AG317" s="295"/>
      <c r="AH317" s="292"/>
      <c r="AI317" s="295"/>
      <c r="AJ317" s="292"/>
      <c r="AK317" s="295"/>
      <c r="AL317" s="293"/>
      <c r="AM317" s="294"/>
      <c r="AN317" s="292"/>
      <c r="AO317" s="295"/>
      <c r="AP317" s="292"/>
      <c r="AQ317" s="295"/>
      <c r="AR317" s="292"/>
      <c r="AS317" s="295"/>
      <c r="AT317" s="292"/>
      <c r="AU317" s="295"/>
      <c r="AV317" s="292"/>
      <c r="AW317" s="295"/>
      <c r="AX317" s="293"/>
      <c r="AY317" s="79">
        <f t="shared" si="6"/>
        <v>0</v>
      </c>
      <c r="AZ317" s="47">
        <f t="shared" si="7"/>
        <v>0</v>
      </c>
      <c r="BA317" s="47">
        <f t="shared" si="8"/>
        <v>0</v>
      </c>
      <c r="BB317" s="47">
        <f t="shared" si="9"/>
        <v>0</v>
      </c>
      <c r="BC317" s="80" t="str">
        <f t="shared" si="10"/>
        <v/>
      </c>
    </row>
    <row r="318" spans="1:55" ht="13" x14ac:dyDescent="0.15">
      <c r="A318" s="32" t="s">
        <v>7</v>
      </c>
      <c r="B318" s="33">
        <f t="shared" si="11"/>
        <v>46699</v>
      </c>
      <c r="C318" s="34">
        <v>12</v>
      </c>
      <c r="D318" s="34"/>
      <c r="E318" s="34" t="s">
        <v>34</v>
      </c>
      <c r="F318" s="35" t="s">
        <v>37</v>
      </c>
      <c r="G318" s="281"/>
      <c r="H318" s="272"/>
      <c r="I318" s="282"/>
      <c r="J318" s="272"/>
      <c r="K318" s="282"/>
      <c r="L318" s="272"/>
      <c r="M318" s="282"/>
      <c r="N318" s="283"/>
      <c r="O318" s="290"/>
      <c r="P318" s="285"/>
      <c r="Q318" s="284"/>
      <c r="R318" s="285"/>
      <c r="S318" s="284"/>
      <c r="T318" s="285"/>
      <c r="U318" s="284"/>
      <c r="V318" s="285"/>
      <c r="W318" s="284"/>
      <c r="X318" s="288"/>
      <c r="Y318" s="286">
        <v>90</v>
      </c>
      <c r="Z318" s="285"/>
      <c r="AA318" s="287">
        <v>90</v>
      </c>
      <c r="AB318" s="285"/>
      <c r="AC318" s="287"/>
      <c r="AD318" s="285"/>
      <c r="AE318" s="287"/>
      <c r="AF318" s="288"/>
      <c r="AG318" s="271"/>
      <c r="AH318" s="272"/>
      <c r="AI318" s="271"/>
      <c r="AJ318" s="272"/>
      <c r="AK318" s="271"/>
      <c r="AL318" s="283"/>
      <c r="AM318" s="289"/>
      <c r="AN318" s="272"/>
      <c r="AO318" s="271"/>
      <c r="AP318" s="272"/>
      <c r="AQ318" s="271"/>
      <c r="AR318" s="272"/>
      <c r="AS318" s="271"/>
      <c r="AT318" s="272"/>
      <c r="AU318" s="271"/>
      <c r="AV318" s="272"/>
      <c r="AW318" s="271"/>
      <c r="AX318" s="283"/>
      <c r="AY318" s="68">
        <f t="shared" si="6"/>
        <v>4861.1776500000005</v>
      </c>
      <c r="AZ318" s="34">
        <f t="shared" si="7"/>
        <v>180</v>
      </c>
      <c r="BA318" s="34">
        <f t="shared" si="8"/>
        <v>0</v>
      </c>
      <c r="BB318" s="34">
        <f t="shared" si="9"/>
        <v>180</v>
      </c>
      <c r="BC318" s="69">
        <f t="shared" si="10"/>
        <v>27.006542500000002</v>
      </c>
    </row>
    <row r="319" spans="1:55" ht="13" x14ac:dyDescent="0.15">
      <c r="A319" s="40" t="s">
        <v>9</v>
      </c>
      <c r="B319" s="41">
        <f t="shared" si="11"/>
        <v>46700</v>
      </c>
      <c r="C319" s="42">
        <v>12</v>
      </c>
      <c r="D319" s="42"/>
      <c r="E319" s="42" t="s">
        <v>34</v>
      </c>
      <c r="F319" s="43" t="s">
        <v>37</v>
      </c>
      <c r="G319" s="281"/>
      <c r="H319" s="272"/>
      <c r="I319" s="282"/>
      <c r="J319" s="272"/>
      <c r="K319" s="282"/>
      <c r="L319" s="272"/>
      <c r="M319" s="282"/>
      <c r="N319" s="283"/>
      <c r="O319" s="281"/>
      <c r="P319" s="272"/>
      <c r="Q319" s="282"/>
      <c r="R319" s="272"/>
      <c r="S319" s="282"/>
      <c r="T319" s="272"/>
      <c r="U319" s="282"/>
      <c r="V319" s="272"/>
      <c r="W319" s="282"/>
      <c r="X319" s="283"/>
      <c r="Y319" s="349">
        <v>90</v>
      </c>
      <c r="Z319" s="272"/>
      <c r="AA319" s="350">
        <v>90</v>
      </c>
      <c r="AB319" s="272"/>
      <c r="AC319" s="350"/>
      <c r="AD319" s="272"/>
      <c r="AE319" s="350"/>
      <c r="AF319" s="283"/>
      <c r="AG319" s="271"/>
      <c r="AH319" s="272"/>
      <c r="AI319" s="271"/>
      <c r="AJ319" s="272"/>
      <c r="AK319" s="271"/>
      <c r="AL319" s="283"/>
      <c r="AM319" s="289"/>
      <c r="AN319" s="272"/>
      <c r="AO319" s="271"/>
      <c r="AP319" s="272"/>
      <c r="AQ319" s="271"/>
      <c r="AR319" s="272"/>
      <c r="AS319" s="271"/>
      <c r="AT319" s="272"/>
      <c r="AU319" s="271"/>
      <c r="AV319" s="272"/>
      <c r="AW319" s="271"/>
      <c r="AX319" s="283"/>
      <c r="AY319" s="13">
        <f t="shared" si="6"/>
        <v>4861.1776500000005</v>
      </c>
      <c r="AZ319" s="42">
        <f t="shared" si="7"/>
        <v>180</v>
      </c>
      <c r="BA319" s="42">
        <f t="shared" si="8"/>
        <v>0</v>
      </c>
      <c r="BB319" s="42">
        <f t="shared" si="9"/>
        <v>180</v>
      </c>
      <c r="BC319" s="78">
        <f t="shared" si="10"/>
        <v>27.006542500000002</v>
      </c>
    </row>
    <row r="320" spans="1:55" ht="13" x14ac:dyDescent="0.15">
      <c r="A320" s="40" t="s">
        <v>10</v>
      </c>
      <c r="B320" s="41">
        <f t="shared" si="11"/>
        <v>46701</v>
      </c>
      <c r="C320" s="42">
        <v>12</v>
      </c>
      <c r="D320" s="42"/>
      <c r="E320" s="42" t="s">
        <v>34</v>
      </c>
      <c r="F320" s="43" t="s">
        <v>37</v>
      </c>
      <c r="G320" s="281"/>
      <c r="H320" s="272"/>
      <c r="I320" s="282"/>
      <c r="J320" s="272"/>
      <c r="K320" s="282"/>
      <c r="L320" s="272"/>
      <c r="M320" s="282"/>
      <c r="N320" s="283"/>
      <c r="O320" s="281"/>
      <c r="P320" s="272"/>
      <c r="Q320" s="282"/>
      <c r="R320" s="272"/>
      <c r="S320" s="282"/>
      <c r="T320" s="272"/>
      <c r="U320" s="282"/>
      <c r="V320" s="272"/>
      <c r="W320" s="282"/>
      <c r="X320" s="283"/>
      <c r="Y320" s="349">
        <v>90</v>
      </c>
      <c r="Z320" s="272"/>
      <c r="AA320" s="350">
        <v>90</v>
      </c>
      <c r="AB320" s="272"/>
      <c r="AC320" s="350"/>
      <c r="AD320" s="272"/>
      <c r="AE320" s="350"/>
      <c r="AF320" s="283"/>
      <c r="AG320" s="271"/>
      <c r="AH320" s="272"/>
      <c r="AI320" s="271"/>
      <c r="AJ320" s="272"/>
      <c r="AK320" s="271"/>
      <c r="AL320" s="283"/>
      <c r="AM320" s="289"/>
      <c r="AN320" s="272"/>
      <c r="AO320" s="271"/>
      <c r="AP320" s="272"/>
      <c r="AQ320" s="271"/>
      <c r="AR320" s="272"/>
      <c r="AS320" s="271"/>
      <c r="AT320" s="272"/>
      <c r="AU320" s="271"/>
      <c r="AV320" s="272"/>
      <c r="AW320" s="271"/>
      <c r="AX320" s="283"/>
      <c r="AY320" s="13">
        <f t="shared" si="6"/>
        <v>4861.1776500000005</v>
      </c>
      <c r="AZ320" s="42">
        <f t="shared" si="7"/>
        <v>180</v>
      </c>
      <c r="BA320" s="42">
        <f t="shared" si="8"/>
        <v>0</v>
      </c>
      <c r="BB320" s="42">
        <f t="shared" si="9"/>
        <v>180</v>
      </c>
      <c r="BC320" s="78">
        <f t="shared" si="10"/>
        <v>27.006542500000002</v>
      </c>
    </row>
    <row r="321" spans="1:55" ht="13" x14ac:dyDescent="0.15">
      <c r="A321" s="40" t="s">
        <v>11</v>
      </c>
      <c r="B321" s="41">
        <f t="shared" si="11"/>
        <v>46702</v>
      </c>
      <c r="C321" s="42">
        <v>12</v>
      </c>
      <c r="D321" s="42"/>
      <c r="E321" s="42" t="s">
        <v>34</v>
      </c>
      <c r="F321" s="43" t="s">
        <v>37</v>
      </c>
      <c r="G321" s="281"/>
      <c r="H321" s="272"/>
      <c r="I321" s="282"/>
      <c r="J321" s="272"/>
      <c r="K321" s="282"/>
      <c r="L321" s="272"/>
      <c r="M321" s="282"/>
      <c r="N321" s="283"/>
      <c r="O321" s="281"/>
      <c r="P321" s="272"/>
      <c r="Q321" s="282"/>
      <c r="R321" s="272"/>
      <c r="S321" s="282"/>
      <c r="T321" s="272"/>
      <c r="U321" s="282"/>
      <c r="V321" s="272"/>
      <c r="W321" s="282"/>
      <c r="X321" s="283"/>
      <c r="Y321" s="349">
        <v>90</v>
      </c>
      <c r="Z321" s="272"/>
      <c r="AA321" s="350">
        <v>90</v>
      </c>
      <c r="AB321" s="272"/>
      <c r="AC321" s="350"/>
      <c r="AD321" s="272"/>
      <c r="AE321" s="350"/>
      <c r="AF321" s="283"/>
      <c r="AG321" s="271"/>
      <c r="AH321" s="272"/>
      <c r="AI321" s="271"/>
      <c r="AJ321" s="272"/>
      <c r="AK321" s="271"/>
      <c r="AL321" s="283"/>
      <c r="AM321" s="289"/>
      <c r="AN321" s="272"/>
      <c r="AO321" s="271"/>
      <c r="AP321" s="272"/>
      <c r="AQ321" s="271"/>
      <c r="AR321" s="272"/>
      <c r="AS321" s="271"/>
      <c r="AT321" s="272"/>
      <c r="AU321" s="271"/>
      <c r="AV321" s="272"/>
      <c r="AW321" s="271"/>
      <c r="AX321" s="283"/>
      <c r="AY321" s="13">
        <f t="shared" si="6"/>
        <v>4861.1776500000005</v>
      </c>
      <c r="AZ321" s="42">
        <f t="shared" si="7"/>
        <v>180</v>
      </c>
      <c r="BA321" s="42">
        <f t="shared" si="8"/>
        <v>0</v>
      </c>
      <c r="BB321" s="42">
        <f t="shared" si="9"/>
        <v>180</v>
      </c>
      <c r="BC321" s="78">
        <f t="shared" si="10"/>
        <v>27.006542500000002</v>
      </c>
    </row>
    <row r="322" spans="1:55" ht="13" x14ac:dyDescent="0.15">
      <c r="A322" s="40" t="s">
        <v>12</v>
      </c>
      <c r="B322" s="41">
        <f t="shared" si="11"/>
        <v>46703</v>
      </c>
      <c r="C322" s="42">
        <v>12</v>
      </c>
      <c r="D322" s="42"/>
      <c r="E322" s="42" t="s">
        <v>34</v>
      </c>
      <c r="F322" s="43" t="s">
        <v>37</v>
      </c>
      <c r="G322" s="281"/>
      <c r="H322" s="272"/>
      <c r="I322" s="282"/>
      <c r="J322" s="272"/>
      <c r="K322" s="282"/>
      <c r="L322" s="272"/>
      <c r="M322" s="282"/>
      <c r="N322" s="283"/>
      <c r="O322" s="281"/>
      <c r="P322" s="272"/>
      <c r="Q322" s="282"/>
      <c r="R322" s="272"/>
      <c r="S322" s="282"/>
      <c r="T322" s="272"/>
      <c r="U322" s="282"/>
      <c r="V322" s="272"/>
      <c r="W322" s="282"/>
      <c r="X322" s="283"/>
      <c r="Y322" s="349">
        <v>90</v>
      </c>
      <c r="Z322" s="272"/>
      <c r="AA322" s="350">
        <v>90</v>
      </c>
      <c r="AB322" s="272"/>
      <c r="AC322" s="350"/>
      <c r="AD322" s="272"/>
      <c r="AE322" s="350"/>
      <c r="AF322" s="283"/>
      <c r="AG322" s="271"/>
      <c r="AH322" s="272"/>
      <c r="AI322" s="271"/>
      <c r="AJ322" s="272"/>
      <c r="AK322" s="271"/>
      <c r="AL322" s="283"/>
      <c r="AM322" s="289"/>
      <c r="AN322" s="272"/>
      <c r="AO322" s="271"/>
      <c r="AP322" s="272"/>
      <c r="AQ322" s="271"/>
      <c r="AR322" s="272"/>
      <c r="AS322" s="271"/>
      <c r="AT322" s="272"/>
      <c r="AU322" s="271"/>
      <c r="AV322" s="272"/>
      <c r="AW322" s="271"/>
      <c r="AX322" s="283"/>
      <c r="AY322" s="13">
        <f t="shared" si="6"/>
        <v>4861.1776500000005</v>
      </c>
      <c r="AZ322" s="42">
        <f t="shared" si="7"/>
        <v>180</v>
      </c>
      <c r="BA322" s="42">
        <f t="shared" si="8"/>
        <v>0</v>
      </c>
      <c r="BB322" s="42">
        <f t="shared" si="9"/>
        <v>180</v>
      </c>
      <c r="BC322" s="78">
        <f t="shared" si="10"/>
        <v>27.006542500000002</v>
      </c>
    </row>
    <row r="323" spans="1:55" ht="13" x14ac:dyDescent="0.15">
      <c r="A323" s="40" t="s">
        <v>13</v>
      </c>
      <c r="B323" s="41">
        <f t="shared" si="11"/>
        <v>46704</v>
      </c>
      <c r="C323" s="42">
        <v>12</v>
      </c>
      <c r="D323" s="42"/>
      <c r="E323" s="42" t="s">
        <v>34</v>
      </c>
      <c r="F323" s="43" t="s">
        <v>37</v>
      </c>
      <c r="G323" s="281"/>
      <c r="H323" s="272"/>
      <c r="I323" s="282"/>
      <c r="J323" s="272"/>
      <c r="K323" s="282"/>
      <c r="L323" s="272"/>
      <c r="M323" s="282"/>
      <c r="N323" s="283"/>
      <c r="O323" s="281"/>
      <c r="P323" s="272"/>
      <c r="Q323" s="282"/>
      <c r="R323" s="272"/>
      <c r="S323" s="282"/>
      <c r="T323" s="272"/>
      <c r="U323" s="282"/>
      <c r="V323" s="272"/>
      <c r="W323" s="282"/>
      <c r="X323" s="283"/>
      <c r="Y323" s="349">
        <v>0</v>
      </c>
      <c r="Z323" s="272"/>
      <c r="AA323" s="350">
        <v>0</v>
      </c>
      <c r="AB323" s="272"/>
      <c r="AC323" s="350"/>
      <c r="AD323" s="272"/>
      <c r="AE323" s="350"/>
      <c r="AF323" s="283"/>
      <c r="AG323" s="271"/>
      <c r="AH323" s="272"/>
      <c r="AI323" s="271"/>
      <c r="AJ323" s="272"/>
      <c r="AK323" s="271"/>
      <c r="AL323" s="283"/>
      <c r="AM323" s="289"/>
      <c r="AN323" s="272"/>
      <c r="AO323" s="271"/>
      <c r="AP323" s="272"/>
      <c r="AQ323" s="271"/>
      <c r="AR323" s="272"/>
      <c r="AS323" s="271"/>
      <c r="AT323" s="272"/>
      <c r="AU323" s="271"/>
      <c r="AV323" s="272"/>
      <c r="AW323" s="271"/>
      <c r="AX323" s="283"/>
      <c r="AY323" s="13">
        <f t="shared" si="6"/>
        <v>0</v>
      </c>
      <c r="AZ323" s="42">
        <f t="shared" si="7"/>
        <v>0</v>
      </c>
      <c r="BA323" s="42">
        <f t="shared" si="8"/>
        <v>0</v>
      </c>
      <c r="BB323" s="42">
        <f t="shared" si="9"/>
        <v>0</v>
      </c>
      <c r="BC323" s="78" t="str">
        <f t="shared" si="10"/>
        <v/>
      </c>
    </row>
    <row r="324" spans="1:55" ht="13" x14ac:dyDescent="0.15">
      <c r="A324" s="45" t="s">
        <v>14</v>
      </c>
      <c r="B324" s="46">
        <f t="shared" si="11"/>
        <v>46705</v>
      </c>
      <c r="C324" s="47">
        <v>12</v>
      </c>
      <c r="D324" s="47"/>
      <c r="E324" s="47" t="s">
        <v>34</v>
      </c>
      <c r="F324" s="48" t="s">
        <v>37</v>
      </c>
      <c r="G324" s="296"/>
      <c r="H324" s="292"/>
      <c r="I324" s="291"/>
      <c r="J324" s="292"/>
      <c r="K324" s="291"/>
      <c r="L324" s="292"/>
      <c r="M324" s="291"/>
      <c r="N324" s="293"/>
      <c r="O324" s="296"/>
      <c r="P324" s="292"/>
      <c r="Q324" s="291"/>
      <c r="R324" s="292"/>
      <c r="S324" s="291"/>
      <c r="T324" s="292"/>
      <c r="U324" s="291"/>
      <c r="V324" s="292"/>
      <c r="W324" s="291"/>
      <c r="X324" s="293"/>
      <c r="Y324" s="349">
        <v>0</v>
      </c>
      <c r="Z324" s="272"/>
      <c r="AA324" s="352">
        <v>0</v>
      </c>
      <c r="AB324" s="292"/>
      <c r="AC324" s="352"/>
      <c r="AD324" s="292"/>
      <c r="AE324" s="352"/>
      <c r="AF324" s="293"/>
      <c r="AG324" s="295"/>
      <c r="AH324" s="292"/>
      <c r="AI324" s="295"/>
      <c r="AJ324" s="292"/>
      <c r="AK324" s="295"/>
      <c r="AL324" s="293"/>
      <c r="AM324" s="294"/>
      <c r="AN324" s="292"/>
      <c r="AO324" s="295"/>
      <c r="AP324" s="292"/>
      <c r="AQ324" s="295"/>
      <c r="AR324" s="292"/>
      <c r="AS324" s="295"/>
      <c r="AT324" s="292"/>
      <c r="AU324" s="295"/>
      <c r="AV324" s="292"/>
      <c r="AW324" s="295"/>
      <c r="AX324" s="293"/>
      <c r="AY324" s="79">
        <f t="shared" si="6"/>
        <v>0</v>
      </c>
      <c r="AZ324" s="47">
        <f t="shared" si="7"/>
        <v>0</v>
      </c>
      <c r="BA324" s="47">
        <f t="shared" si="8"/>
        <v>0</v>
      </c>
      <c r="BB324" s="47">
        <f t="shared" si="9"/>
        <v>0</v>
      </c>
      <c r="BC324" s="80" t="str">
        <f t="shared" si="10"/>
        <v/>
      </c>
    </row>
    <row r="325" spans="1:55" ht="13" x14ac:dyDescent="0.15">
      <c r="A325" s="32" t="s">
        <v>7</v>
      </c>
      <c r="B325" s="33">
        <f t="shared" si="11"/>
        <v>46706</v>
      </c>
      <c r="C325" s="34">
        <v>12</v>
      </c>
      <c r="D325" s="34"/>
      <c r="E325" s="34" t="s">
        <v>35</v>
      </c>
      <c r="F325" s="35" t="s">
        <v>37</v>
      </c>
      <c r="G325" s="281"/>
      <c r="H325" s="272"/>
      <c r="I325" s="282"/>
      <c r="J325" s="272"/>
      <c r="K325" s="282"/>
      <c r="L325" s="272"/>
      <c r="M325" s="282"/>
      <c r="N325" s="283"/>
      <c r="O325" s="290"/>
      <c r="P325" s="285"/>
      <c r="Q325" s="284"/>
      <c r="R325" s="285"/>
      <c r="S325" s="284"/>
      <c r="T325" s="285"/>
      <c r="U325" s="284"/>
      <c r="V325" s="285"/>
      <c r="W325" s="284"/>
      <c r="X325" s="288"/>
      <c r="Y325" s="286">
        <v>40</v>
      </c>
      <c r="Z325" s="285"/>
      <c r="AA325" s="287">
        <v>40</v>
      </c>
      <c r="AB325" s="285"/>
      <c r="AC325" s="287"/>
      <c r="AD325" s="285"/>
      <c r="AE325" s="287"/>
      <c r="AF325" s="288"/>
      <c r="AG325" s="271"/>
      <c r="AH325" s="272"/>
      <c r="AI325" s="271"/>
      <c r="AJ325" s="272"/>
      <c r="AK325" s="271"/>
      <c r="AL325" s="283"/>
      <c r="AM325" s="289"/>
      <c r="AN325" s="272"/>
      <c r="AO325" s="271"/>
      <c r="AP325" s="272"/>
      <c r="AQ325" s="271"/>
      <c r="AR325" s="272"/>
      <c r="AS325" s="271"/>
      <c r="AT325" s="272"/>
      <c r="AU325" s="271"/>
      <c r="AV325" s="272"/>
      <c r="AW325" s="271"/>
      <c r="AX325" s="283"/>
      <c r="AY325" s="68">
        <f t="shared" si="6"/>
        <v>2160.5234</v>
      </c>
      <c r="AZ325" s="34">
        <f t="shared" si="7"/>
        <v>80</v>
      </c>
      <c r="BA325" s="34">
        <f t="shared" si="8"/>
        <v>0</v>
      </c>
      <c r="BB325" s="34">
        <f t="shared" si="9"/>
        <v>80</v>
      </c>
      <c r="BC325" s="69">
        <f t="shared" si="10"/>
        <v>27.006542500000002</v>
      </c>
    </row>
    <row r="326" spans="1:55" ht="13" x14ac:dyDescent="0.15">
      <c r="A326" s="40" t="s">
        <v>9</v>
      </c>
      <c r="B326" s="41">
        <f t="shared" si="11"/>
        <v>46707</v>
      </c>
      <c r="C326" s="42">
        <v>12</v>
      </c>
      <c r="D326" s="42"/>
      <c r="E326" s="42" t="s">
        <v>35</v>
      </c>
      <c r="F326" s="43" t="s">
        <v>37</v>
      </c>
      <c r="G326" s="281"/>
      <c r="H326" s="272"/>
      <c r="I326" s="282"/>
      <c r="J326" s="272"/>
      <c r="K326" s="282"/>
      <c r="L326" s="272"/>
      <c r="M326" s="282"/>
      <c r="N326" s="283"/>
      <c r="O326" s="281"/>
      <c r="P326" s="272"/>
      <c r="Q326" s="282"/>
      <c r="R326" s="272"/>
      <c r="S326" s="282"/>
      <c r="T326" s="272"/>
      <c r="U326" s="282"/>
      <c r="V326" s="272"/>
      <c r="W326" s="282"/>
      <c r="X326" s="283"/>
      <c r="Y326" s="349">
        <v>40</v>
      </c>
      <c r="Z326" s="272"/>
      <c r="AA326" s="350">
        <v>40</v>
      </c>
      <c r="AB326" s="272"/>
      <c r="AC326" s="350"/>
      <c r="AD326" s="272"/>
      <c r="AE326" s="350"/>
      <c r="AF326" s="283"/>
      <c r="AG326" s="271"/>
      <c r="AH326" s="272"/>
      <c r="AI326" s="271"/>
      <c r="AJ326" s="272"/>
      <c r="AK326" s="271"/>
      <c r="AL326" s="283"/>
      <c r="AM326" s="289"/>
      <c r="AN326" s="272"/>
      <c r="AO326" s="271"/>
      <c r="AP326" s="272"/>
      <c r="AQ326" s="271"/>
      <c r="AR326" s="272"/>
      <c r="AS326" s="271"/>
      <c r="AT326" s="272"/>
      <c r="AU326" s="271"/>
      <c r="AV326" s="272"/>
      <c r="AW326" s="271"/>
      <c r="AX326" s="283"/>
      <c r="AY326" s="13">
        <f t="shared" si="6"/>
        <v>2160.5234</v>
      </c>
      <c r="AZ326" s="42">
        <f t="shared" si="7"/>
        <v>80</v>
      </c>
      <c r="BA326" s="42">
        <f t="shared" si="8"/>
        <v>0</v>
      </c>
      <c r="BB326" s="42">
        <f t="shared" si="9"/>
        <v>80</v>
      </c>
      <c r="BC326" s="78">
        <f t="shared" si="10"/>
        <v>27.006542500000002</v>
      </c>
    </row>
    <row r="327" spans="1:55" ht="13" x14ac:dyDescent="0.15">
      <c r="A327" s="40" t="s">
        <v>10</v>
      </c>
      <c r="B327" s="41">
        <f t="shared" si="11"/>
        <v>46708</v>
      </c>
      <c r="C327" s="42">
        <v>12</v>
      </c>
      <c r="D327" s="42"/>
      <c r="E327" s="42" t="s">
        <v>35</v>
      </c>
      <c r="F327" s="43" t="s">
        <v>37</v>
      </c>
      <c r="G327" s="281"/>
      <c r="H327" s="272"/>
      <c r="I327" s="282"/>
      <c r="J327" s="272"/>
      <c r="K327" s="282"/>
      <c r="L327" s="272"/>
      <c r="M327" s="282"/>
      <c r="N327" s="283"/>
      <c r="O327" s="281"/>
      <c r="P327" s="272"/>
      <c r="Q327" s="282"/>
      <c r="R327" s="272"/>
      <c r="S327" s="282"/>
      <c r="T327" s="272"/>
      <c r="U327" s="282"/>
      <c r="V327" s="272"/>
      <c r="W327" s="282"/>
      <c r="X327" s="283"/>
      <c r="Y327" s="349">
        <v>40</v>
      </c>
      <c r="Z327" s="272"/>
      <c r="AA327" s="350">
        <v>40</v>
      </c>
      <c r="AB327" s="272"/>
      <c r="AC327" s="350"/>
      <c r="AD327" s="272"/>
      <c r="AE327" s="350"/>
      <c r="AF327" s="283"/>
      <c r="AG327" s="271"/>
      <c r="AH327" s="272"/>
      <c r="AI327" s="271"/>
      <c r="AJ327" s="272"/>
      <c r="AK327" s="271"/>
      <c r="AL327" s="283"/>
      <c r="AM327" s="289"/>
      <c r="AN327" s="272"/>
      <c r="AO327" s="271"/>
      <c r="AP327" s="272"/>
      <c r="AQ327" s="271"/>
      <c r="AR327" s="272"/>
      <c r="AS327" s="271"/>
      <c r="AT327" s="272"/>
      <c r="AU327" s="271"/>
      <c r="AV327" s="272"/>
      <c r="AW327" s="271"/>
      <c r="AX327" s="283"/>
      <c r="AY327" s="13">
        <f t="shared" si="6"/>
        <v>2160.5234</v>
      </c>
      <c r="AZ327" s="42">
        <f t="shared" si="7"/>
        <v>80</v>
      </c>
      <c r="BA327" s="42">
        <f t="shared" si="8"/>
        <v>0</v>
      </c>
      <c r="BB327" s="42">
        <f t="shared" si="9"/>
        <v>80</v>
      </c>
      <c r="BC327" s="78">
        <f t="shared" si="10"/>
        <v>27.006542500000002</v>
      </c>
    </row>
    <row r="328" spans="1:55" ht="13" x14ac:dyDescent="0.15">
      <c r="A328" s="40" t="s">
        <v>11</v>
      </c>
      <c r="B328" s="41">
        <f t="shared" si="11"/>
        <v>46709</v>
      </c>
      <c r="C328" s="42">
        <v>12</v>
      </c>
      <c r="D328" s="42"/>
      <c r="E328" s="42" t="s">
        <v>35</v>
      </c>
      <c r="F328" s="43" t="s">
        <v>37</v>
      </c>
      <c r="G328" s="281"/>
      <c r="H328" s="272"/>
      <c r="I328" s="282"/>
      <c r="J328" s="272"/>
      <c r="K328" s="282"/>
      <c r="L328" s="272"/>
      <c r="M328" s="282"/>
      <c r="N328" s="283"/>
      <c r="O328" s="281"/>
      <c r="P328" s="272"/>
      <c r="Q328" s="282"/>
      <c r="R328" s="272"/>
      <c r="S328" s="282"/>
      <c r="T328" s="272"/>
      <c r="U328" s="282"/>
      <c r="V328" s="272"/>
      <c r="W328" s="282"/>
      <c r="X328" s="283"/>
      <c r="Y328" s="349">
        <v>40</v>
      </c>
      <c r="Z328" s="272"/>
      <c r="AA328" s="350">
        <v>40</v>
      </c>
      <c r="AB328" s="272"/>
      <c r="AC328" s="350"/>
      <c r="AD328" s="272"/>
      <c r="AE328" s="350"/>
      <c r="AF328" s="283"/>
      <c r="AG328" s="271"/>
      <c r="AH328" s="272"/>
      <c r="AI328" s="271"/>
      <c r="AJ328" s="272"/>
      <c r="AK328" s="271"/>
      <c r="AL328" s="283"/>
      <c r="AM328" s="289"/>
      <c r="AN328" s="272"/>
      <c r="AO328" s="271"/>
      <c r="AP328" s="272"/>
      <c r="AQ328" s="271"/>
      <c r="AR328" s="272"/>
      <c r="AS328" s="271"/>
      <c r="AT328" s="272"/>
      <c r="AU328" s="271"/>
      <c r="AV328" s="272"/>
      <c r="AW328" s="271"/>
      <c r="AX328" s="283"/>
      <c r="AY328" s="13">
        <f t="shared" si="6"/>
        <v>2160.5234</v>
      </c>
      <c r="AZ328" s="42">
        <f t="shared" si="7"/>
        <v>80</v>
      </c>
      <c r="BA328" s="42">
        <f t="shared" si="8"/>
        <v>0</v>
      </c>
      <c r="BB328" s="42">
        <f t="shared" si="9"/>
        <v>80</v>
      </c>
      <c r="BC328" s="78">
        <f t="shared" si="10"/>
        <v>27.006542500000002</v>
      </c>
    </row>
    <row r="329" spans="1:55" ht="13" x14ac:dyDescent="0.15">
      <c r="A329" s="40" t="s">
        <v>12</v>
      </c>
      <c r="B329" s="41">
        <f t="shared" si="11"/>
        <v>46710</v>
      </c>
      <c r="C329" s="42">
        <v>12</v>
      </c>
      <c r="D329" s="42"/>
      <c r="E329" s="42" t="s">
        <v>35</v>
      </c>
      <c r="F329" s="43" t="s">
        <v>37</v>
      </c>
      <c r="G329" s="281"/>
      <c r="H329" s="272"/>
      <c r="I329" s="282"/>
      <c r="J329" s="272"/>
      <c r="K329" s="282"/>
      <c r="L329" s="272"/>
      <c r="M329" s="282"/>
      <c r="N329" s="283"/>
      <c r="O329" s="281"/>
      <c r="P329" s="272"/>
      <c r="Q329" s="282"/>
      <c r="R329" s="272"/>
      <c r="S329" s="282"/>
      <c r="T329" s="272"/>
      <c r="U329" s="282"/>
      <c r="V329" s="272"/>
      <c r="W329" s="282"/>
      <c r="X329" s="283"/>
      <c r="Y329" s="349">
        <v>40</v>
      </c>
      <c r="Z329" s="272"/>
      <c r="AA329" s="350">
        <v>40</v>
      </c>
      <c r="AB329" s="272"/>
      <c r="AC329" s="350"/>
      <c r="AD329" s="272"/>
      <c r="AE329" s="350"/>
      <c r="AF329" s="283"/>
      <c r="AG329" s="271"/>
      <c r="AH329" s="272"/>
      <c r="AI329" s="271"/>
      <c r="AJ329" s="272"/>
      <c r="AK329" s="271"/>
      <c r="AL329" s="283"/>
      <c r="AM329" s="289"/>
      <c r="AN329" s="272"/>
      <c r="AO329" s="271"/>
      <c r="AP329" s="272"/>
      <c r="AQ329" s="271"/>
      <c r="AR329" s="272"/>
      <c r="AS329" s="271"/>
      <c r="AT329" s="272"/>
      <c r="AU329" s="271"/>
      <c r="AV329" s="272"/>
      <c r="AW329" s="271"/>
      <c r="AX329" s="283"/>
      <c r="AY329" s="13">
        <f t="shared" si="6"/>
        <v>2160.5234</v>
      </c>
      <c r="AZ329" s="42">
        <f t="shared" si="7"/>
        <v>80</v>
      </c>
      <c r="BA329" s="42">
        <f t="shared" si="8"/>
        <v>0</v>
      </c>
      <c r="BB329" s="42">
        <f t="shared" si="9"/>
        <v>80</v>
      </c>
      <c r="BC329" s="78">
        <f t="shared" si="10"/>
        <v>27.006542500000002</v>
      </c>
    </row>
    <row r="330" spans="1:55" ht="13" x14ac:dyDescent="0.15">
      <c r="A330" s="40" t="s">
        <v>13</v>
      </c>
      <c r="B330" s="41">
        <f t="shared" si="11"/>
        <v>46711</v>
      </c>
      <c r="C330" s="42">
        <v>12</v>
      </c>
      <c r="D330" s="42"/>
      <c r="E330" s="42" t="s">
        <v>35</v>
      </c>
      <c r="F330" s="43" t="s">
        <v>37</v>
      </c>
      <c r="G330" s="281"/>
      <c r="H330" s="272"/>
      <c r="I330" s="282"/>
      <c r="J330" s="272"/>
      <c r="K330" s="282"/>
      <c r="L330" s="272"/>
      <c r="M330" s="282"/>
      <c r="N330" s="283"/>
      <c r="O330" s="281"/>
      <c r="P330" s="272"/>
      <c r="Q330" s="282"/>
      <c r="R330" s="272"/>
      <c r="S330" s="282"/>
      <c r="T330" s="272"/>
      <c r="U330" s="282"/>
      <c r="V330" s="272"/>
      <c r="W330" s="282"/>
      <c r="X330" s="283"/>
      <c r="Y330" s="349">
        <v>0</v>
      </c>
      <c r="Z330" s="272"/>
      <c r="AA330" s="350">
        <v>0</v>
      </c>
      <c r="AB330" s="272"/>
      <c r="AC330" s="350"/>
      <c r="AD330" s="272"/>
      <c r="AE330" s="350"/>
      <c r="AF330" s="283"/>
      <c r="AG330" s="271"/>
      <c r="AH330" s="272"/>
      <c r="AI330" s="271"/>
      <c r="AJ330" s="272"/>
      <c r="AK330" s="271"/>
      <c r="AL330" s="283"/>
      <c r="AM330" s="289"/>
      <c r="AN330" s="272"/>
      <c r="AO330" s="271"/>
      <c r="AP330" s="272"/>
      <c r="AQ330" s="271"/>
      <c r="AR330" s="272"/>
      <c r="AS330" s="271"/>
      <c r="AT330" s="272"/>
      <c r="AU330" s="271"/>
      <c r="AV330" s="272"/>
      <c r="AW330" s="271"/>
      <c r="AX330" s="283"/>
      <c r="AY330" s="13">
        <f t="shared" si="6"/>
        <v>0</v>
      </c>
      <c r="AZ330" s="42">
        <f t="shared" si="7"/>
        <v>0</v>
      </c>
      <c r="BA330" s="42">
        <f t="shared" si="8"/>
        <v>0</v>
      </c>
      <c r="BB330" s="42">
        <f t="shared" si="9"/>
        <v>0</v>
      </c>
      <c r="BC330" s="78" t="str">
        <f t="shared" si="10"/>
        <v/>
      </c>
    </row>
    <row r="331" spans="1:55" ht="13" x14ac:dyDescent="0.15">
      <c r="A331" s="45" t="s">
        <v>14</v>
      </c>
      <c r="B331" s="46">
        <f t="shared" si="11"/>
        <v>46712</v>
      </c>
      <c r="C331" s="47">
        <v>12</v>
      </c>
      <c r="D331" s="47"/>
      <c r="E331" s="47" t="s">
        <v>35</v>
      </c>
      <c r="F331" s="48" t="s">
        <v>37</v>
      </c>
      <c r="G331" s="296"/>
      <c r="H331" s="292"/>
      <c r="I331" s="291"/>
      <c r="J331" s="292"/>
      <c r="K331" s="291"/>
      <c r="L331" s="292"/>
      <c r="M331" s="291"/>
      <c r="N331" s="293"/>
      <c r="O331" s="296"/>
      <c r="P331" s="292"/>
      <c r="Q331" s="291"/>
      <c r="R331" s="292"/>
      <c r="S331" s="291"/>
      <c r="T331" s="292"/>
      <c r="U331" s="291"/>
      <c r="V331" s="292"/>
      <c r="W331" s="291"/>
      <c r="X331" s="293"/>
      <c r="Y331" s="351">
        <v>0</v>
      </c>
      <c r="Z331" s="292"/>
      <c r="AA331" s="352">
        <v>0</v>
      </c>
      <c r="AB331" s="292"/>
      <c r="AC331" s="352"/>
      <c r="AD331" s="292"/>
      <c r="AE331" s="352"/>
      <c r="AF331" s="293"/>
      <c r="AG331" s="295"/>
      <c r="AH331" s="292"/>
      <c r="AI331" s="295"/>
      <c r="AJ331" s="292"/>
      <c r="AK331" s="295"/>
      <c r="AL331" s="293"/>
      <c r="AM331" s="294"/>
      <c r="AN331" s="292"/>
      <c r="AO331" s="295"/>
      <c r="AP331" s="292"/>
      <c r="AQ331" s="295"/>
      <c r="AR331" s="292"/>
      <c r="AS331" s="295"/>
      <c r="AT331" s="292"/>
      <c r="AU331" s="295"/>
      <c r="AV331" s="292"/>
      <c r="AW331" s="295"/>
      <c r="AX331" s="293"/>
      <c r="AY331" s="79">
        <f t="shared" si="6"/>
        <v>0</v>
      </c>
      <c r="AZ331" s="47">
        <f t="shared" si="7"/>
        <v>0</v>
      </c>
      <c r="BA331" s="47">
        <f t="shared" si="8"/>
        <v>0</v>
      </c>
      <c r="BB331" s="47">
        <f t="shared" si="9"/>
        <v>0</v>
      </c>
      <c r="BC331" s="80" t="str">
        <f t="shared" si="10"/>
        <v/>
      </c>
    </row>
    <row r="332" spans="1:55" ht="13" x14ac:dyDescent="0.15">
      <c r="A332" s="32" t="s">
        <v>7</v>
      </c>
      <c r="B332" s="33">
        <f t="shared" si="11"/>
        <v>46713</v>
      </c>
      <c r="C332" s="34">
        <v>12</v>
      </c>
      <c r="D332" s="34"/>
      <c r="E332" s="34" t="s">
        <v>36</v>
      </c>
      <c r="F332" s="35" t="s">
        <v>32</v>
      </c>
      <c r="G332" s="281"/>
      <c r="H332" s="272"/>
      <c r="I332" s="282"/>
      <c r="J332" s="272"/>
      <c r="K332" s="282"/>
      <c r="L332" s="272"/>
      <c r="M332" s="282"/>
      <c r="N332" s="283"/>
      <c r="O332" s="290"/>
      <c r="P332" s="285"/>
      <c r="Q332" s="284"/>
      <c r="R332" s="285"/>
      <c r="S332" s="284"/>
      <c r="T332" s="285"/>
      <c r="U332" s="284"/>
      <c r="V332" s="285"/>
      <c r="W332" s="284"/>
      <c r="X332" s="288"/>
      <c r="Y332" s="281"/>
      <c r="Z332" s="272"/>
      <c r="AA332" s="282"/>
      <c r="AB332" s="283"/>
      <c r="AC332" s="282"/>
      <c r="AD332" s="272"/>
      <c r="AE332" s="282"/>
      <c r="AF332" s="272"/>
      <c r="AG332" s="282"/>
      <c r="AH332" s="272"/>
      <c r="AI332" s="282"/>
      <c r="AJ332" s="272"/>
      <c r="AK332" s="282"/>
      <c r="AL332" s="283"/>
      <c r="AM332" s="289"/>
      <c r="AN332" s="272"/>
      <c r="AO332" s="271"/>
      <c r="AP332" s="272"/>
      <c r="AQ332" s="271"/>
      <c r="AR332" s="272"/>
      <c r="AS332" s="271"/>
      <c r="AT332" s="272"/>
      <c r="AU332" s="271"/>
      <c r="AV332" s="272"/>
      <c r="AW332" s="271"/>
      <c r="AX332" s="283"/>
      <c r="AY332" s="68">
        <f t="shared" si="6"/>
        <v>0</v>
      </c>
      <c r="AZ332" s="34">
        <f t="shared" si="7"/>
        <v>0</v>
      </c>
      <c r="BA332" s="34">
        <f t="shared" si="8"/>
        <v>0</v>
      </c>
      <c r="BB332" s="34">
        <f t="shared" si="9"/>
        <v>0</v>
      </c>
      <c r="BC332" s="69" t="str">
        <f t="shared" si="10"/>
        <v/>
      </c>
    </row>
    <row r="333" spans="1:55" ht="13" x14ac:dyDescent="0.15">
      <c r="A333" s="40" t="s">
        <v>9</v>
      </c>
      <c r="B333" s="41">
        <f t="shared" si="11"/>
        <v>46714</v>
      </c>
      <c r="C333" s="42">
        <v>12</v>
      </c>
      <c r="D333" s="42"/>
      <c r="E333" s="42" t="s">
        <v>36</v>
      </c>
      <c r="F333" s="43" t="s">
        <v>32</v>
      </c>
      <c r="G333" s="281"/>
      <c r="H333" s="272"/>
      <c r="I333" s="282"/>
      <c r="J333" s="272"/>
      <c r="K333" s="282"/>
      <c r="L333" s="272"/>
      <c r="M333" s="282"/>
      <c r="N333" s="283"/>
      <c r="O333" s="281"/>
      <c r="P333" s="272"/>
      <c r="Q333" s="282"/>
      <c r="R333" s="272"/>
      <c r="S333" s="282"/>
      <c r="T333" s="272"/>
      <c r="U333" s="282"/>
      <c r="V333" s="272"/>
      <c r="W333" s="282"/>
      <c r="X333" s="283"/>
      <c r="Y333" s="281"/>
      <c r="Z333" s="272"/>
      <c r="AA333" s="282"/>
      <c r="AB333" s="283"/>
      <c r="AC333" s="282"/>
      <c r="AD333" s="272"/>
      <c r="AE333" s="282"/>
      <c r="AF333" s="272"/>
      <c r="AG333" s="282"/>
      <c r="AH333" s="272"/>
      <c r="AI333" s="282"/>
      <c r="AJ333" s="272"/>
      <c r="AK333" s="282"/>
      <c r="AL333" s="283"/>
      <c r="AM333" s="289"/>
      <c r="AN333" s="272"/>
      <c r="AO333" s="271"/>
      <c r="AP333" s="272"/>
      <c r="AQ333" s="271"/>
      <c r="AR333" s="272"/>
      <c r="AS333" s="271"/>
      <c r="AT333" s="272"/>
      <c r="AU333" s="271"/>
      <c r="AV333" s="272"/>
      <c r="AW333" s="271"/>
      <c r="AX333" s="283"/>
      <c r="AY333" s="13">
        <f t="shared" si="6"/>
        <v>0</v>
      </c>
      <c r="AZ333" s="42">
        <f t="shared" si="7"/>
        <v>0</v>
      </c>
      <c r="BA333" s="42">
        <f t="shared" si="8"/>
        <v>0</v>
      </c>
      <c r="BB333" s="42">
        <f t="shared" si="9"/>
        <v>0</v>
      </c>
      <c r="BC333" s="78" t="str">
        <f t="shared" si="10"/>
        <v/>
      </c>
    </row>
    <row r="334" spans="1:55" ht="13" x14ac:dyDescent="0.15">
      <c r="A334" s="40" t="s">
        <v>10</v>
      </c>
      <c r="B334" s="41">
        <f t="shared" si="11"/>
        <v>46715</v>
      </c>
      <c r="C334" s="42">
        <v>12</v>
      </c>
      <c r="D334" s="42"/>
      <c r="E334" s="42" t="s">
        <v>36</v>
      </c>
      <c r="F334" s="43" t="s">
        <v>32</v>
      </c>
      <c r="G334" s="281"/>
      <c r="H334" s="272"/>
      <c r="I334" s="282"/>
      <c r="J334" s="272"/>
      <c r="K334" s="282"/>
      <c r="L334" s="272"/>
      <c r="M334" s="282"/>
      <c r="N334" s="283"/>
      <c r="O334" s="281"/>
      <c r="P334" s="272"/>
      <c r="Q334" s="282"/>
      <c r="R334" s="272"/>
      <c r="S334" s="282"/>
      <c r="T334" s="272"/>
      <c r="U334" s="282"/>
      <c r="V334" s="272"/>
      <c r="W334" s="282"/>
      <c r="X334" s="283"/>
      <c r="Y334" s="281"/>
      <c r="Z334" s="272"/>
      <c r="AA334" s="282"/>
      <c r="AB334" s="283"/>
      <c r="AC334" s="282"/>
      <c r="AD334" s="272"/>
      <c r="AE334" s="282"/>
      <c r="AF334" s="272"/>
      <c r="AG334" s="282"/>
      <c r="AH334" s="272"/>
      <c r="AI334" s="282"/>
      <c r="AJ334" s="272"/>
      <c r="AK334" s="282"/>
      <c r="AL334" s="283"/>
      <c r="AM334" s="289"/>
      <c r="AN334" s="272"/>
      <c r="AO334" s="271"/>
      <c r="AP334" s="272"/>
      <c r="AQ334" s="271"/>
      <c r="AR334" s="272"/>
      <c r="AS334" s="271"/>
      <c r="AT334" s="272"/>
      <c r="AU334" s="271"/>
      <c r="AV334" s="272"/>
      <c r="AW334" s="271"/>
      <c r="AX334" s="283"/>
      <c r="AY334" s="13">
        <f t="shared" si="6"/>
        <v>0</v>
      </c>
      <c r="AZ334" s="42">
        <f t="shared" si="7"/>
        <v>0</v>
      </c>
      <c r="BA334" s="42">
        <f t="shared" si="8"/>
        <v>0</v>
      </c>
      <c r="BB334" s="42">
        <f t="shared" si="9"/>
        <v>0</v>
      </c>
      <c r="BC334" s="78" t="str">
        <f t="shared" si="10"/>
        <v/>
      </c>
    </row>
    <row r="335" spans="1:55" ht="13" x14ac:dyDescent="0.15">
      <c r="A335" s="40" t="s">
        <v>11</v>
      </c>
      <c r="B335" s="41">
        <f t="shared" si="11"/>
        <v>46716</v>
      </c>
      <c r="C335" s="42">
        <v>12</v>
      </c>
      <c r="D335" s="42"/>
      <c r="E335" s="42" t="s">
        <v>36</v>
      </c>
      <c r="F335" s="43" t="s">
        <v>32</v>
      </c>
      <c r="G335" s="281"/>
      <c r="H335" s="272"/>
      <c r="I335" s="282"/>
      <c r="J335" s="272"/>
      <c r="K335" s="282"/>
      <c r="L335" s="272"/>
      <c r="M335" s="282"/>
      <c r="N335" s="283"/>
      <c r="O335" s="281"/>
      <c r="P335" s="272"/>
      <c r="Q335" s="282"/>
      <c r="R335" s="272"/>
      <c r="S335" s="282"/>
      <c r="T335" s="272"/>
      <c r="U335" s="282"/>
      <c r="V335" s="272"/>
      <c r="W335" s="282"/>
      <c r="X335" s="283"/>
      <c r="Y335" s="281"/>
      <c r="Z335" s="272"/>
      <c r="AA335" s="282"/>
      <c r="AB335" s="283"/>
      <c r="AC335" s="282"/>
      <c r="AD335" s="272"/>
      <c r="AE335" s="282"/>
      <c r="AF335" s="272"/>
      <c r="AG335" s="282"/>
      <c r="AH335" s="272"/>
      <c r="AI335" s="282"/>
      <c r="AJ335" s="272"/>
      <c r="AK335" s="282"/>
      <c r="AL335" s="283"/>
      <c r="AM335" s="289"/>
      <c r="AN335" s="272"/>
      <c r="AO335" s="271"/>
      <c r="AP335" s="272"/>
      <c r="AQ335" s="271"/>
      <c r="AR335" s="272"/>
      <c r="AS335" s="271"/>
      <c r="AT335" s="272"/>
      <c r="AU335" s="271"/>
      <c r="AV335" s="272"/>
      <c r="AW335" s="271"/>
      <c r="AX335" s="283"/>
      <c r="AY335" s="13">
        <f t="shared" si="6"/>
        <v>0</v>
      </c>
      <c r="AZ335" s="42">
        <f t="shared" si="7"/>
        <v>0</v>
      </c>
      <c r="BA335" s="42">
        <f t="shared" si="8"/>
        <v>0</v>
      </c>
      <c r="BB335" s="42">
        <f t="shared" si="9"/>
        <v>0</v>
      </c>
      <c r="BC335" s="78" t="str">
        <f t="shared" si="10"/>
        <v/>
      </c>
    </row>
    <row r="336" spans="1:55" ht="13" x14ac:dyDescent="0.15">
      <c r="A336" s="40" t="s">
        <v>12</v>
      </c>
      <c r="B336" s="41">
        <f t="shared" si="11"/>
        <v>46717</v>
      </c>
      <c r="C336" s="42">
        <v>12</v>
      </c>
      <c r="D336" s="42"/>
      <c r="E336" s="42" t="s">
        <v>36</v>
      </c>
      <c r="F336" s="43" t="s">
        <v>32</v>
      </c>
      <c r="G336" s="281"/>
      <c r="H336" s="272"/>
      <c r="I336" s="282"/>
      <c r="J336" s="272"/>
      <c r="K336" s="282"/>
      <c r="L336" s="272"/>
      <c r="M336" s="282"/>
      <c r="N336" s="283"/>
      <c r="O336" s="281"/>
      <c r="P336" s="272"/>
      <c r="Q336" s="282"/>
      <c r="R336" s="272"/>
      <c r="S336" s="282"/>
      <c r="T336" s="272"/>
      <c r="U336" s="282"/>
      <c r="V336" s="272"/>
      <c r="W336" s="282"/>
      <c r="X336" s="283"/>
      <c r="Y336" s="281"/>
      <c r="Z336" s="272"/>
      <c r="AA336" s="282"/>
      <c r="AB336" s="283"/>
      <c r="AC336" s="282"/>
      <c r="AD336" s="272"/>
      <c r="AE336" s="282"/>
      <c r="AF336" s="272"/>
      <c r="AG336" s="282"/>
      <c r="AH336" s="272"/>
      <c r="AI336" s="282"/>
      <c r="AJ336" s="272"/>
      <c r="AK336" s="282"/>
      <c r="AL336" s="283"/>
      <c r="AM336" s="289"/>
      <c r="AN336" s="272"/>
      <c r="AO336" s="271"/>
      <c r="AP336" s="272"/>
      <c r="AQ336" s="271"/>
      <c r="AR336" s="272"/>
      <c r="AS336" s="271"/>
      <c r="AT336" s="272"/>
      <c r="AU336" s="271"/>
      <c r="AV336" s="272"/>
      <c r="AW336" s="271"/>
      <c r="AX336" s="283"/>
      <c r="AY336" s="13">
        <f t="shared" si="6"/>
        <v>0</v>
      </c>
      <c r="AZ336" s="42">
        <f t="shared" si="7"/>
        <v>0</v>
      </c>
      <c r="BA336" s="42">
        <f t="shared" si="8"/>
        <v>0</v>
      </c>
      <c r="BB336" s="42">
        <f t="shared" si="9"/>
        <v>0</v>
      </c>
      <c r="BC336" s="78" t="str">
        <f t="shared" si="10"/>
        <v/>
      </c>
    </row>
    <row r="337" spans="1:55" ht="13" x14ac:dyDescent="0.15">
      <c r="A337" s="40" t="s">
        <v>13</v>
      </c>
      <c r="B337" s="41">
        <f t="shared" si="11"/>
        <v>46718</v>
      </c>
      <c r="C337" s="42">
        <v>12</v>
      </c>
      <c r="D337" s="42"/>
      <c r="E337" s="42" t="s">
        <v>36</v>
      </c>
      <c r="F337" s="43" t="s">
        <v>32</v>
      </c>
      <c r="G337" s="281"/>
      <c r="H337" s="272"/>
      <c r="I337" s="282"/>
      <c r="J337" s="272"/>
      <c r="K337" s="282"/>
      <c r="L337" s="272"/>
      <c r="M337" s="282"/>
      <c r="N337" s="283"/>
      <c r="O337" s="281"/>
      <c r="P337" s="272"/>
      <c r="Q337" s="282"/>
      <c r="R337" s="272"/>
      <c r="S337" s="282"/>
      <c r="T337" s="272"/>
      <c r="U337" s="282"/>
      <c r="V337" s="272"/>
      <c r="W337" s="282"/>
      <c r="X337" s="283"/>
      <c r="Y337" s="281"/>
      <c r="Z337" s="272"/>
      <c r="AA337" s="282"/>
      <c r="AB337" s="283"/>
      <c r="AC337" s="282"/>
      <c r="AD337" s="272"/>
      <c r="AE337" s="282"/>
      <c r="AF337" s="272"/>
      <c r="AG337" s="282"/>
      <c r="AH337" s="272"/>
      <c r="AI337" s="282"/>
      <c r="AJ337" s="272"/>
      <c r="AK337" s="282"/>
      <c r="AL337" s="283"/>
      <c r="AM337" s="289"/>
      <c r="AN337" s="272"/>
      <c r="AO337" s="271"/>
      <c r="AP337" s="272"/>
      <c r="AQ337" s="271"/>
      <c r="AR337" s="272"/>
      <c r="AS337" s="271"/>
      <c r="AT337" s="272"/>
      <c r="AU337" s="271"/>
      <c r="AV337" s="272"/>
      <c r="AW337" s="271"/>
      <c r="AX337" s="283"/>
      <c r="AY337" s="13">
        <f t="shared" si="6"/>
        <v>0</v>
      </c>
      <c r="AZ337" s="42">
        <f t="shared" si="7"/>
        <v>0</v>
      </c>
      <c r="BA337" s="42">
        <f t="shared" si="8"/>
        <v>0</v>
      </c>
      <c r="BB337" s="42">
        <f t="shared" si="9"/>
        <v>0</v>
      </c>
      <c r="BC337" s="78" t="str">
        <f t="shared" si="10"/>
        <v/>
      </c>
    </row>
    <row r="338" spans="1:55" ht="13" x14ac:dyDescent="0.15">
      <c r="A338" s="45" t="s">
        <v>14</v>
      </c>
      <c r="B338" s="46">
        <f t="shared" si="11"/>
        <v>46719</v>
      </c>
      <c r="C338" s="47">
        <v>12</v>
      </c>
      <c r="D338" s="47"/>
      <c r="E338" s="47" t="s">
        <v>36</v>
      </c>
      <c r="F338" s="48" t="s">
        <v>32</v>
      </c>
      <c r="G338" s="296"/>
      <c r="H338" s="292"/>
      <c r="I338" s="291"/>
      <c r="J338" s="292"/>
      <c r="K338" s="291"/>
      <c r="L338" s="292"/>
      <c r="M338" s="291"/>
      <c r="N338" s="293"/>
      <c r="O338" s="296"/>
      <c r="P338" s="292"/>
      <c r="Q338" s="291"/>
      <c r="R338" s="292"/>
      <c r="S338" s="291"/>
      <c r="T338" s="292"/>
      <c r="U338" s="291"/>
      <c r="V338" s="292"/>
      <c r="W338" s="291"/>
      <c r="X338" s="293"/>
      <c r="Y338" s="296"/>
      <c r="Z338" s="292"/>
      <c r="AA338" s="291"/>
      <c r="AB338" s="293"/>
      <c r="AC338" s="291"/>
      <c r="AD338" s="292"/>
      <c r="AE338" s="291"/>
      <c r="AF338" s="292"/>
      <c r="AG338" s="291"/>
      <c r="AH338" s="292"/>
      <c r="AI338" s="291"/>
      <c r="AJ338" s="292"/>
      <c r="AK338" s="291"/>
      <c r="AL338" s="293"/>
      <c r="AM338" s="294"/>
      <c r="AN338" s="292"/>
      <c r="AO338" s="295"/>
      <c r="AP338" s="292"/>
      <c r="AQ338" s="295"/>
      <c r="AR338" s="292"/>
      <c r="AS338" s="295"/>
      <c r="AT338" s="292"/>
      <c r="AU338" s="295"/>
      <c r="AV338" s="292"/>
      <c r="AW338" s="295"/>
      <c r="AX338" s="293"/>
      <c r="AY338" s="79">
        <f t="shared" si="6"/>
        <v>0</v>
      </c>
      <c r="AZ338" s="47">
        <f t="shared" si="7"/>
        <v>0</v>
      </c>
      <c r="BA338" s="47">
        <f t="shared" si="8"/>
        <v>0</v>
      </c>
      <c r="BB338" s="47">
        <f t="shared" si="9"/>
        <v>0</v>
      </c>
      <c r="BC338" s="80" t="str">
        <f t="shared" si="10"/>
        <v/>
      </c>
    </row>
    <row r="339" spans="1:55" ht="13" x14ac:dyDescent="0.15">
      <c r="A339" s="32" t="s">
        <v>7</v>
      </c>
      <c r="B339" s="33">
        <f t="shared" si="11"/>
        <v>46720</v>
      </c>
      <c r="C339" s="34">
        <v>13</v>
      </c>
      <c r="D339" s="34"/>
      <c r="E339" s="34" t="s">
        <v>31</v>
      </c>
      <c r="F339" s="35" t="s">
        <v>32</v>
      </c>
      <c r="G339" s="281"/>
      <c r="H339" s="272"/>
      <c r="I339" s="282"/>
      <c r="J339" s="272"/>
      <c r="K339" s="282"/>
      <c r="L339" s="272"/>
      <c r="M339" s="282"/>
      <c r="N339" s="283"/>
      <c r="O339" s="290"/>
      <c r="P339" s="285"/>
      <c r="Q339" s="284"/>
      <c r="R339" s="285"/>
      <c r="S339" s="284"/>
      <c r="T339" s="285"/>
      <c r="U339" s="284"/>
      <c r="V339" s="285"/>
      <c r="W339" s="284"/>
      <c r="X339" s="288"/>
      <c r="Y339" s="281"/>
      <c r="Z339" s="272"/>
      <c r="AA339" s="282"/>
      <c r="AB339" s="283"/>
      <c r="AC339" s="282"/>
      <c r="AD339" s="272"/>
      <c r="AE339" s="282"/>
      <c r="AF339" s="272"/>
      <c r="AG339" s="282"/>
      <c r="AH339" s="272"/>
      <c r="AI339" s="282"/>
      <c r="AJ339" s="272"/>
      <c r="AK339" s="282"/>
      <c r="AL339" s="283"/>
      <c r="AM339" s="289"/>
      <c r="AN339" s="272"/>
      <c r="AO339" s="271"/>
      <c r="AP339" s="272"/>
      <c r="AQ339" s="271"/>
      <c r="AR339" s="272"/>
      <c r="AS339" s="271"/>
      <c r="AT339" s="272"/>
      <c r="AU339" s="271"/>
      <c r="AV339" s="272"/>
      <c r="AW339" s="271"/>
      <c r="AX339" s="283"/>
      <c r="AY339" s="68">
        <f t="shared" si="6"/>
        <v>0</v>
      </c>
      <c r="AZ339" s="34">
        <f t="shared" si="7"/>
        <v>0</v>
      </c>
      <c r="BA339" s="34">
        <f t="shared" si="8"/>
        <v>0</v>
      </c>
      <c r="BB339" s="34">
        <f t="shared" si="9"/>
        <v>0</v>
      </c>
      <c r="BC339" s="69" t="str">
        <f t="shared" si="10"/>
        <v/>
      </c>
    </row>
    <row r="340" spans="1:55" ht="13" x14ac:dyDescent="0.15">
      <c r="A340" s="40" t="s">
        <v>9</v>
      </c>
      <c r="B340" s="41">
        <f t="shared" si="11"/>
        <v>46721</v>
      </c>
      <c r="C340" s="42">
        <v>13</v>
      </c>
      <c r="D340" s="42"/>
      <c r="E340" s="42" t="s">
        <v>31</v>
      </c>
      <c r="F340" s="43" t="s">
        <v>32</v>
      </c>
      <c r="G340" s="281"/>
      <c r="H340" s="272"/>
      <c r="I340" s="282"/>
      <c r="J340" s="272"/>
      <c r="K340" s="282"/>
      <c r="L340" s="272"/>
      <c r="M340" s="282"/>
      <c r="N340" s="283"/>
      <c r="O340" s="281"/>
      <c r="P340" s="272"/>
      <c r="Q340" s="282"/>
      <c r="R340" s="272"/>
      <c r="S340" s="282"/>
      <c r="T340" s="272"/>
      <c r="U340" s="282"/>
      <c r="V340" s="272"/>
      <c r="W340" s="282"/>
      <c r="X340" s="283"/>
      <c r="Y340" s="281"/>
      <c r="Z340" s="272"/>
      <c r="AA340" s="282"/>
      <c r="AB340" s="283"/>
      <c r="AC340" s="282"/>
      <c r="AD340" s="272"/>
      <c r="AE340" s="282"/>
      <c r="AF340" s="272"/>
      <c r="AG340" s="282"/>
      <c r="AH340" s="272"/>
      <c r="AI340" s="282"/>
      <c r="AJ340" s="272"/>
      <c r="AK340" s="282"/>
      <c r="AL340" s="283"/>
      <c r="AM340" s="289"/>
      <c r="AN340" s="272"/>
      <c r="AO340" s="271"/>
      <c r="AP340" s="272"/>
      <c r="AQ340" s="271"/>
      <c r="AR340" s="272"/>
      <c r="AS340" s="271"/>
      <c r="AT340" s="272"/>
      <c r="AU340" s="271"/>
      <c r="AV340" s="272"/>
      <c r="AW340" s="271"/>
      <c r="AX340" s="283"/>
      <c r="AY340" s="13">
        <f t="shared" si="6"/>
        <v>0</v>
      </c>
      <c r="AZ340" s="42">
        <f t="shared" si="7"/>
        <v>0</v>
      </c>
      <c r="BA340" s="42">
        <f t="shared" si="8"/>
        <v>0</v>
      </c>
      <c r="BB340" s="42">
        <f t="shared" si="9"/>
        <v>0</v>
      </c>
      <c r="BC340" s="78" t="str">
        <f t="shared" si="10"/>
        <v/>
      </c>
    </row>
    <row r="341" spans="1:55" ht="13" x14ac:dyDescent="0.15">
      <c r="A341" s="40" t="s">
        <v>10</v>
      </c>
      <c r="B341" s="41">
        <f t="shared" si="11"/>
        <v>46722</v>
      </c>
      <c r="C341" s="42">
        <v>13</v>
      </c>
      <c r="D341" s="42"/>
      <c r="E341" s="42" t="s">
        <v>31</v>
      </c>
      <c r="F341" s="43" t="s">
        <v>32</v>
      </c>
      <c r="G341" s="281"/>
      <c r="H341" s="272"/>
      <c r="I341" s="282"/>
      <c r="J341" s="272"/>
      <c r="K341" s="282"/>
      <c r="L341" s="272"/>
      <c r="M341" s="282"/>
      <c r="N341" s="283"/>
      <c r="O341" s="281"/>
      <c r="P341" s="272"/>
      <c r="Q341" s="282"/>
      <c r="R341" s="272"/>
      <c r="S341" s="282"/>
      <c r="T341" s="272"/>
      <c r="U341" s="282"/>
      <c r="V341" s="272"/>
      <c r="W341" s="282"/>
      <c r="X341" s="283"/>
      <c r="Y341" s="281"/>
      <c r="Z341" s="272"/>
      <c r="AA341" s="282"/>
      <c r="AB341" s="283"/>
      <c r="AC341" s="282"/>
      <c r="AD341" s="272"/>
      <c r="AE341" s="282"/>
      <c r="AF341" s="272"/>
      <c r="AG341" s="282"/>
      <c r="AH341" s="272"/>
      <c r="AI341" s="282"/>
      <c r="AJ341" s="272"/>
      <c r="AK341" s="282"/>
      <c r="AL341" s="283"/>
      <c r="AM341" s="289"/>
      <c r="AN341" s="272"/>
      <c r="AO341" s="271"/>
      <c r="AP341" s="272"/>
      <c r="AQ341" s="271"/>
      <c r="AR341" s="272"/>
      <c r="AS341" s="271"/>
      <c r="AT341" s="272"/>
      <c r="AU341" s="271"/>
      <c r="AV341" s="272"/>
      <c r="AW341" s="271"/>
      <c r="AX341" s="283"/>
      <c r="AY341" s="13">
        <f t="shared" si="6"/>
        <v>0</v>
      </c>
      <c r="AZ341" s="42">
        <f t="shared" si="7"/>
        <v>0</v>
      </c>
      <c r="BA341" s="42">
        <f t="shared" si="8"/>
        <v>0</v>
      </c>
      <c r="BB341" s="42">
        <f t="shared" si="9"/>
        <v>0</v>
      </c>
      <c r="BC341" s="78" t="str">
        <f t="shared" si="10"/>
        <v/>
      </c>
    </row>
    <row r="342" spans="1:55" ht="13" x14ac:dyDescent="0.15">
      <c r="A342" s="40" t="s">
        <v>11</v>
      </c>
      <c r="B342" s="41">
        <f t="shared" si="11"/>
        <v>46723</v>
      </c>
      <c r="C342" s="42">
        <v>13</v>
      </c>
      <c r="D342" s="42"/>
      <c r="E342" s="42" t="s">
        <v>31</v>
      </c>
      <c r="F342" s="43" t="s">
        <v>32</v>
      </c>
      <c r="G342" s="281"/>
      <c r="H342" s="272"/>
      <c r="I342" s="282"/>
      <c r="J342" s="272"/>
      <c r="K342" s="282"/>
      <c r="L342" s="272"/>
      <c r="M342" s="282"/>
      <c r="N342" s="283"/>
      <c r="O342" s="281"/>
      <c r="P342" s="272"/>
      <c r="Q342" s="282"/>
      <c r="R342" s="272"/>
      <c r="S342" s="282"/>
      <c r="T342" s="272"/>
      <c r="U342" s="282"/>
      <c r="V342" s="272"/>
      <c r="W342" s="282"/>
      <c r="X342" s="283"/>
      <c r="Y342" s="281"/>
      <c r="Z342" s="272"/>
      <c r="AA342" s="282"/>
      <c r="AB342" s="283"/>
      <c r="AC342" s="282"/>
      <c r="AD342" s="272"/>
      <c r="AE342" s="282"/>
      <c r="AF342" s="272"/>
      <c r="AG342" s="282"/>
      <c r="AH342" s="272"/>
      <c r="AI342" s="282"/>
      <c r="AJ342" s="272"/>
      <c r="AK342" s="282"/>
      <c r="AL342" s="283"/>
      <c r="AM342" s="289"/>
      <c r="AN342" s="272"/>
      <c r="AO342" s="271"/>
      <c r="AP342" s="272"/>
      <c r="AQ342" s="271"/>
      <c r="AR342" s="272"/>
      <c r="AS342" s="271"/>
      <c r="AT342" s="272"/>
      <c r="AU342" s="271"/>
      <c r="AV342" s="272"/>
      <c r="AW342" s="271"/>
      <c r="AX342" s="283"/>
      <c r="AY342" s="13">
        <f t="shared" si="6"/>
        <v>0</v>
      </c>
      <c r="AZ342" s="42">
        <f t="shared" si="7"/>
        <v>0</v>
      </c>
      <c r="BA342" s="42">
        <f t="shared" si="8"/>
        <v>0</v>
      </c>
      <c r="BB342" s="42">
        <f t="shared" si="9"/>
        <v>0</v>
      </c>
      <c r="BC342" s="78" t="str">
        <f t="shared" si="10"/>
        <v/>
      </c>
    </row>
    <row r="343" spans="1:55" ht="13" x14ac:dyDescent="0.15">
      <c r="A343" s="40" t="s">
        <v>12</v>
      </c>
      <c r="B343" s="41">
        <f t="shared" si="11"/>
        <v>46724</v>
      </c>
      <c r="C343" s="42">
        <v>13</v>
      </c>
      <c r="D343" s="42"/>
      <c r="E343" s="42" t="s">
        <v>31</v>
      </c>
      <c r="F343" s="43" t="s">
        <v>32</v>
      </c>
      <c r="G343" s="281"/>
      <c r="H343" s="272"/>
      <c r="I343" s="282"/>
      <c r="J343" s="272"/>
      <c r="K343" s="282"/>
      <c r="L343" s="272"/>
      <c r="M343" s="282"/>
      <c r="N343" s="283"/>
      <c r="O343" s="281"/>
      <c r="P343" s="272"/>
      <c r="Q343" s="282"/>
      <c r="R343" s="272"/>
      <c r="S343" s="282"/>
      <c r="T343" s="272"/>
      <c r="U343" s="282"/>
      <c r="V343" s="272"/>
      <c r="W343" s="282"/>
      <c r="X343" s="283"/>
      <c r="Y343" s="281"/>
      <c r="Z343" s="272"/>
      <c r="AA343" s="282"/>
      <c r="AB343" s="283"/>
      <c r="AC343" s="282"/>
      <c r="AD343" s="272"/>
      <c r="AE343" s="282"/>
      <c r="AF343" s="272"/>
      <c r="AG343" s="282"/>
      <c r="AH343" s="272"/>
      <c r="AI343" s="282"/>
      <c r="AJ343" s="272"/>
      <c r="AK343" s="282"/>
      <c r="AL343" s="283"/>
      <c r="AM343" s="289"/>
      <c r="AN343" s="272"/>
      <c r="AO343" s="271"/>
      <c r="AP343" s="272"/>
      <c r="AQ343" s="271"/>
      <c r="AR343" s="272"/>
      <c r="AS343" s="271"/>
      <c r="AT343" s="272"/>
      <c r="AU343" s="271"/>
      <c r="AV343" s="272"/>
      <c r="AW343" s="271"/>
      <c r="AX343" s="283"/>
      <c r="AY343" s="13">
        <f t="shared" si="6"/>
        <v>0</v>
      </c>
      <c r="AZ343" s="42">
        <f t="shared" si="7"/>
        <v>0</v>
      </c>
      <c r="BA343" s="42">
        <f t="shared" si="8"/>
        <v>0</v>
      </c>
      <c r="BB343" s="42">
        <f t="shared" si="9"/>
        <v>0</v>
      </c>
      <c r="BC343" s="78" t="str">
        <f t="shared" si="10"/>
        <v/>
      </c>
    </row>
    <row r="344" spans="1:55" ht="13" x14ac:dyDescent="0.15">
      <c r="A344" s="40" t="s">
        <v>13</v>
      </c>
      <c r="B344" s="41">
        <f t="shared" si="11"/>
        <v>46725</v>
      </c>
      <c r="C344" s="42">
        <v>13</v>
      </c>
      <c r="D344" s="42"/>
      <c r="E344" s="42" t="s">
        <v>31</v>
      </c>
      <c r="F344" s="43" t="s">
        <v>32</v>
      </c>
      <c r="G344" s="281"/>
      <c r="H344" s="272"/>
      <c r="I344" s="282"/>
      <c r="J344" s="272"/>
      <c r="K344" s="282"/>
      <c r="L344" s="272"/>
      <c r="M344" s="282"/>
      <c r="N344" s="283"/>
      <c r="O344" s="281"/>
      <c r="P344" s="272"/>
      <c r="Q344" s="282"/>
      <c r="R344" s="272"/>
      <c r="S344" s="282"/>
      <c r="T344" s="272"/>
      <c r="U344" s="282"/>
      <c r="V344" s="272"/>
      <c r="W344" s="282"/>
      <c r="X344" s="283"/>
      <c r="Y344" s="281"/>
      <c r="Z344" s="272"/>
      <c r="AA344" s="282"/>
      <c r="AB344" s="283"/>
      <c r="AC344" s="282"/>
      <c r="AD344" s="272"/>
      <c r="AE344" s="282"/>
      <c r="AF344" s="272"/>
      <c r="AG344" s="282"/>
      <c r="AH344" s="272"/>
      <c r="AI344" s="282"/>
      <c r="AJ344" s="272"/>
      <c r="AK344" s="282"/>
      <c r="AL344" s="283"/>
      <c r="AM344" s="289"/>
      <c r="AN344" s="272"/>
      <c r="AO344" s="271"/>
      <c r="AP344" s="272"/>
      <c r="AQ344" s="271"/>
      <c r="AR344" s="272"/>
      <c r="AS344" s="271"/>
      <c r="AT344" s="272"/>
      <c r="AU344" s="271"/>
      <c r="AV344" s="272"/>
      <c r="AW344" s="271"/>
      <c r="AX344" s="283"/>
      <c r="AY344" s="13">
        <f t="shared" si="6"/>
        <v>0</v>
      </c>
      <c r="AZ344" s="42">
        <f t="shared" si="7"/>
        <v>0</v>
      </c>
      <c r="BA344" s="42">
        <f t="shared" si="8"/>
        <v>0</v>
      </c>
      <c r="BB344" s="42">
        <f t="shared" si="9"/>
        <v>0</v>
      </c>
      <c r="BC344" s="78" t="str">
        <f t="shared" si="10"/>
        <v/>
      </c>
    </row>
    <row r="345" spans="1:55" ht="13" x14ac:dyDescent="0.15">
      <c r="A345" s="45" t="s">
        <v>14</v>
      </c>
      <c r="B345" s="46">
        <f t="shared" si="11"/>
        <v>46726</v>
      </c>
      <c r="C345" s="47">
        <v>13</v>
      </c>
      <c r="D345" s="47"/>
      <c r="E345" s="47" t="s">
        <v>31</v>
      </c>
      <c r="F345" s="48" t="s">
        <v>32</v>
      </c>
      <c r="G345" s="296"/>
      <c r="H345" s="292"/>
      <c r="I345" s="291"/>
      <c r="J345" s="292"/>
      <c r="K345" s="291"/>
      <c r="L345" s="292"/>
      <c r="M345" s="291"/>
      <c r="N345" s="293"/>
      <c r="O345" s="296"/>
      <c r="P345" s="292"/>
      <c r="Q345" s="291"/>
      <c r="R345" s="292"/>
      <c r="S345" s="291"/>
      <c r="T345" s="292"/>
      <c r="U345" s="291"/>
      <c r="V345" s="292"/>
      <c r="W345" s="291"/>
      <c r="X345" s="293"/>
      <c r="Y345" s="296"/>
      <c r="Z345" s="292"/>
      <c r="AA345" s="291"/>
      <c r="AB345" s="293"/>
      <c r="AC345" s="291"/>
      <c r="AD345" s="292"/>
      <c r="AE345" s="291"/>
      <c r="AF345" s="292"/>
      <c r="AG345" s="291"/>
      <c r="AH345" s="292"/>
      <c r="AI345" s="291"/>
      <c r="AJ345" s="292"/>
      <c r="AK345" s="291"/>
      <c r="AL345" s="293"/>
      <c r="AM345" s="294"/>
      <c r="AN345" s="292"/>
      <c r="AO345" s="295"/>
      <c r="AP345" s="292"/>
      <c r="AQ345" s="295"/>
      <c r="AR345" s="292"/>
      <c r="AS345" s="295"/>
      <c r="AT345" s="292"/>
      <c r="AU345" s="295"/>
      <c r="AV345" s="292"/>
      <c r="AW345" s="295"/>
      <c r="AX345" s="293"/>
      <c r="AY345" s="79">
        <f t="shared" si="6"/>
        <v>0</v>
      </c>
      <c r="AZ345" s="47">
        <f t="shared" si="7"/>
        <v>0</v>
      </c>
      <c r="BA345" s="47">
        <f t="shared" si="8"/>
        <v>0</v>
      </c>
      <c r="BB345" s="47">
        <f t="shared" si="9"/>
        <v>0</v>
      </c>
      <c r="BC345" s="80" t="str">
        <f t="shared" si="10"/>
        <v/>
      </c>
    </row>
    <row r="346" spans="1:55" ht="13" x14ac:dyDescent="0.15">
      <c r="A346" s="32" t="s">
        <v>7</v>
      </c>
      <c r="B346" s="33">
        <f t="shared" si="11"/>
        <v>46727</v>
      </c>
      <c r="C346" s="34">
        <v>13</v>
      </c>
      <c r="D346" s="34"/>
      <c r="E346" s="34" t="s">
        <v>34</v>
      </c>
      <c r="F346" s="35" t="s">
        <v>32</v>
      </c>
      <c r="G346" s="281"/>
      <c r="H346" s="272"/>
      <c r="I346" s="282"/>
      <c r="J346" s="272"/>
      <c r="K346" s="282"/>
      <c r="L346" s="272"/>
      <c r="M346" s="282"/>
      <c r="N346" s="283"/>
      <c r="O346" s="290"/>
      <c r="P346" s="285"/>
      <c r="Q346" s="284"/>
      <c r="R346" s="285"/>
      <c r="S346" s="284"/>
      <c r="T346" s="285"/>
      <c r="U346" s="284"/>
      <c r="V346" s="285"/>
      <c r="W346" s="284"/>
      <c r="X346" s="288"/>
      <c r="Y346" s="281"/>
      <c r="Z346" s="272"/>
      <c r="AA346" s="282"/>
      <c r="AB346" s="283"/>
      <c r="AC346" s="282"/>
      <c r="AD346" s="272"/>
      <c r="AE346" s="282"/>
      <c r="AF346" s="272"/>
      <c r="AG346" s="282"/>
      <c r="AH346" s="272"/>
      <c r="AI346" s="282"/>
      <c r="AJ346" s="272"/>
      <c r="AK346" s="282"/>
      <c r="AL346" s="283"/>
      <c r="AM346" s="289"/>
      <c r="AN346" s="272"/>
      <c r="AO346" s="271"/>
      <c r="AP346" s="272"/>
      <c r="AQ346" s="271"/>
      <c r="AR346" s="272"/>
      <c r="AS346" s="271"/>
      <c r="AT346" s="272"/>
      <c r="AU346" s="271"/>
      <c r="AV346" s="272"/>
      <c r="AW346" s="271"/>
      <c r="AX346" s="283"/>
      <c r="AY346" s="68">
        <f t="shared" si="6"/>
        <v>0</v>
      </c>
      <c r="AZ346" s="34">
        <f t="shared" si="7"/>
        <v>0</v>
      </c>
      <c r="BA346" s="34">
        <f t="shared" si="8"/>
        <v>0</v>
      </c>
      <c r="BB346" s="34">
        <f t="shared" si="9"/>
        <v>0</v>
      </c>
      <c r="BC346" s="69" t="str">
        <f t="shared" si="10"/>
        <v/>
      </c>
    </row>
    <row r="347" spans="1:55" ht="13" x14ac:dyDescent="0.15">
      <c r="A347" s="40" t="s">
        <v>9</v>
      </c>
      <c r="B347" s="41">
        <f t="shared" si="11"/>
        <v>46728</v>
      </c>
      <c r="C347" s="42">
        <v>13</v>
      </c>
      <c r="D347" s="42"/>
      <c r="E347" s="42" t="s">
        <v>34</v>
      </c>
      <c r="F347" s="43" t="s">
        <v>32</v>
      </c>
      <c r="G347" s="281"/>
      <c r="H347" s="272"/>
      <c r="I347" s="282"/>
      <c r="J347" s="272"/>
      <c r="K347" s="282"/>
      <c r="L347" s="272"/>
      <c r="M347" s="282"/>
      <c r="N347" s="283"/>
      <c r="O347" s="281"/>
      <c r="P347" s="272"/>
      <c r="Q347" s="282"/>
      <c r="R347" s="272"/>
      <c r="S347" s="282"/>
      <c r="T347" s="272"/>
      <c r="U347" s="282"/>
      <c r="V347" s="272"/>
      <c r="W347" s="282"/>
      <c r="X347" s="283"/>
      <c r="Y347" s="281"/>
      <c r="Z347" s="272"/>
      <c r="AA347" s="282"/>
      <c r="AB347" s="283"/>
      <c r="AC347" s="282"/>
      <c r="AD347" s="272"/>
      <c r="AE347" s="282"/>
      <c r="AF347" s="272"/>
      <c r="AG347" s="282"/>
      <c r="AH347" s="272"/>
      <c r="AI347" s="282"/>
      <c r="AJ347" s="272"/>
      <c r="AK347" s="282"/>
      <c r="AL347" s="283"/>
      <c r="AM347" s="289"/>
      <c r="AN347" s="272"/>
      <c r="AO347" s="271"/>
      <c r="AP347" s="272"/>
      <c r="AQ347" s="271"/>
      <c r="AR347" s="272"/>
      <c r="AS347" s="271"/>
      <c r="AT347" s="272"/>
      <c r="AU347" s="271"/>
      <c r="AV347" s="272"/>
      <c r="AW347" s="271"/>
      <c r="AX347" s="283"/>
      <c r="AY347" s="13">
        <f t="shared" si="6"/>
        <v>0</v>
      </c>
      <c r="AZ347" s="42">
        <f t="shared" si="7"/>
        <v>0</v>
      </c>
      <c r="BA347" s="42">
        <f t="shared" si="8"/>
        <v>0</v>
      </c>
      <c r="BB347" s="42">
        <f t="shared" si="9"/>
        <v>0</v>
      </c>
      <c r="BC347" s="78" t="str">
        <f t="shared" si="10"/>
        <v/>
      </c>
    </row>
    <row r="348" spans="1:55" ht="13" x14ac:dyDescent="0.15">
      <c r="A348" s="40" t="s">
        <v>10</v>
      </c>
      <c r="B348" s="41">
        <f t="shared" si="11"/>
        <v>46729</v>
      </c>
      <c r="C348" s="42">
        <v>13</v>
      </c>
      <c r="D348" s="42"/>
      <c r="E348" s="42" t="s">
        <v>34</v>
      </c>
      <c r="F348" s="43" t="s">
        <v>32</v>
      </c>
      <c r="G348" s="281"/>
      <c r="H348" s="272"/>
      <c r="I348" s="282"/>
      <c r="J348" s="272"/>
      <c r="K348" s="282"/>
      <c r="L348" s="272"/>
      <c r="M348" s="282"/>
      <c r="N348" s="283"/>
      <c r="O348" s="281"/>
      <c r="P348" s="272"/>
      <c r="Q348" s="282"/>
      <c r="R348" s="272"/>
      <c r="S348" s="282"/>
      <c r="T348" s="272"/>
      <c r="U348" s="282"/>
      <c r="V348" s="272"/>
      <c r="W348" s="282"/>
      <c r="X348" s="283"/>
      <c r="Y348" s="281"/>
      <c r="Z348" s="272"/>
      <c r="AA348" s="282"/>
      <c r="AB348" s="283"/>
      <c r="AC348" s="282"/>
      <c r="AD348" s="272"/>
      <c r="AE348" s="282"/>
      <c r="AF348" s="272"/>
      <c r="AG348" s="282"/>
      <c r="AH348" s="272"/>
      <c r="AI348" s="282"/>
      <c r="AJ348" s="272"/>
      <c r="AK348" s="282"/>
      <c r="AL348" s="283"/>
      <c r="AM348" s="289"/>
      <c r="AN348" s="272"/>
      <c r="AO348" s="271"/>
      <c r="AP348" s="272"/>
      <c r="AQ348" s="271"/>
      <c r="AR348" s="272"/>
      <c r="AS348" s="271"/>
      <c r="AT348" s="272"/>
      <c r="AU348" s="271"/>
      <c r="AV348" s="272"/>
      <c r="AW348" s="271"/>
      <c r="AX348" s="283"/>
      <c r="AY348" s="13">
        <f t="shared" si="6"/>
        <v>0</v>
      </c>
      <c r="AZ348" s="42">
        <f t="shared" si="7"/>
        <v>0</v>
      </c>
      <c r="BA348" s="42">
        <f t="shared" si="8"/>
        <v>0</v>
      </c>
      <c r="BB348" s="42">
        <f t="shared" si="9"/>
        <v>0</v>
      </c>
      <c r="BC348" s="78" t="str">
        <f t="shared" si="10"/>
        <v/>
      </c>
    </row>
    <row r="349" spans="1:55" ht="13" x14ac:dyDescent="0.15">
      <c r="A349" s="40" t="s">
        <v>11</v>
      </c>
      <c r="B349" s="41">
        <f t="shared" si="11"/>
        <v>46730</v>
      </c>
      <c r="C349" s="42">
        <v>13</v>
      </c>
      <c r="D349" s="42"/>
      <c r="E349" s="42" t="s">
        <v>34</v>
      </c>
      <c r="F349" s="43" t="s">
        <v>32</v>
      </c>
      <c r="G349" s="281"/>
      <c r="H349" s="272"/>
      <c r="I349" s="282"/>
      <c r="J349" s="272"/>
      <c r="K349" s="282"/>
      <c r="L349" s="272"/>
      <c r="M349" s="282"/>
      <c r="N349" s="283"/>
      <c r="O349" s="281"/>
      <c r="P349" s="272"/>
      <c r="Q349" s="282"/>
      <c r="R349" s="272"/>
      <c r="S349" s="282"/>
      <c r="T349" s="272"/>
      <c r="U349" s="282"/>
      <c r="V349" s="272"/>
      <c r="W349" s="282"/>
      <c r="X349" s="283"/>
      <c r="Y349" s="281"/>
      <c r="Z349" s="272"/>
      <c r="AA349" s="282"/>
      <c r="AB349" s="283"/>
      <c r="AC349" s="282"/>
      <c r="AD349" s="272"/>
      <c r="AE349" s="282"/>
      <c r="AF349" s="272"/>
      <c r="AG349" s="282"/>
      <c r="AH349" s="272"/>
      <c r="AI349" s="282"/>
      <c r="AJ349" s="272"/>
      <c r="AK349" s="282"/>
      <c r="AL349" s="283"/>
      <c r="AM349" s="289"/>
      <c r="AN349" s="272"/>
      <c r="AO349" s="271"/>
      <c r="AP349" s="272"/>
      <c r="AQ349" s="271"/>
      <c r="AR349" s="272"/>
      <c r="AS349" s="271"/>
      <c r="AT349" s="272"/>
      <c r="AU349" s="271"/>
      <c r="AV349" s="272"/>
      <c r="AW349" s="271"/>
      <c r="AX349" s="283"/>
      <c r="AY349" s="13">
        <f t="shared" si="6"/>
        <v>0</v>
      </c>
      <c r="AZ349" s="42">
        <f t="shared" si="7"/>
        <v>0</v>
      </c>
      <c r="BA349" s="42">
        <f t="shared" si="8"/>
        <v>0</v>
      </c>
      <c r="BB349" s="42">
        <f t="shared" si="9"/>
        <v>0</v>
      </c>
      <c r="BC349" s="78" t="str">
        <f t="shared" si="10"/>
        <v/>
      </c>
    </row>
    <row r="350" spans="1:55" ht="13" x14ac:dyDescent="0.15">
      <c r="A350" s="40" t="s">
        <v>12</v>
      </c>
      <c r="B350" s="41">
        <f t="shared" si="11"/>
        <v>46731</v>
      </c>
      <c r="C350" s="42">
        <v>13</v>
      </c>
      <c r="D350" s="42"/>
      <c r="E350" s="42" t="s">
        <v>34</v>
      </c>
      <c r="F350" s="43" t="s">
        <v>32</v>
      </c>
      <c r="G350" s="281"/>
      <c r="H350" s="272"/>
      <c r="I350" s="282"/>
      <c r="J350" s="272"/>
      <c r="K350" s="282"/>
      <c r="L350" s="272"/>
      <c r="M350" s="282"/>
      <c r="N350" s="283"/>
      <c r="O350" s="281"/>
      <c r="P350" s="272"/>
      <c r="Q350" s="282"/>
      <c r="R350" s="272"/>
      <c r="S350" s="282"/>
      <c r="T350" s="272"/>
      <c r="U350" s="282"/>
      <c r="V350" s="272"/>
      <c r="W350" s="282"/>
      <c r="X350" s="283"/>
      <c r="Y350" s="281"/>
      <c r="Z350" s="272"/>
      <c r="AA350" s="282"/>
      <c r="AB350" s="283"/>
      <c r="AC350" s="282"/>
      <c r="AD350" s="272"/>
      <c r="AE350" s="282"/>
      <c r="AF350" s="272"/>
      <c r="AG350" s="282"/>
      <c r="AH350" s="272"/>
      <c r="AI350" s="282"/>
      <c r="AJ350" s="272"/>
      <c r="AK350" s="282"/>
      <c r="AL350" s="283"/>
      <c r="AM350" s="289"/>
      <c r="AN350" s="272"/>
      <c r="AO350" s="271"/>
      <c r="AP350" s="272"/>
      <c r="AQ350" s="271"/>
      <c r="AR350" s="272"/>
      <c r="AS350" s="271"/>
      <c r="AT350" s="272"/>
      <c r="AU350" s="271"/>
      <c r="AV350" s="272"/>
      <c r="AW350" s="271"/>
      <c r="AX350" s="283"/>
      <c r="AY350" s="13">
        <f t="shared" si="6"/>
        <v>0</v>
      </c>
      <c r="AZ350" s="42">
        <f t="shared" si="7"/>
        <v>0</v>
      </c>
      <c r="BA350" s="42">
        <f t="shared" si="8"/>
        <v>0</v>
      </c>
      <c r="BB350" s="42">
        <f t="shared" si="9"/>
        <v>0</v>
      </c>
      <c r="BC350" s="78" t="str">
        <f t="shared" si="10"/>
        <v/>
      </c>
    </row>
    <row r="351" spans="1:55" ht="13" x14ac:dyDescent="0.15">
      <c r="A351" s="40" t="s">
        <v>13</v>
      </c>
      <c r="B351" s="41">
        <f t="shared" si="11"/>
        <v>46732</v>
      </c>
      <c r="C351" s="42">
        <v>13</v>
      </c>
      <c r="D351" s="42"/>
      <c r="E351" s="42" t="s">
        <v>34</v>
      </c>
      <c r="F351" s="43" t="s">
        <v>32</v>
      </c>
      <c r="G351" s="281"/>
      <c r="H351" s="272"/>
      <c r="I351" s="282"/>
      <c r="J351" s="272"/>
      <c r="K351" s="282"/>
      <c r="L351" s="272"/>
      <c r="M351" s="282"/>
      <c r="N351" s="283"/>
      <c r="O351" s="281"/>
      <c r="P351" s="272"/>
      <c r="Q351" s="282"/>
      <c r="R351" s="272"/>
      <c r="S351" s="282"/>
      <c r="T351" s="272"/>
      <c r="U351" s="282"/>
      <c r="V351" s="272"/>
      <c r="W351" s="282"/>
      <c r="X351" s="283"/>
      <c r="Y351" s="281"/>
      <c r="Z351" s="272"/>
      <c r="AA351" s="282"/>
      <c r="AB351" s="283"/>
      <c r="AC351" s="282"/>
      <c r="AD351" s="272"/>
      <c r="AE351" s="282"/>
      <c r="AF351" s="272"/>
      <c r="AG351" s="282"/>
      <c r="AH351" s="272"/>
      <c r="AI351" s="282"/>
      <c r="AJ351" s="272"/>
      <c r="AK351" s="282"/>
      <c r="AL351" s="283"/>
      <c r="AM351" s="289"/>
      <c r="AN351" s="272"/>
      <c r="AO351" s="271"/>
      <c r="AP351" s="272"/>
      <c r="AQ351" s="271"/>
      <c r="AR351" s="272"/>
      <c r="AS351" s="271"/>
      <c r="AT351" s="272"/>
      <c r="AU351" s="271"/>
      <c r="AV351" s="272"/>
      <c r="AW351" s="271"/>
      <c r="AX351" s="283"/>
      <c r="AY351" s="13">
        <f t="shared" si="6"/>
        <v>0</v>
      </c>
      <c r="AZ351" s="42">
        <f t="shared" si="7"/>
        <v>0</v>
      </c>
      <c r="BA351" s="42">
        <f t="shared" si="8"/>
        <v>0</v>
      </c>
      <c r="BB351" s="42">
        <f t="shared" si="9"/>
        <v>0</v>
      </c>
      <c r="BC351" s="78" t="str">
        <f t="shared" si="10"/>
        <v/>
      </c>
    </row>
    <row r="352" spans="1:55" ht="13" x14ac:dyDescent="0.15">
      <c r="A352" s="45" t="s">
        <v>14</v>
      </c>
      <c r="B352" s="46">
        <f t="shared" si="11"/>
        <v>46733</v>
      </c>
      <c r="C352" s="47">
        <v>13</v>
      </c>
      <c r="D352" s="47"/>
      <c r="E352" s="47" t="s">
        <v>34</v>
      </c>
      <c r="F352" s="48" t="s">
        <v>32</v>
      </c>
      <c r="G352" s="296"/>
      <c r="H352" s="292"/>
      <c r="I352" s="291"/>
      <c r="J352" s="292"/>
      <c r="K352" s="291"/>
      <c r="L352" s="292"/>
      <c r="M352" s="291"/>
      <c r="N352" s="293"/>
      <c r="O352" s="296"/>
      <c r="P352" s="292"/>
      <c r="Q352" s="291"/>
      <c r="R352" s="292"/>
      <c r="S352" s="291"/>
      <c r="T352" s="292"/>
      <c r="U352" s="291"/>
      <c r="V352" s="292"/>
      <c r="W352" s="291"/>
      <c r="X352" s="293"/>
      <c r="Y352" s="296"/>
      <c r="Z352" s="292"/>
      <c r="AA352" s="291"/>
      <c r="AB352" s="293"/>
      <c r="AC352" s="291"/>
      <c r="AD352" s="292"/>
      <c r="AE352" s="291"/>
      <c r="AF352" s="292"/>
      <c r="AG352" s="291"/>
      <c r="AH352" s="292"/>
      <c r="AI352" s="291"/>
      <c r="AJ352" s="292"/>
      <c r="AK352" s="291"/>
      <c r="AL352" s="293"/>
      <c r="AM352" s="294"/>
      <c r="AN352" s="292"/>
      <c r="AO352" s="295"/>
      <c r="AP352" s="292"/>
      <c r="AQ352" s="295"/>
      <c r="AR352" s="292"/>
      <c r="AS352" s="295"/>
      <c r="AT352" s="292"/>
      <c r="AU352" s="295"/>
      <c r="AV352" s="292"/>
      <c r="AW352" s="295"/>
      <c r="AX352" s="293"/>
      <c r="AY352" s="79">
        <f t="shared" si="6"/>
        <v>0</v>
      </c>
      <c r="AZ352" s="47">
        <f t="shared" si="7"/>
        <v>0</v>
      </c>
      <c r="BA352" s="47">
        <f t="shared" si="8"/>
        <v>0</v>
      </c>
      <c r="BB352" s="47">
        <f t="shared" si="9"/>
        <v>0</v>
      </c>
      <c r="BC352" s="80" t="str">
        <f t="shared" si="10"/>
        <v/>
      </c>
    </row>
    <row r="353" spans="1:55" ht="13" x14ac:dyDescent="0.15">
      <c r="A353" s="32" t="s">
        <v>7</v>
      </c>
      <c r="B353" s="33">
        <f t="shared" si="11"/>
        <v>46734</v>
      </c>
      <c r="C353" s="34">
        <v>13</v>
      </c>
      <c r="D353" s="34"/>
      <c r="E353" s="34" t="s">
        <v>35</v>
      </c>
      <c r="F353" s="35" t="s">
        <v>32</v>
      </c>
      <c r="G353" s="281"/>
      <c r="H353" s="272"/>
      <c r="I353" s="282"/>
      <c r="J353" s="272"/>
      <c r="K353" s="282"/>
      <c r="L353" s="272"/>
      <c r="M353" s="282"/>
      <c r="N353" s="283"/>
      <c r="O353" s="290"/>
      <c r="P353" s="285"/>
      <c r="Q353" s="284"/>
      <c r="R353" s="285"/>
      <c r="S353" s="284"/>
      <c r="T353" s="285"/>
      <c r="U353" s="284"/>
      <c r="V353" s="285"/>
      <c r="W353" s="284"/>
      <c r="X353" s="288"/>
      <c r="Y353" s="281"/>
      <c r="Z353" s="272"/>
      <c r="AA353" s="282"/>
      <c r="AB353" s="283"/>
      <c r="AC353" s="282"/>
      <c r="AD353" s="272"/>
      <c r="AE353" s="282"/>
      <c r="AF353" s="272"/>
      <c r="AG353" s="282"/>
      <c r="AH353" s="272"/>
      <c r="AI353" s="282"/>
      <c r="AJ353" s="272"/>
      <c r="AK353" s="282"/>
      <c r="AL353" s="283"/>
      <c r="AM353" s="289"/>
      <c r="AN353" s="272"/>
      <c r="AO353" s="271"/>
      <c r="AP353" s="272"/>
      <c r="AQ353" s="271"/>
      <c r="AR353" s="272"/>
      <c r="AS353" s="271"/>
      <c r="AT353" s="272"/>
      <c r="AU353" s="271"/>
      <c r="AV353" s="272"/>
      <c r="AW353" s="271"/>
      <c r="AX353" s="283"/>
      <c r="AY353" s="68">
        <f t="shared" si="6"/>
        <v>0</v>
      </c>
      <c r="AZ353" s="34">
        <f t="shared" si="7"/>
        <v>0</v>
      </c>
      <c r="BA353" s="34">
        <f t="shared" si="8"/>
        <v>0</v>
      </c>
      <c r="BB353" s="34">
        <f t="shared" si="9"/>
        <v>0</v>
      </c>
      <c r="BC353" s="69" t="str">
        <f t="shared" si="10"/>
        <v/>
      </c>
    </row>
    <row r="354" spans="1:55" ht="13" x14ac:dyDescent="0.15">
      <c r="A354" s="40" t="s">
        <v>9</v>
      </c>
      <c r="B354" s="41">
        <f t="shared" si="11"/>
        <v>46735</v>
      </c>
      <c r="C354" s="42">
        <v>13</v>
      </c>
      <c r="D354" s="42"/>
      <c r="E354" s="42" t="s">
        <v>35</v>
      </c>
      <c r="F354" s="43" t="s">
        <v>32</v>
      </c>
      <c r="G354" s="281"/>
      <c r="H354" s="272"/>
      <c r="I354" s="282"/>
      <c r="J354" s="272"/>
      <c r="K354" s="282"/>
      <c r="L354" s="272"/>
      <c r="M354" s="282"/>
      <c r="N354" s="283"/>
      <c r="O354" s="281"/>
      <c r="P354" s="272"/>
      <c r="Q354" s="282"/>
      <c r="R354" s="272"/>
      <c r="S354" s="282"/>
      <c r="T354" s="272"/>
      <c r="U354" s="282"/>
      <c r="V354" s="272"/>
      <c r="W354" s="282"/>
      <c r="X354" s="283"/>
      <c r="Y354" s="281"/>
      <c r="Z354" s="272"/>
      <c r="AA354" s="282"/>
      <c r="AB354" s="283"/>
      <c r="AC354" s="282"/>
      <c r="AD354" s="272"/>
      <c r="AE354" s="282"/>
      <c r="AF354" s="272"/>
      <c r="AG354" s="282"/>
      <c r="AH354" s="272"/>
      <c r="AI354" s="282"/>
      <c r="AJ354" s="272"/>
      <c r="AK354" s="282"/>
      <c r="AL354" s="283"/>
      <c r="AM354" s="289"/>
      <c r="AN354" s="272"/>
      <c r="AO354" s="271"/>
      <c r="AP354" s="272"/>
      <c r="AQ354" s="271"/>
      <c r="AR354" s="272"/>
      <c r="AS354" s="271"/>
      <c r="AT354" s="272"/>
      <c r="AU354" s="271"/>
      <c r="AV354" s="272"/>
      <c r="AW354" s="271"/>
      <c r="AX354" s="283"/>
      <c r="AY354" s="13">
        <f t="shared" si="6"/>
        <v>0</v>
      </c>
      <c r="AZ354" s="42">
        <f t="shared" si="7"/>
        <v>0</v>
      </c>
      <c r="BA354" s="42">
        <f t="shared" si="8"/>
        <v>0</v>
      </c>
      <c r="BB354" s="42">
        <f t="shared" si="9"/>
        <v>0</v>
      </c>
      <c r="BC354" s="78" t="str">
        <f t="shared" si="10"/>
        <v/>
      </c>
    </row>
    <row r="355" spans="1:55" ht="13" x14ac:dyDescent="0.15">
      <c r="A355" s="40" t="s">
        <v>10</v>
      </c>
      <c r="B355" s="41">
        <f t="shared" si="11"/>
        <v>46736</v>
      </c>
      <c r="C355" s="42">
        <v>13</v>
      </c>
      <c r="D355" s="42"/>
      <c r="E355" s="42" t="s">
        <v>35</v>
      </c>
      <c r="F355" s="43" t="s">
        <v>32</v>
      </c>
      <c r="G355" s="281"/>
      <c r="H355" s="272"/>
      <c r="I355" s="282"/>
      <c r="J355" s="272"/>
      <c r="K355" s="282"/>
      <c r="L355" s="272"/>
      <c r="M355" s="282"/>
      <c r="N355" s="283"/>
      <c r="O355" s="281"/>
      <c r="P355" s="272"/>
      <c r="Q355" s="282"/>
      <c r="R355" s="272"/>
      <c r="S355" s="282"/>
      <c r="T355" s="272"/>
      <c r="U355" s="282"/>
      <c r="V355" s="272"/>
      <c r="W355" s="282"/>
      <c r="X355" s="283"/>
      <c r="Y355" s="281"/>
      <c r="Z355" s="272"/>
      <c r="AA355" s="282"/>
      <c r="AB355" s="283"/>
      <c r="AC355" s="282"/>
      <c r="AD355" s="272"/>
      <c r="AE355" s="282"/>
      <c r="AF355" s="272"/>
      <c r="AG355" s="282"/>
      <c r="AH355" s="272"/>
      <c r="AI355" s="282"/>
      <c r="AJ355" s="272"/>
      <c r="AK355" s="282"/>
      <c r="AL355" s="283"/>
      <c r="AM355" s="289"/>
      <c r="AN355" s="272"/>
      <c r="AO355" s="271"/>
      <c r="AP355" s="272"/>
      <c r="AQ355" s="271"/>
      <c r="AR355" s="272"/>
      <c r="AS355" s="271"/>
      <c r="AT355" s="272"/>
      <c r="AU355" s="271"/>
      <c r="AV355" s="272"/>
      <c r="AW355" s="271"/>
      <c r="AX355" s="283"/>
      <c r="AY355" s="13">
        <f t="shared" si="6"/>
        <v>0</v>
      </c>
      <c r="AZ355" s="42">
        <f t="shared" si="7"/>
        <v>0</v>
      </c>
      <c r="BA355" s="42">
        <f t="shared" si="8"/>
        <v>0</v>
      </c>
      <c r="BB355" s="42">
        <f t="shared" si="9"/>
        <v>0</v>
      </c>
      <c r="BC355" s="78" t="str">
        <f t="shared" si="10"/>
        <v/>
      </c>
    </row>
    <row r="356" spans="1:55" ht="13" x14ac:dyDescent="0.15">
      <c r="A356" s="40" t="s">
        <v>11</v>
      </c>
      <c r="B356" s="41">
        <f t="shared" si="11"/>
        <v>46737</v>
      </c>
      <c r="C356" s="42">
        <v>13</v>
      </c>
      <c r="D356" s="42"/>
      <c r="E356" s="42" t="s">
        <v>35</v>
      </c>
      <c r="F356" s="43" t="s">
        <v>32</v>
      </c>
      <c r="G356" s="281"/>
      <c r="H356" s="272"/>
      <c r="I356" s="282"/>
      <c r="J356" s="272"/>
      <c r="K356" s="282"/>
      <c r="L356" s="272"/>
      <c r="M356" s="282"/>
      <c r="N356" s="283"/>
      <c r="O356" s="281"/>
      <c r="P356" s="272"/>
      <c r="Q356" s="282"/>
      <c r="R356" s="272"/>
      <c r="S356" s="282"/>
      <c r="T356" s="272"/>
      <c r="U356" s="282"/>
      <c r="V356" s="272"/>
      <c r="W356" s="282"/>
      <c r="X356" s="283"/>
      <c r="Y356" s="281"/>
      <c r="Z356" s="272"/>
      <c r="AA356" s="282"/>
      <c r="AB356" s="283"/>
      <c r="AC356" s="282"/>
      <c r="AD356" s="272"/>
      <c r="AE356" s="282"/>
      <c r="AF356" s="272"/>
      <c r="AG356" s="282"/>
      <c r="AH356" s="272"/>
      <c r="AI356" s="282"/>
      <c r="AJ356" s="272"/>
      <c r="AK356" s="282"/>
      <c r="AL356" s="283"/>
      <c r="AM356" s="289"/>
      <c r="AN356" s="272"/>
      <c r="AO356" s="271"/>
      <c r="AP356" s="272"/>
      <c r="AQ356" s="271"/>
      <c r="AR356" s="272"/>
      <c r="AS356" s="271"/>
      <c r="AT356" s="272"/>
      <c r="AU356" s="271"/>
      <c r="AV356" s="272"/>
      <c r="AW356" s="271"/>
      <c r="AX356" s="283"/>
      <c r="AY356" s="13">
        <f t="shared" si="6"/>
        <v>0</v>
      </c>
      <c r="AZ356" s="42">
        <f t="shared" si="7"/>
        <v>0</v>
      </c>
      <c r="BA356" s="42">
        <f t="shared" si="8"/>
        <v>0</v>
      </c>
      <c r="BB356" s="42">
        <f t="shared" si="9"/>
        <v>0</v>
      </c>
      <c r="BC356" s="78" t="str">
        <f t="shared" si="10"/>
        <v/>
      </c>
    </row>
    <row r="357" spans="1:55" ht="13" x14ac:dyDescent="0.15">
      <c r="A357" s="40" t="s">
        <v>12</v>
      </c>
      <c r="B357" s="41">
        <f t="shared" si="11"/>
        <v>46738</v>
      </c>
      <c r="C357" s="42">
        <v>13</v>
      </c>
      <c r="D357" s="42"/>
      <c r="E357" s="42" t="s">
        <v>35</v>
      </c>
      <c r="F357" s="43" t="s">
        <v>32</v>
      </c>
      <c r="G357" s="281"/>
      <c r="H357" s="272"/>
      <c r="I357" s="282"/>
      <c r="J357" s="272"/>
      <c r="K357" s="282"/>
      <c r="L357" s="272"/>
      <c r="M357" s="282"/>
      <c r="N357" s="283"/>
      <c r="O357" s="281"/>
      <c r="P357" s="272"/>
      <c r="Q357" s="282"/>
      <c r="R357" s="272"/>
      <c r="S357" s="282"/>
      <c r="T357" s="272"/>
      <c r="U357" s="282"/>
      <c r="V357" s="272"/>
      <c r="W357" s="282"/>
      <c r="X357" s="283"/>
      <c r="Y357" s="281"/>
      <c r="Z357" s="272"/>
      <c r="AA357" s="282"/>
      <c r="AB357" s="283"/>
      <c r="AC357" s="282"/>
      <c r="AD357" s="272"/>
      <c r="AE357" s="282"/>
      <c r="AF357" s="272"/>
      <c r="AG357" s="282"/>
      <c r="AH357" s="272"/>
      <c r="AI357" s="282"/>
      <c r="AJ357" s="272"/>
      <c r="AK357" s="282"/>
      <c r="AL357" s="283"/>
      <c r="AM357" s="289"/>
      <c r="AN357" s="272"/>
      <c r="AO357" s="271"/>
      <c r="AP357" s="272"/>
      <c r="AQ357" s="271"/>
      <c r="AR357" s="272"/>
      <c r="AS357" s="271"/>
      <c r="AT357" s="272"/>
      <c r="AU357" s="271"/>
      <c r="AV357" s="272"/>
      <c r="AW357" s="271"/>
      <c r="AX357" s="283"/>
      <c r="AY357" s="13">
        <f t="shared" si="6"/>
        <v>0</v>
      </c>
      <c r="AZ357" s="42">
        <f t="shared" si="7"/>
        <v>0</v>
      </c>
      <c r="BA357" s="42">
        <f t="shared" si="8"/>
        <v>0</v>
      </c>
      <c r="BB357" s="42">
        <f t="shared" si="9"/>
        <v>0</v>
      </c>
      <c r="BC357" s="78" t="str">
        <f t="shared" si="10"/>
        <v/>
      </c>
    </row>
    <row r="358" spans="1:55" ht="13" x14ac:dyDescent="0.15">
      <c r="A358" s="40" t="s">
        <v>13</v>
      </c>
      <c r="B358" s="41">
        <f t="shared" si="11"/>
        <v>46739</v>
      </c>
      <c r="C358" s="42">
        <v>13</v>
      </c>
      <c r="D358" s="42"/>
      <c r="E358" s="42" t="s">
        <v>35</v>
      </c>
      <c r="F358" s="43" t="s">
        <v>32</v>
      </c>
      <c r="G358" s="281"/>
      <c r="H358" s="272"/>
      <c r="I358" s="282"/>
      <c r="J358" s="272"/>
      <c r="K358" s="282"/>
      <c r="L358" s="272"/>
      <c r="M358" s="282"/>
      <c r="N358" s="283"/>
      <c r="O358" s="281"/>
      <c r="P358" s="272"/>
      <c r="Q358" s="282"/>
      <c r="R358" s="272"/>
      <c r="S358" s="282"/>
      <c r="T358" s="272"/>
      <c r="U358" s="282"/>
      <c r="V358" s="272"/>
      <c r="W358" s="282"/>
      <c r="X358" s="283"/>
      <c r="Y358" s="281"/>
      <c r="Z358" s="272"/>
      <c r="AA358" s="282"/>
      <c r="AB358" s="283"/>
      <c r="AC358" s="282"/>
      <c r="AD358" s="272"/>
      <c r="AE358" s="282"/>
      <c r="AF358" s="272"/>
      <c r="AG358" s="282"/>
      <c r="AH358" s="272"/>
      <c r="AI358" s="282"/>
      <c r="AJ358" s="272"/>
      <c r="AK358" s="282"/>
      <c r="AL358" s="283"/>
      <c r="AM358" s="289"/>
      <c r="AN358" s="272"/>
      <c r="AO358" s="271"/>
      <c r="AP358" s="272"/>
      <c r="AQ358" s="271"/>
      <c r="AR358" s="272"/>
      <c r="AS358" s="271"/>
      <c r="AT358" s="272"/>
      <c r="AU358" s="271"/>
      <c r="AV358" s="272"/>
      <c r="AW358" s="271"/>
      <c r="AX358" s="283"/>
      <c r="AY358" s="13">
        <f t="shared" si="6"/>
        <v>0</v>
      </c>
      <c r="AZ358" s="42">
        <f t="shared" si="7"/>
        <v>0</v>
      </c>
      <c r="BA358" s="42">
        <f t="shared" si="8"/>
        <v>0</v>
      </c>
      <c r="BB358" s="42">
        <f t="shared" si="9"/>
        <v>0</v>
      </c>
      <c r="BC358" s="78" t="str">
        <f t="shared" si="10"/>
        <v/>
      </c>
    </row>
    <row r="359" spans="1:55" ht="13" x14ac:dyDescent="0.15">
      <c r="A359" s="45" t="s">
        <v>14</v>
      </c>
      <c r="B359" s="46">
        <f t="shared" si="11"/>
        <v>46740</v>
      </c>
      <c r="C359" s="47">
        <v>13</v>
      </c>
      <c r="D359" s="47"/>
      <c r="E359" s="47" t="s">
        <v>35</v>
      </c>
      <c r="F359" s="48" t="s">
        <v>32</v>
      </c>
      <c r="G359" s="296"/>
      <c r="H359" s="292"/>
      <c r="I359" s="291"/>
      <c r="J359" s="292"/>
      <c r="K359" s="291"/>
      <c r="L359" s="292"/>
      <c r="M359" s="291"/>
      <c r="N359" s="293"/>
      <c r="O359" s="296"/>
      <c r="P359" s="292"/>
      <c r="Q359" s="291"/>
      <c r="R359" s="292"/>
      <c r="S359" s="291"/>
      <c r="T359" s="292"/>
      <c r="U359" s="291"/>
      <c r="V359" s="292"/>
      <c r="W359" s="291"/>
      <c r="X359" s="293"/>
      <c r="Y359" s="296"/>
      <c r="Z359" s="292"/>
      <c r="AA359" s="291"/>
      <c r="AB359" s="293"/>
      <c r="AC359" s="291"/>
      <c r="AD359" s="292"/>
      <c r="AE359" s="291"/>
      <c r="AF359" s="292"/>
      <c r="AG359" s="291"/>
      <c r="AH359" s="292"/>
      <c r="AI359" s="291"/>
      <c r="AJ359" s="292"/>
      <c r="AK359" s="291"/>
      <c r="AL359" s="293"/>
      <c r="AM359" s="294"/>
      <c r="AN359" s="292"/>
      <c r="AO359" s="295"/>
      <c r="AP359" s="292"/>
      <c r="AQ359" s="295"/>
      <c r="AR359" s="292"/>
      <c r="AS359" s="295"/>
      <c r="AT359" s="292"/>
      <c r="AU359" s="295"/>
      <c r="AV359" s="292"/>
      <c r="AW359" s="295"/>
      <c r="AX359" s="293"/>
      <c r="AY359" s="79">
        <f t="shared" si="6"/>
        <v>0</v>
      </c>
      <c r="AZ359" s="47">
        <f t="shared" si="7"/>
        <v>0</v>
      </c>
      <c r="BA359" s="47">
        <f t="shared" si="8"/>
        <v>0</v>
      </c>
      <c r="BB359" s="47">
        <f t="shared" si="9"/>
        <v>0</v>
      </c>
      <c r="BC359" s="80" t="str">
        <f t="shared" si="10"/>
        <v/>
      </c>
    </row>
    <row r="360" spans="1:55" ht="13" x14ac:dyDescent="0.15">
      <c r="A360" s="32" t="s">
        <v>7</v>
      </c>
      <c r="B360" s="33">
        <f t="shared" si="11"/>
        <v>46741</v>
      </c>
      <c r="C360" s="34">
        <v>13</v>
      </c>
      <c r="D360" s="34"/>
      <c r="E360" s="34" t="s">
        <v>36</v>
      </c>
      <c r="F360" s="35" t="s">
        <v>32</v>
      </c>
      <c r="G360" s="281"/>
      <c r="H360" s="272"/>
      <c r="I360" s="282"/>
      <c r="J360" s="272"/>
      <c r="K360" s="282"/>
      <c r="L360" s="272"/>
      <c r="M360" s="282"/>
      <c r="N360" s="283"/>
      <c r="O360" s="290"/>
      <c r="P360" s="285"/>
      <c r="Q360" s="284"/>
      <c r="R360" s="285"/>
      <c r="S360" s="284"/>
      <c r="T360" s="285"/>
      <c r="U360" s="284"/>
      <c r="V360" s="285"/>
      <c r="W360" s="284"/>
      <c r="X360" s="288"/>
      <c r="Y360" s="281"/>
      <c r="Z360" s="272"/>
      <c r="AA360" s="282"/>
      <c r="AB360" s="283"/>
      <c r="AC360" s="282"/>
      <c r="AD360" s="272"/>
      <c r="AE360" s="282"/>
      <c r="AF360" s="272"/>
      <c r="AG360" s="282"/>
      <c r="AH360" s="272"/>
      <c r="AI360" s="282"/>
      <c r="AJ360" s="272"/>
      <c r="AK360" s="282"/>
      <c r="AL360" s="283"/>
      <c r="AM360" s="289"/>
      <c r="AN360" s="272"/>
      <c r="AO360" s="271"/>
      <c r="AP360" s="272"/>
      <c r="AQ360" s="271"/>
      <c r="AR360" s="272"/>
      <c r="AS360" s="271"/>
      <c r="AT360" s="272"/>
      <c r="AU360" s="271"/>
      <c r="AV360" s="272"/>
      <c r="AW360" s="271"/>
      <c r="AX360" s="283"/>
      <c r="AY360" s="68">
        <f t="shared" si="6"/>
        <v>0</v>
      </c>
      <c r="AZ360" s="34">
        <f t="shared" si="7"/>
        <v>0</v>
      </c>
      <c r="BA360" s="34">
        <f t="shared" si="8"/>
        <v>0</v>
      </c>
      <c r="BB360" s="34">
        <f t="shared" si="9"/>
        <v>0</v>
      </c>
      <c r="BC360" s="69" t="str">
        <f t="shared" si="10"/>
        <v/>
      </c>
    </row>
    <row r="361" spans="1:55" ht="13" x14ac:dyDescent="0.15">
      <c r="A361" s="40" t="s">
        <v>9</v>
      </c>
      <c r="B361" s="41">
        <f t="shared" si="11"/>
        <v>46742</v>
      </c>
      <c r="C361" s="42">
        <v>13</v>
      </c>
      <c r="D361" s="42"/>
      <c r="E361" s="42" t="s">
        <v>36</v>
      </c>
      <c r="F361" s="43" t="s">
        <v>32</v>
      </c>
      <c r="G361" s="281"/>
      <c r="H361" s="272"/>
      <c r="I361" s="282"/>
      <c r="J361" s="272"/>
      <c r="K361" s="282"/>
      <c r="L361" s="272"/>
      <c r="M361" s="282"/>
      <c r="N361" s="283"/>
      <c r="O361" s="281"/>
      <c r="P361" s="272"/>
      <c r="Q361" s="282"/>
      <c r="R361" s="272"/>
      <c r="S361" s="282"/>
      <c r="T361" s="272"/>
      <c r="U361" s="282"/>
      <c r="V361" s="272"/>
      <c r="W361" s="282"/>
      <c r="X361" s="283"/>
      <c r="Y361" s="281"/>
      <c r="Z361" s="272"/>
      <c r="AA361" s="282"/>
      <c r="AB361" s="283"/>
      <c r="AC361" s="282"/>
      <c r="AD361" s="272"/>
      <c r="AE361" s="282"/>
      <c r="AF361" s="272"/>
      <c r="AG361" s="282"/>
      <c r="AH361" s="272"/>
      <c r="AI361" s="282"/>
      <c r="AJ361" s="272"/>
      <c r="AK361" s="282"/>
      <c r="AL361" s="283"/>
      <c r="AM361" s="289"/>
      <c r="AN361" s="272"/>
      <c r="AO361" s="271"/>
      <c r="AP361" s="272"/>
      <c r="AQ361" s="271"/>
      <c r="AR361" s="272"/>
      <c r="AS361" s="271"/>
      <c r="AT361" s="272"/>
      <c r="AU361" s="271"/>
      <c r="AV361" s="272"/>
      <c r="AW361" s="271"/>
      <c r="AX361" s="283"/>
      <c r="AY361" s="13">
        <f t="shared" si="6"/>
        <v>0</v>
      </c>
      <c r="AZ361" s="42">
        <f t="shared" si="7"/>
        <v>0</v>
      </c>
      <c r="BA361" s="42">
        <f t="shared" si="8"/>
        <v>0</v>
      </c>
      <c r="BB361" s="42">
        <f t="shared" si="9"/>
        <v>0</v>
      </c>
      <c r="BC361" s="78" t="str">
        <f t="shared" si="10"/>
        <v/>
      </c>
    </row>
    <row r="362" spans="1:55" ht="13" x14ac:dyDescent="0.15">
      <c r="A362" s="40" t="s">
        <v>10</v>
      </c>
      <c r="B362" s="41">
        <f t="shared" si="11"/>
        <v>46743</v>
      </c>
      <c r="C362" s="42">
        <v>13</v>
      </c>
      <c r="D362" s="42"/>
      <c r="E362" s="42" t="s">
        <v>36</v>
      </c>
      <c r="F362" s="43" t="s">
        <v>32</v>
      </c>
      <c r="G362" s="281"/>
      <c r="H362" s="272"/>
      <c r="I362" s="282"/>
      <c r="J362" s="272"/>
      <c r="K362" s="282"/>
      <c r="L362" s="272"/>
      <c r="M362" s="282"/>
      <c r="N362" s="283"/>
      <c r="O362" s="281"/>
      <c r="P362" s="272"/>
      <c r="Q362" s="282"/>
      <c r="R362" s="272"/>
      <c r="S362" s="282"/>
      <c r="T362" s="272"/>
      <c r="U362" s="282"/>
      <c r="V362" s="272"/>
      <c r="W362" s="282"/>
      <c r="X362" s="283"/>
      <c r="Y362" s="281"/>
      <c r="Z362" s="272"/>
      <c r="AA362" s="282"/>
      <c r="AB362" s="283"/>
      <c r="AC362" s="282"/>
      <c r="AD362" s="272"/>
      <c r="AE362" s="282"/>
      <c r="AF362" s="272"/>
      <c r="AG362" s="282"/>
      <c r="AH362" s="272"/>
      <c r="AI362" s="282"/>
      <c r="AJ362" s="272"/>
      <c r="AK362" s="282"/>
      <c r="AL362" s="283"/>
      <c r="AM362" s="289"/>
      <c r="AN362" s="272"/>
      <c r="AO362" s="271"/>
      <c r="AP362" s="272"/>
      <c r="AQ362" s="271"/>
      <c r="AR362" s="272"/>
      <c r="AS362" s="271"/>
      <c r="AT362" s="272"/>
      <c r="AU362" s="271"/>
      <c r="AV362" s="272"/>
      <c r="AW362" s="271"/>
      <c r="AX362" s="283"/>
      <c r="AY362" s="13">
        <f t="shared" si="6"/>
        <v>0</v>
      </c>
      <c r="AZ362" s="42">
        <f t="shared" si="7"/>
        <v>0</v>
      </c>
      <c r="BA362" s="42">
        <f t="shared" si="8"/>
        <v>0</v>
      </c>
      <c r="BB362" s="42">
        <f t="shared" si="9"/>
        <v>0</v>
      </c>
      <c r="BC362" s="78" t="str">
        <f t="shared" si="10"/>
        <v/>
      </c>
    </row>
    <row r="363" spans="1:55" ht="13" x14ac:dyDescent="0.15">
      <c r="A363" s="40" t="s">
        <v>11</v>
      </c>
      <c r="B363" s="41">
        <f t="shared" si="11"/>
        <v>46744</v>
      </c>
      <c r="C363" s="42">
        <v>13</v>
      </c>
      <c r="D363" s="42"/>
      <c r="E363" s="42" t="s">
        <v>36</v>
      </c>
      <c r="F363" s="43" t="s">
        <v>32</v>
      </c>
      <c r="G363" s="281"/>
      <c r="H363" s="272"/>
      <c r="I363" s="282"/>
      <c r="J363" s="272"/>
      <c r="K363" s="282"/>
      <c r="L363" s="272"/>
      <c r="M363" s="282"/>
      <c r="N363" s="283"/>
      <c r="O363" s="281"/>
      <c r="P363" s="272"/>
      <c r="Q363" s="282"/>
      <c r="R363" s="272"/>
      <c r="S363" s="282"/>
      <c r="T363" s="272"/>
      <c r="U363" s="282"/>
      <c r="V363" s="272"/>
      <c r="W363" s="282"/>
      <c r="X363" s="283"/>
      <c r="Y363" s="281"/>
      <c r="Z363" s="272"/>
      <c r="AA363" s="282"/>
      <c r="AB363" s="283"/>
      <c r="AC363" s="282"/>
      <c r="AD363" s="272"/>
      <c r="AE363" s="282"/>
      <c r="AF363" s="272"/>
      <c r="AG363" s="282"/>
      <c r="AH363" s="272"/>
      <c r="AI363" s="282"/>
      <c r="AJ363" s="272"/>
      <c r="AK363" s="282"/>
      <c r="AL363" s="283"/>
      <c r="AM363" s="289"/>
      <c r="AN363" s="272"/>
      <c r="AO363" s="271"/>
      <c r="AP363" s="272"/>
      <c r="AQ363" s="271"/>
      <c r="AR363" s="272"/>
      <c r="AS363" s="271"/>
      <c r="AT363" s="272"/>
      <c r="AU363" s="271"/>
      <c r="AV363" s="272"/>
      <c r="AW363" s="271"/>
      <c r="AX363" s="283"/>
      <c r="AY363" s="13">
        <f t="shared" si="6"/>
        <v>0</v>
      </c>
      <c r="AZ363" s="42">
        <f t="shared" si="7"/>
        <v>0</v>
      </c>
      <c r="BA363" s="42">
        <f t="shared" si="8"/>
        <v>0</v>
      </c>
      <c r="BB363" s="42">
        <f t="shared" si="9"/>
        <v>0</v>
      </c>
      <c r="BC363" s="78" t="str">
        <f t="shared" si="10"/>
        <v/>
      </c>
    </row>
    <row r="364" spans="1:55" ht="13" x14ac:dyDescent="0.15">
      <c r="A364" s="40" t="s">
        <v>12</v>
      </c>
      <c r="B364" s="41">
        <f t="shared" si="11"/>
        <v>46745</v>
      </c>
      <c r="C364" s="42">
        <v>13</v>
      </c>
      <c r="D364" s="42"/>
      <c r="E364" s="42" t="s">
        <v>36</v>
      </c>
      <c r="F364" s="43" t="s">
        <v>32</v>
      </c>
      <c r="G364" s="281"/>
      <c r="H364" s="272"/>
      <c r="I364" s="282"/>
      <c r="J364" s="272"/>
      <c r="K364" s="282"/>
      <c r="L364" s="272"/>
      <c r="M364" s="282"/>
      <c r="N364" s="283"/>
      <c r="O364" s="281"/>
      <c r="P364" s="272"/>
      <c r="Q364" s="282"/>
      <c r="R364" s="272"/>
      <c r="S364" s="282"/>
      <c r="T364" s="272"/>
      <c r="U364" s="282"/>
      <c r="V364" s="272"/>
      <c r="W364" s="282"/>
      <c r="X364" s="283"/>
      <c r="Y364" s="281"/>
      <c r="Z364" s="272"/>
      <c r="AA364" s="282"/>
      <c r="AB364" s="283"/>
      <c r="AC364" s="282"/>
      <c r="AD364" s="272"/>
      <c r="AE364" s="282"/>
      <c r="AF364" s="272"/>
      <c r="AG364" s="282"/>
      <c r="AH364" s="272"/>
      <c r="AI364" s="282"/>
      <c r="AJ364" s="272"/>
      <c r="AK364" s="282"/>
      <c r="AL364" s="283"/>
      <c r="AM364" s="289"/>
      <c r="AN364" s="272"/>
      <c r="AO364" s="271"/>
      <c r="AP364" s="272"/>
      <c r="AQ364" s="271"/>
      <c r="AR364" s="272"/>
      <c r="AS364" s="271"/>
      <c r="AT364" s="272"/>
      <c r="AU364" s="271"/>
      <c r="AV364" s="272"/>
      <c r="AW364" s="271"/>
      <c r="AX364" s="283"/>
      <c r="AY364" s="13">
        <f t="shared" si="6"/>
        <v>0</v>
      </c>
      <c r="AZ364" s="42">
        <f t="shared" si="7"/>
        <v>0</v>
      </c>
      <c r="BA364" s="42">
        <f t="shared" si="8"/>
        <v>0</v>
      </c>
      <c r="BB364" s="42">
        <f t="shared" si="9"/>
        <v>0</v>
      </c>
      <c r="BC364" s="78" t="str">
        <f t="shared" si="10"/>
        <v/>
      </c>
    </row>
    <row r="365" spans="1:55" ht="13" x14ac:dyDescent="0.15">
      <c r="A365" s="40" t="s">
        <v>13</v>
      </c>
      <c r="B365" s="41">
        <f t="shared" si="11"/>
        <v>46746</v>
      </c>
      <c r="C365" s="42">
        <v>13</v>
      </c>
      <c r="D365" s="42"/>
      <c r="E365" s="42" t="s">
        <v>36</v>
      </c>
      <c r="F365" s="43" t="s">
        <v>32</v>
      </c>
      <c r="G365" s="281"/>
      <c r="H365" s="272"/>
      <c r="I365" s="282"/>
      <c r="J365" s="272"/>
      <c r="K365" s="282"/>
      <c r="L365" s="272"/>
      <c r="M365" s="282"/>
      <c r="N365" s="283"/>
      <c r="O365" s="281"/>
      <c r="P365" s="272"/>
      <c r="Q365" s="282"/>
      <c r="R365" s="272"/>
      <c r="S365" s="282"/>
      <c r="T365" s="272"/>
      <c r="U365" s="282"/>
      <c r="V365" s="272"/>
      <c r="W365" s="282"/>
      <c r="X365" s="283"/>
      <c r="Y365" s="281"/>
      <c r="Z365" s="272"/>
      <c r="AA365" s="282"/>
      <c r="AB365" s="283"/>
      <c r="AC365" s="282"/>
      <c r="AD365" s="272"/>
      <c r="AE365" s="282"/>
      <c r="AF365" s="272"/>
      <c r="AG365" s="282"/>
      <c r="AH365" s="272"/>
      <c r="AI365" s="282"/>
      <c r="AJ365" s="272"/>
      <c r="AK365" s="282"/>
      <c r="AL365" s="283"/>
      <c r="AM365" s="289"/>
      <c r="AN365" s="272"/>
      <c r="AO365" s="271"/>
      <c r="AP365" s="272"/>
      <c r="AQ365" s="271"/>
      <c r="AR365" s="272"/>
      <c r="AS365" s="271"/>
      <c r="AT365" s="272"/>
      <c r="AU365" s="271"/>
      <c r="AV365" s="272"/>
      <c r="AW365" s="271"/>
      <c r="AX365" s="283"/>
      <c r="AY365" s="13">
        <f t="shared" si="6"/>
        <v>0</v>
      </c>
      <c r="AZ365" s="42">
        <f t="shared" si="7"/>
        <v>0</v>
      </c>
      <c r="BA365" s="42">
        <f t="shared" si="8"/>
        <v>0</v>
      </c>
      <c r="BB365" s="42">
        <f t="shared" si="9"/>
        <v>0</v>
      </c>
      <c r="BC365" s="78" t="str">
        <f t="shared" si="10"/>
        <v/>
      </c>
    </row>
    <row r="366" spans="1:55" ht="13" x14ac:dyDescent="0.15">
      <c r="A366" s="45" t="s">
        <v>14</v>
      </c>
      <c r="B366" s="46">
        <f t="shared" si="11"/>
        <v>46747</v>
      </c>
      <c r="C366" s="47">
        <v>13</v>
      </c>
      <c r="D366" s="47"/>
      <c r="E366" s="47" t="s">
        <v>36</v>
      </c>
      <c r="F366" s="48" t="s">
        <v>32</v>
      </c>
      <c r="G366" s="296"/>
      <c r="H366" s="292"/>
      <c r="I366" s="291"/>
      <c r="J366" s="292"/>
      <c r="K366" s="291"/>
      <c r="L366" s="292"/>
      <c r="M366" s="291"/>
      <c r="N366" s="293"/>
      <c r="O366" s="296"/>
      <c r="P366" s="292"/>
      <c r="Q366" s="291"/>
      <c r="R366" s="292"/>
      <c r="S366" s="291"/>
      <c r="T366" s="292"/>
      <c r="U366" s="291"/>
      <c r="V366" s="292"/>
      <c r="W366" s="291"/>
      <c r="X366" s="293"/>
      <c r="Y366" s="296"/>
      <c r="Z366" s="292"/>
      <c r="AA366" s="291"/>
      <c r="AB366" s="293"/>
      <c r="AC366" s="291"/>
      <c r="AD366" s="292"/>
      <c r="AE366" s="291"/>
      <c r="AF366" s="292"/>
      <c r="AG366" s="291"/>
      <c r="AH366" s="292"/>
      <c r="AI366" s="291"/>
      <c r="AJ366" s="292"/>
      <c r="AK366" s="291"/>
      <c r="AL366" s="293"/>
      <c r="AM366" s="294"/>
      <c r="AN366" s="292"/>
      <c r="AO366" s="295"/>
      <c r="AP366" s="292"/>
      <c r="AQ366" s="295"/>
      <c r="AR366" s="292"/>
      <c r="AS366" s="295"/>
      <c r="AT366" s="292"/>
      <c r="AU366" s="295"/>
      <c r="AV366" s="292"/>
      <c r="AW366" s="295"/>
      <c r="AX366" s="293"/>
      <c r="AY366" s="79">
        <f t="shared" si="6"/>
        <v>0</v>
      </c>
      <c r="AZ366" s="47">
        <f t="shared" si="7"/>
        <v>0</v>
      </c>
      <c r="BA366" s="47">
        <f t="shared" si="8"/>
        <v>0</v>
      </c>
      <c r="BB366" s="47">
        <f t="shared" si="9"/>
        <v>0</v>
      </c>
      <c r="BC366" s="80" t="str">
        <f t="shared" si="10"/>
        <v/>
      </c>
    </row>
    <row r="367" spans="1:55" ht="16" x14ac:dyDescent="0.2">
      <c r="A367" s="104"/>
      <c r="B367" s="105"/>
      <c r="C367" s="73"/>
      <c r="D367" s="73"/>
      <c r="E367" s="106"/>
      <c r="F367" s="107"/>
      <c r="G367" s="353">
        <f>SUM(G3:H359)</f>
        <v>5250</v>
      </c>
      <c r="H367" s="272"/>
      <c r="I367" s="353">
        <f>SUM(I3:J359)</f>
        <v>5250</v>
      </c>
      <c r="J367" s="272"/>
      <c r="K367" s="353">
        <f>SUM(K3:L359)</f>
        <v>0</v>
      </c>
      <c r="L367" s="272"/>
      <c r="M367" s="353">
        <f>SUM(M3:N359)</f>
        <v>0</v>
      </c>
      <c r="N367" s="272"/>
      <c r="O367" s="353">
        <f>SUM(O3:P359)</f>
        <v>0</v>
      </c>
      <c r="P367" s="272"/>
      <c r="Q367" s="353">
        <f>SUM(Q3:R359)</f>
        <v>0</v>
      </c>
      <c r="R367" s="272"/>
      <c r="S367" s="353">
        <f>SUM(S3:T359)</f>
        <v>0</v>
      </c>
      <c r="T367" s="272"/>
      <c r="U367" s="353">
        <f>SUM(U3:V359)</f>
        <v>0</v>
      </c>
      <c r="V367" s="272"/>
      <c r="W367" s="353">
        <f>SUM(W3:X359)</f>
        <v>0</v>
      </c>
      <c r="X367" s="272"/>
      <c r="Y367" s="353">
        <f>SUM(Y3:Z359)</f>
        <v>35330</v>
      </c>
      <c r="Z367" s="272"/>
      <c r="AA367" s="353">
        <f>SUM(AA3:AB359)</f>
        <v>33350</v>
      </c>
      <c r="AB367" s="272"/>
      <c r="AC367" s="73"/>
      <c r="AD367" s="73">
        <f>SUM(AC3:AD366)</f>
        <v>1980</v>
      </c>
      <c r="AE367" s="353">
        <f>SUM(AE3:AF359)</f>
        <v>0</v>
      </c>
      <c r="AF367" s="272"/>
      <c r="AG367" s="353">
        <f>SUM(AG3:AH359)</f>
        <v>0</v>
      </c>
      <c r="AH367" s="272"/>
      <c r="AI367" s="353">
        <f>SUM(AI3:AJ359)</f>
        <v>0</v>
      </c>
      <c r="AJ367" s="272"/>
      <c r="AK367" s="353">
        <f>SUM(AK3:AL359)</f>
        <v>0</v>
      </c>
      <c r="AL367" s="272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4">
        <f>SUM(AY3:AY366)</f>
        <v>2284016.8684262405</v>
      </c>
      <c r="AZ367" s="217">
        <f t="shared" ref="AZ367:BB367" si="12">SUM(AZ3:AZ359)</f>
        <v>81160</v>
      </c>
      <c r="BA367" s="217">
        <f t="shared" si="12"/>
        <v>0</v>
      </c>
      <c r="BB367" s="217">
        <f t="shared" si="12"/>
        <v>81160</v>
      </c>
      <c r="BC367" s="73"/>
    </row>
    <row r="368" spans="1:55" ht="16" x14ac:dyDescent="0.2">
      <c r="A368" s="104"/>
      <c r="B368" s="105"/>
      <c r="C368" s="105"/>
      <c r="D368" s="218"/>
      <c r="E368" s="249" t="s">
        <v>144</v>
      </c>
      <c r="F368" s="220">
        <v>2.5499999999999998E-2</v>
      </c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</row>
    <row r="369" spans="1:55" ht="16" x14ac:dyDescent="0.2">
      <c r="A369" s="104"/>
      <c r="B369" s="105"/>
      <c r="C369" s="105"/>
      <c r="D369" s="372" t="s">
        <v>118</v>
      </c>
      <c r="E369" s="274"/>
      <c r="F369" s="221">
        <v>0.25</v>
      </c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222">
        <f>AY367</f>
        <v>2284016.8684262405</v>
      </c>
      <c r="AZ369" s="223" t="s">
        <v>119</v>
      </c>
      <c r="BA369" s="224"/>
      <c r="BB369" s="224"/>
      <c r="BC369" s="225"/>
    </row>
    <row r="370" spans="1:55" ht="16" x14ac:dyDescent="0.2">
      <c r="A370" s="104"/>
      <c r="B370" s="105"/>
      <c r="C370" s="105"/>
      <c r="D370" s="373" t="s">
        <v>120</v>
      </c>
      <c r="E370" s="274"/>
      <c r="F370" s="221">
        <v>7.0000000000000007E-2</v>
      </c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226">
        <f>( (Y367*Z2) + (AA367*AB2)  + (AE367*AF2) + (AG367*AH2) + (AD367*AD2) )*$F$369</f>
        <v>469909.43301250006</v>
      </c>
      <c r="AZ370" s="227" t="s">
        <v>121</v>
      </c>
      <c r="BA370" s="228"/>
      <c r="BB370" s="228"/>
      <c r="BC370" s="229"/>
    </row>
    <row r="371" spans="1:55" ht="16" x14ac:dyDescent="0.2">
      <c r="A371" s="104"/>
      <c r="B371" s="105"/>
      <c r="C371" s="105"/>
      <c r="D371" s="105"/>
      <c r="E371" s="105"/>
      <c r="F371" s="105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226">
        <f>AY369-AY370</f>
        <v>1814107.4354137406</v>
      </c>
      <c r="AZ371" s="227" t="s">
        <v>122</v>
      </c>
      <c r="BA371" s="228"/>
      <c r="BB371" s="228"/>
      <c r="BC371" s="229"/>
    </row>
    <row r="372" spans="1:55" ht="16" x14ac:dyDescent="0.2">
      <c r="A372" s="72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230"/>
      <c r="AZ372" s="228"/>
      <c r="BA372" s="228"/>
      <c r="BB372" s="228"/>
      <c r="BC372" s="229"/>
    </row>
    <row r="373" spans="1:55" ht="15" x14ac:dyDescent="0.2">
      <c r="A373" s="72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231" t="s">
        <v>123</v>
      </c>
      <c r="AZ373" s="232" t="s">
        <v>124</v>
      </c>
      <c r="BA373" s="232" t="s">
        <v>125</v>
      </c>
      <c r="BB373" s="233" t="s">
        <v>126</v>
      </c>
      <c r="BC373" s="234" t="s">
        <v>127</v>
      </c>
    </row>
    <row r="374" spans="1:55" ht="14" x14ac:dyDescent="0.15">
      <c r="A374" s="72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2">
        <v>2025</v>
      </c>
      <c r="AY374" s="235">
        <f t="shared" ref="AY374:AY379" si="13">BA374*BC374</f>
        <v>191812.98362625</v>
      </c>
      <c r="AZ374" s="236" t="s">
        <v>128</v>
      </c>
      <c r="BA374" s="237">
        <f>H2</f>
        <v>36.535806405000002</v>
      </c>
      <c r="BB374" s="238">
        <f t="shared" ref="BB374:BB375" si="14">BA374</f>
        <v>36.535806405000002</v>
      </c>
      <c r="BC374" s="239">
        <f>G367</f>
        <v>5250</v>
      </c>
    </row>
    <row r="375" spans="1:55" ht="14" x14ac:dyDescent="0.15">
      <c r="A375" s="72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2">
        <v>2024</v>
      </c>
      <c r="AY375" s="235">
        <f t="shared" si="13"/>
        <v>212566.15275000001</v>
      </c>
      <c r="AZ375" s="236" t="s">
        <v>129</v>
      </c>
      <c r="BA375" s="237">
        <f>J2</f>
        <v>40.488790999999999</v>
      </c>
      <c r="BB375" s="238">
        <f t="shared" si="14"/>
        <v>40.488790999999999</v>
      </c>
      <c r="BC375" s="239">
        <f>I367</f>
        <v>5250</v>
      </c>
    </row>
    <row r="376" spans="1:55" ht="14" x14ac:dyDescent="0.15">
      <c r="A376" s="72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235">
        <f t="shared" si="13"/>
        <v>861208.84955000004</v>
      </c>
      <c r="AZ376" s="236" t="s">
        <v>130</v>
      </c>
      <c r="BA376" s="237">
        <f>Z2</f>
        <v>24.376135000000001</v>
      </c>
      <c r="BB376" s="238">
        <f t="shared" ref="BB376:BB379" si="15">BA376*(1-$F$369)</f>
        <v>18.28210125</v>
      </c>
      <c r="BC376" s="239">
        <f>Y367</f>
        <v>35330</v>
      </c>
    </row>
    <row r="377" spans="1:55" ht="14" x14ac:dyDescent="0.15">
      <c r="A377" s="72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235">
        <f t="shared" si="13"/>
        <v>988392.28250000009</v>
      </c>
      <c r="AZ377" s="236" t="s">
        <v>131</v>
      </c>
      <c r="BA377" s="237">
        <f>AB2</f>
        <v>29.636950000000002</v>
      </c>
      <c r="BB377" s="238">
        <f t="shared" si="15"/>
        <v>22.227712500000003</v>
      </c>
      <c r="BC377" s="239">
        <f>AA367</f>
        <v>33350</v>
      </c>
    </row>
    <row r="378" spans="1:55" ht="14" x14ac:dyDescent="0.15">
      <c r="A378" s="72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250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235">
        <f t="shared" si="13"/>
        <v>30036.6</v>
      </c>
      <c r="AZ378" s="236" t="s">
        <v>145</v>
      </c>
      <c r="BA378" s="237">
        <f>AD2</f>
        <v>15.17</v>
      </c>
      <c r="BB378" s="238">
        <f t="shared" si="15"/>
        <v>11.3775</v>
      </c>
      <c r="BC378" s="251">
        <f>AD367</f>
        <v>1980</v>
      </c>
    </row>
    <row r="379" spans="1:55" ht="14" x14ac:dyDescent="0.15">
      <c r="A379" s="72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248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235">
        <f t="shared" si="13"/>
        <v>0</v>
      </c>
      <c r="AZ379" s="236" t="s">
        <v>132</v>
      </c>
      <c r="BA379" s="237">
        <f>AF2</f>
        <v>28.661802050000002</v>
      </c>
      <c r="BB379" s="238">
        <f t="shared" si="15"/>
        <v>21.496351537500001</v>
      </c>
      <c r="BC379" s="239">
        <f>AE367</f>
        <v>0</v>
      </c>
    </row>
    <row r="380" spans="1:55" ht="16" x14ac:dyDescent="0.2">
      <c r="A380" s="72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230"/>
      <c r="AZ380" s="228"/>
      <c r="BA380" s="228"/>
      <c r="BB380" s="228"/>
      <c r="BC380" s="229"/>
    </row>
    <row r="381" spans="1:55" ht="16" x14ac:dyDescent="0.2">
      <c r="A381" s="72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226">
        <f>AY369*F370</f>
        <v>159881.18078983686</v>
      </c>
      <c r="AZ381" s="227" t="s">
        <v>133</v>
      </c>
      <c r="BA381" s="228"/>
      <c r="BB381" s="228"/>
      <c r="BC381" s="229"/>
    </row>
    <row r="382" spans="1:55" ht="16" x14ac:dyDescent="0.2">
      <c r="A382" s="72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240">
        <f>AY369+AY381</f>
        <v>2443898.0492160772</v>
      </c>
      <c r="AZ382" s="241" t="s">
        <v>134</v>
      </c>
      <c r="BA382" s="242"/>
      <c r="BB382" s="242"/>
      <c r="BC382" s="243"/>
    </row>
    <row r="383" spans="1:55" ht="13" x14ac:dyDescent="0.15">
      <c r="A383" s="72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</row>
    <row r="384" spans="1:55" ht="13" x14ac:dyDescent="0.15">
      <c r="A384" s="72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248">
        <f>SUM(AY376:AY378)</f>
        <v>1879637.7320500002</v>
      </c>
      <c r="AZ384" s="73" t="s">
        <v>146</v>
      </c>
      <c r="BA384" s="73"/>
      <c r="BB384" s="73"/>
      <c r="BC384" s="73"/>
    </row>
    <row r="385" spans="1:55" ht="13" hidden="1" x14ac:dyDescent="0.15">
      <c r="A385" s="72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</row>
    <row r="386" spans="1:55" ht="16" hidden="1" x14ac:dyDescent="0.2">
      <c r="A386" s="72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244"/>
      <c r="AZ386" s="245" t="s">
        <v>125</v>
      </c>
      <c r="BA386" s="245" t="s">
        <v>136</v>
      </c>
      <c r="BB386" s="245" t="s">
        <v>19</v>
      </c>
      <c r="BC386" s="73"/>
    </row>
    <row r="387" spans="1:55" ht="16" hidden="1" x14ac:dyDescent="0.2">
      <c r="A387" s="72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244"/>
      <c r="AZ387" s="246">
        <f t="shared" ref="AZ387:AZ399" si="16">SUMIF($C$3:$C$359, AY387, $AY$3:$AY$359)</f>
        <v>0</v>
      </c>
      <c r="BA387" s="244">
        <f>SUM(AE3:AF30)</f>
        <v>0</v>
      </c>
      <c r="BB387" s="244">
        <v>0</v>
      </c>
      <c r="BC387" s="73"/>
    </row>
    <row r="388" spans="1:55" ht="16" hidden="1" x14ac:dyDescent="0.2">
      <c r="A388" s="72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244"/>
      <c r="AZ388" s="246">
        <f t="shared" si="16"/>
        <v>0</v>
      </c>
      <c r="BA388" s="244">
        <f>SUM(AE31:AF58)</f>
        <v>0</v>
      </c>
      <c r="BB388" s="244">
        <f>SUM(G31:N58)</f>
        <v>3500</v>
      </c>
      <c r="BC388" s="73"/>
    </row>
    <row r="389" spans="1:55" ht="16" hidden="1" x14ac:dyDescent="0.2">
      <c r="A389" s="72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244"/>
      <c r="AZ389" s="246">
        <f t="shared" si="16"/>
        <v>0</v>
      </c>
      <c r="BA389" s="244">
        <f>SUM(AE59:AL86)</f>
        <v>0</v>
      </c>
      <c r="BB389" s="244">
        <f>SUM(G59:N86)</f>
        <v>7000</v>
      </c>
      <c r="BC389" s="73"/>
    </row>
    <row r="390" spans="1:55" ht="16" hidden="1" x14ac:dyDescent="0.2">
      <c r="A390" s="72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244"/>
      <c r="AZ390" s="246">
        <f t="shared" si="16"/>
        <v>0</v>
      </c>
      <c r="BA390" s="244">
        <f>SUM(AE87:AL114)</f>
        <v>0</v>
      </c>
      <c r="BB390" s="244">
        <v>0</v>
      </c>
      <c r="BC390" s="73"/>
    </row>
    <row r="391" spans="1:55" ht="16" hidden="1" x14ac:dyDescent="0.2">
      <c r="A391" s="72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244"/>
      <c r="AZ391" s="246">
        <f t="shared" si="16"/>
        <v>0</v>
      </c>
      <c r="BA391" s="244">
        <f>SUM(AE115:AL142)</f>
        <v>0</v>
      </c>
      <c r="BB391" s="244">
        <v>0</v>
      </c>
      <c r="BC391" s="73"/>
    </row>
    <row r="392" spans="1:55" ht="16" hidden="1" x14ac:dyDescent="0.2">
      <c r="A392" s="72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244"/>
      <c r="AZ392" s="246">
        <f t="shared" si="16"/>
        <v>0</v>
      </c>
      <c r="BA392" s="244">
        <f>SUM(AE143:AL170)</f>
        <v>0</v>
      </c>
      <c r="BB392" s="244">
        <v>0</v>
      </c>
      <c r="BC392" s="73"/>
    </row>
    <row r="393" spans="1:55" ht="16" hidden="1" x14ac:dyDescent="0.2">
      <c r="A393" s="72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244"/>
      <c r="AZ393" s="246">
        <f t="shared" si="16"/>
        <v>0</v>
      </c>
      <c r="BA393" s="244">
        <f>SUM(AE171:AL198)</f>
        <v>0</v>
      </c>
      <c r="BB393" s="244">
        <v>0</v>
      </c>
      <c r="BC393" s="73"/>
    </row>
    <row r="394" spans="1:55" ht="16" hidden="1" x14ac:dyDescent="0.2">
      <c r="A394" s="72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244"/>
      <c r="AZ394" s="246">
        <f t="shared" si="16"/>
        <v>0</v>
      </c>
      <c r="BA394" s="244">
        <f>SUM(AE199:AL226)</f>
        <v>0</v>
      </c>
      <c r="BB394" s="244">
        <v>0</v>
      </c>
      <c r="BC394" s="73"/>
    </row>
    <row r="395" spans="1:55" ht="16" hidden="1" x14ac:dyDescent="0.2">
      <c r="A395" s="72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244"/>
      <c r="AZ395" s="246">
        <f t="shared" si="16"/>
        <v>0</v>
      </c>
      <c r="BA395" s="244">
        <f>SUM(AE227:AL254)</f>
        <v>0</v>
      </c>
      <c r="BB395" s="244">
        <v>0</v>
      </c>
      <c r="BC395" s="73"/>
    </row>
    <row r="396" spans="1:55" ht="16" hidden="1" x14ac:dyDescent="0.2">
      <c r="A396" s="72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244"/>
      <c r="AZ396" s="246">
        <f t="shared" si="16"/>
        <v>0</v>
      </c>
      <c r="BA396" s="244">
        <f>SUM(AE255:AL282)</f>
        <v>0</v>
      </c>
      <c r="BB396" s="244">
        <v>0</v>
      </c>
      <c r="BC396" s="73"/>
    </row>
    <row r="397" spans="1:55" ht="16" hidden="1" x14ac:dyDescent="0.2">
      <c r="A397" s="72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244"/>
      <c r="AZ397" s="246">
        <f t="shared" si="16"/>
        <v>0</v>
      </c>
      <c r="BA397" s="244">
        <f>SUM(AE283:AL310)</f>
        <v>0</v>
      </c>
      <c r="BB397" s="244">
        <v>0</v>
      </c>
      <c r="BC397" s="73"/>
    </row>
    <row r="398" spans="1:55" ht="16" hidden="1" x14ac:dyDescent="0.2">
      <c r="A398" s="72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244"/>
      <c r="AZ398" s="246">
        <f t="shared" si="16"/>
        <v>0</v>
      </c>
      <c r="BA398" s="244">
        <f>SUM(AE311:AL338)</f>
        <v>0</v>
      </c>
      <c r="BB398" s="244">
        <v>0</v>
      </c>
      <c r="BC398" s="73"/>
    </row>
    <row r="399" spans="1:55" ht="16" hidden="1" x14ac:dyDescent="0.2">
      <c r="A399" s="72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244"/>
      <c r="AZ399" s="246">
        <f t="shared" si="16"/>
        <v>0</v>
      </c>
      <c r="BA399" s="244">
        <f>SUM(AE339:AL359)</f>
        <v>0</v>
      </c>
      <c r="BB399" s="244">
        <v>0</v>
      </c>
      <c r="BC399" s="73"/>
    </row>
    <row r="400" spans="1:55" ht="13" x14ac:dyDescent="0.15">
      <c r="A400" s="72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252">
        <f>AY384-AY370</f>
        <v>1409728.2990375003</v>
      </c>
      <c r="AZ400" s="73" t="s">
        <v>147</v>
      </c>
      <c r="BA400" s="73"/>
      <c r="BB400" s="73"/>
      <c r="BC400" s="73"/>
    </row>
    <row r="401" spans="1:55" ht="13" x14ac:dyDescent="0.15">
      <c r="A401" s="72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253"/>
      <c r="AZ401" s="73"/>
      <c r="BA401" s="73"/>
      <c r="BB401" s="73"/>
      <c r="BC401" s="73"/>
    </row>
    <row r="402" spans="1:55" ht="13" x14ac:dyDescent="0.15">
      <c r="A402" s="72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252"/>
      <c r="AZ402" s="73"/>
      <c r="BA402" s="73"/>
      <c r="BB402" s="73"/>
      <c r="BC402" s="73"/>
    </row>
    <row r="403" spans="1:55" ht="13" x14ac:dyDescent="0.15">
      <c r="A403" s="72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</row>
    <row r="404" spans="1:55" ht="13" x14ac:dyDescent="0.15">
      <c r="A404" s="72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</row>
    <row r="405" spans="1:55" ht="13" x14ac:dyDescent="0.15">
      <c r="A405" s="72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</row>
    <row r="406" spans="1:55" ht="13" x14ac:dyDescent="0.15">
      <c r="A406" s="72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248"/>
      <c r="AZ406" s="73"/>
      <c r="BA406" s="73"/>
      <c r="BB406" s="73"/>
      <c r="BC406" s="73"/>
    </row>
    <row r="407" spans="1:55" ht="13" x14ac:dyDescent="0.15">
      <c r="A407" s="72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</row>
    <row r="408" spans="1:55" ht="13" x14ac:dyDescent="0.15">
      <c r="A408" s="72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Z408" s="73"/>
      <c r="BA408" s="73"/>
      <c r="BB408" s="73"/>
      <c r="BC408" s="73"/>
    </row>
    <row r="409" spans="1:55" ht="13" x14ac:dyDescent="0.15">
      <c r="A409" s="72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</row>
    <row r="410" spans="1:55" ht="13" x14ac:dyDescent="0.15">
      <c r="A410" s="72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248"/>
      <c r="AZ410" s="73"/>
      <c r="BA410" s="73"/>
      <c r="BB410" s="73"/>
      <c r="BC410" s="73"/>
    </row>
    <row r="411" spans="1:55" ht="13" x14ac:dyDescent="0.15">
      <c r="A411" s="72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</row>
    <row r="412" spans="1:55" ht="13" x14ac:dyDescent="0.15">
      <c r="A412" s="72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</row>
    <row r="413" spans="1:55" ht="13" x14ac:dyDescent="0.15">
      <c r="A413" s="72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</row>
    <row r="414" spans="1:55" ht="13" x14ac:dyDescent="0.15">
      <c r="A414" s="72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</row>
    <row r="415" spans="1:55" ht="13" x14ac:dyDescent="0.15">
      <c r="A415" s="72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</row>
    <row r="416" spans="1:55" ht="13" x14ac:dyDescent="0.15">
      <c r="A416" s="72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</row>
    <row r="417" spans="1:55" ht="13" x14ac:dyDescent="0.15">
      <c r="A417" s="72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</row>
    <row r="418" spans="1:55" ht="13" x14ac:dyDescent="0.15">
      <c r="A418" s="72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</row>
    <row r="419" spans="1:55" ht="13" x14ac:dyDescent="0.15">
      <c r="A419" s="72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</row>
    <row r="420" spans="1:55" ht="13" x14ac:dyDescent="0.15">
      <c r="A420" s="72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</row>
    <row r="421" spans="1:55" ht="13" x14ac:dyDescent="0.15">
      <c r="A421" s="72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</row>
    <row r="422" spans="1:55" ht="13" x14ac:dyDescent="0.15">
      <c r="A422" s="72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</row>
    <row r="423" spans="1:55" ht="13" x14ac:dyDescent="0.15">
      <c r="A423" s="72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</row>
    <row r="424" spans="1:55" ht="13" x14ac:dyDescent="0.15">
      <c r="A424" s="72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</row>
    <row r="425" spans="1:55" ht="13" x14ac:dyDescent="0.15">
      <c r="A425" s="72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</row>
    <row r="426" spans="1:55" ht="13" x14ac:dyDescent="0.15">
      <c r="A426" s="72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</row>
    <row r="427" spans="1:55" ht="13" x14ac:dyDescent="0.15">
      <c r="A427" s="72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</row>
    <row r="428" spans="1:55" ht="13" x14ac:dyDescent="0.15">
      <c r="A428" s="72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</row>
    <row r="429" spans="1:55" ht="13" x14ac:dyDescent="0.15">
      <c r="A429" s="72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</row>
    <row r="430" spans="1:55" ht="13" x14ac:dyDescent="0.15">
      <c r="A430" s="72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</row>
    <row r="431" spans="1:55" ht="13" x14ac:dyDescent="0.15">
      <c r="A431" s="72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</row>
    <row r="432" spans="1:55" ht="13" x14ac:dyDescent="0.15">
      <c r="A432" s="72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</row>
    <row r="433" spans="1:55" ht="13" x14ac:dyDescent="0.15">
      <c r="A433" s="72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</row>
    <row r="434" spans="1:55" ht="13" x14ac:dyDescent="0.15">
      <c r="A434" s="72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</row>
    <row r="435" spans="1:55" ht="13" x14ac:dyDescent="0.15">
      <c r="A435" s="72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</row>
    <row r="436" spans="1:55" ht="13" x14ac:dyDescent="0.15">
      <c r="A436" s="72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</row>
    <row r="437" spans="1:55" ht="13" x14ac:dyDescent="0.15">
      <c r="A437" s="72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</row>
    <row r="438" spans="1:55" ht="13" x14ac:dyDescent="0.15">
      <c r="A438" s="72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</row>
    <row r="439" spans="1:55" ht="13" x14ac:dyDescent="0.15">
      <c r="A439" s="72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</row>
    <row r="440" spans="1:55" ht="13" x14ac:dyDescent="0.15">
      <c r="A440" s="72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</row>
    <row r="441" spans="1:55" ht="13" x14ac:dyDescent="0.15">
      <c r="A441" s="72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</row>
    <row r="442" spans="1:55" ht="13" x14ac:dyDescent="0.15">
      <c r="A442" s="72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</row>
    <row r="443" spans="1:55" ht="13" x14ac:dyDescent="0.15">
      <c r="A443" s="72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</row>
    <row r="444" spans="1:55" ht="13" x14ac:dyDescent="0.15">
      <c r="A444" s="72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</row>
    <row r="445" spans="1:55" ht="13" x14ac:dyDescent="0.15">
      <c r="A445" s="72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</row>
    <row r="446" spans="1:55" ht="13" x14ac:dyDescent="0.15">
      <c r="A446" s="72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</row>
    <row r="447" spans="1:55" ht="13" x14ac:dyDescent="0.15">
      <c r="A447" s="72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</row>
    <row r="448" spans="1:55" ht="13" x14ac:dyDescent="0.15">
      <c r="A448" s="72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</row>
    <row r="449" spans="1:55" ht="13" x14ac:dyDescent="0.15">
      <c r="A449" s="72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</row>
    <row r="450" spans="1:55" ht="13" x14ac:dyDescent="0.15">
      <c r="A450" s="72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</row>
    <row r="451" spans="1:55" ht="13" x14ac:dyDescent="0.15">
      <c r="A451" s="72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</row>
    <row r="452" spans="1:55" ht="13" x14ac:dyDescent="0.15">
      <c r="A452" s="72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</row>
    <row r="453" spans="1:55" ht="13" x14ac:dyDescent="0.15">
      <c r="A453" s="72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</row>
    <row r="454" spans="1:55" ht="13" x14ac:dyDescent="0.15">
      <c r="A454" s="72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</row>
    <row r="455" spans="1:55" ht="13" x14ac:dyDescent="0.15">
      <c r="A455" s="72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</row>
    <row r="456" spans="1:55" ht="13" x14ac:dyDescent="0.15">
      <c r="A456" s="72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</row>
    <row r="457" spans="1:55" ht="13" x14ac:dyDescent="0.15">
      <c r="A457" s="72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</row>
    <row r="458" spans="1:55" ht="13" x14ac:dyDescent="0.15">
      <c r="A458" s="72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</row>
    <row r="459" spans="1:55" ht="13" x14ac:dyDescent="0.15">
      <c r="A459" s="72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</row>
    <row r="460" spans="1:55" ht="13" x14ac:dyDescent="0.15">
      <c r="A460" s="72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</row>
    <row r="461" spans="1:55" ht="13" x14ac:dyDescent="0.15">
      <c r="A461" s="72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</row>
    <row r="462" spans="1:55" ht="13" x14ac:dyDescent="0.15">
      <c r="A462" s="72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</row>
    <row r="463" spans="1:55" ht="13" x14ac:dyDescent="0.15">
      <c r="A463" s="72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</row>
    <row r="464" spans="1:55" ht="13" x14ac:dyDescent="0.15">
      <c r="A464" s="72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</row>
    <row r="465" spans="1:55" ht="13" x14ac:dyDescent="0.15">
      <c r="A465" s="72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</row>
    <row r="466" spans="1:55" ht="13" x14ac:dyDescent="0.15">
      <c r="A466" s="72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</row>
    <row r="467" spans="1:55" ht="13" x14ac:dyDescent="0.15">
      <c r="A467" s="72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</row>
    <row r="468" spans="1:55" ht="13" x14ac:dyDescent="0.15">
      <c r="A468" s="72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</row>
    <row r="469" spans="1:55" ht="13" x14ac:dyDescent="0.15">
      <c r="A469" s="72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</row>
    <row r="470" spans="1:55" ht="13" x14ac:dyDescent="0.15">
      <c r="A470" s="72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</row>
    <row r="471" spans="1:55" ht="13" x14ac:dyDescent="0.15">
      <c r="A471" s="72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</row>
    <row r="472" spans="1:55" ht="13" x14ac:dyDescent="0.15">
      <c r="A472" s="72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</row>
    <row r="473" spans="1:55" ht="13" x14ac:dyDescent="0.15">
      <c r="A473" s="72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</row>
    <row r="474" spans="1:55" ht="13" x14ac:dyDescent="0.15">
      <c r="A474" s="72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</row>
    <row r="475" spans="1:55" ht="13" x14ac:dyDescent="0.15">
      <c r="A475" s="72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</row>
    <row r="476" spans="1:55" ht="13" x14ac:dyDescent="0.15">
      <c r="A476" s="72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</row>
    <row r="477" spans="1:55" ht="13" x14ac:dyDescent="0.15">
      <c r="A477" s="72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</row>
    <row r="478" spans="1:55" ht="13" x14ac:dyDescent="0.15">
      <c r="A478" s="72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</row>
    <row r="479" spans="1:55" ht="13" x14ac:dyDescent="0.15">
      <c r="A479" s="72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</row>
    <row r="480" spans="1:55" ht="13" x14ac:dyDescent="0.15">
      <c r="A480" s="72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</row>
    <row r="481" spans="1:55" ht="13" x14ac:dyDescent="0.15">
      <c r="A481" s="72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</row>
    <row r="482" spans="1:55" ht="13" x14ac:dyDescent="0.15">
      <c r="A482" s="72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</row>
    <row r="483" spans="1:55" ht="13" x14ac:dyDescent="0.15">
      <c r="A483" s="72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</row>
    <row r="484" spans="1:55" ht="13" x14ac:dyDescent="0.15">
      <c r="A484" s="72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</row>
    <row r="485" spans="1:55" ht="13" x14ac:dyDescent="0.15">
      <c r="A485" s="72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</row>
    <row r="486" spans="1:55" ht="13" x14ac:dyDescent="0.15">
      <c r="A486" s="72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</row>
    <row r="487" spans="1:55" ht="13" x14ac:dyDescent="0.15">
      <c r="A487" s="72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</row>
    <row r="488" spans="1:55" ht="13" x14ac:dyDescent="0.15">
      <c r="A488" s="72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</row>
    <row r="489" spans="1:55" ht="13" x14ac:dyDescent="0.15">
      <c r="A489" s="72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</row>
    <row r="490" spans="1:55" ht="13" x14ac:dyDescent="0.15">
      <c r="A490" s="72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</row>
    <row r="491" spans="1:55" ht="13" x14ac:dyDescent="0.15">
      <c r="A491" s="72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</row>
    <row r="492" spans="1:55" ht="13" x14ac:dyDescent="0.15">
      <c r="A492" s="72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</row>
    <row r="493" spans="1:55" ht="13" x14ac:dyDescent="0.15">
      <c r="A493" s="72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</row>
    <row r="494" spans="1:55" ht="13" x14ac:dyDescent="0.15">
      <c r="A494" s="72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</row>
    <row r="495" spans="1:55" ht="13" x14ac:dyDescent="0.15">
      <c r="A495" s="72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</row>
    <row r="496" spans="1:55" ht="13" x14ac:dyDescent="0.15">
      <c r="A496" s="72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</row>
    <row r="497" spans="1:55" ht="13" x14ac:dyDescent="0.15">
      <c r="A497" s="72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</row>
    <row r="498" spans="1:55" ht="13" x14ac:dyDescent="0.15">
      <c r="A498" s="72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</row>
    <row r="499" spans="1:55" ht="13" x14ac:dyDescent="0.15">
      <c r="A499" s="72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</row>
    <row r="500" spans="1:55" ht="13" x14ac:dyDescent="0.15">
      <c r="A500" s="72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</row>
    <row r="501" spans="1:55" ht="13" x14ac:dyDescent="0.15">
      <c r="A501" s="72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</row>
    <row r="502" spans="1:55" ht="13" x14ac:dyDescent="0.15">
      <c r="A502" s="72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</row>
    <row r="503" spans="1:55" ht="13" x14ac:dyDescent="0.15">
      <c r="A503" s="72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</row>
    <row r="504" spans="1:55" ht="13" x14ac:dyDescent="0.15">
      <c r="A504" s="72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</row>
    <row r="505" spans="1:55" ht="13" x14ac:dyDescent="0.15">
      <c r="A505" s="72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</row>
    <row r="506" spans="1:55" ht="13" x14ac:dyDescent="0.15">
      <c r="A506" s="72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</row>
    <row r="507" spans="1:55" ht="13" x14ac:dyDescent="0.15">
      <c r="A507" s="72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</row>
    <row r="508" spans="1:55" ht="13" x14ac:dyDescent="0.15">
      <c r="A508" s="72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</row>
    <row r="509" spans="1:55" ht="13" x14ac:dyDescent="0.15">
      <c r="A509" s="72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</row>
    <row r="510" spans="1:55" ht="13" x14ac:dyDescent="0.15">
      <c r="A510" s="72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</row>
    <row r="511" spans="1:55" ht="13" x14ac:dyDescent="0.15">
      <c r="A511" s="72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</row>
    <row r="512" spans="1:55" ht="13" x14ac:dyDescent="0.15">
      <c r="A512" s="72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</row>
    <row r="513" spans="1:55" ht="13" x14ac:dyDescent="0.15">
      <c r="A513" s="72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</row>
    <row r="514" spans="1:55" ht="13" x14ac:dyDescent="0.15">
      <c r="A514" s="72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</row>
    <row r="515" spans="1:55" ht="13" x14ac:dyDescent="0.15">
      <c r="A515" s="72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</row>
    <row r="516" spans="1:55" ht="13" x14ac:dyDescent="0.15">
      <c r="A516" s="72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</row>
    <row r="517" spans="1:55" ht="13" x14ac:dyDescent="0.15">
      <c r="A517" s="72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</row>
    <row r="518" spans="1:55" ht="13" x14ac:dyDescent="0.15">
      <c r="A518" s="72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</row>
    <row r="519" spans="1:55" ht="13" x14ac:dyDescent="0.15">
      <c r="A519" s="72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</row>
    <row r="520" spans="1:55" ht="13" x14ac:dyDescent="0.15">
      <c r="A520" s="72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</row>
    <row r="521" spans="1:55" ht="13" x14ac:dyDescent="0.15">
      <c r="A521" s="72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</row>
    <row r="522" spans="1:55" ht="13" x14ac:dyDescent="0.15">
      <c r="A522" s="72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</row>
    <row r="523" spans="1:55" ht="13" x14ac:dyDescent="0.15">
      <c r="A523" s="72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</row>
    <row r="524" spans="1:55" ht="13" x14ac:dyDescent="0.15">
      <c r="A524" s="72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</row>
    <row r="525" spans="1:55" ht="13" x14ac:dyDescent="0.15">
      <c r="A525" s="72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</row>
    <row r="526" spans="1:55" ht="13" x14ac:dyDescent="0.15">
      <c r="A526" s="72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</row>
    <row r="527" spans="1:55" ht="13" x14ac:dyDescent="0.15">
      <c r="A527" s="72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</row>
    <row r="528" spans="1:55" ht="13" x14ac:dyDescent="0.15">
      <c r="A528" s="72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</row>
    <row r="529" spans="1:55" ht="13" x14ac:dyDescent="0.15">
      <c r="A529" s="72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</row>
    <row r="530" spans="1:55" ht="13" x14ac:dyDescent="0.15">
      <c r="A530" s="72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</row>
    <row r="531" spans="1:55" ht="13" x14ac:dyDescent="0.15">
      <c r="A531" s="72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</row>
    <row r="532" spans="1:55" ht="13" x14ac:dyDescent="0.15">
      <c r="A532" s="72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</row>
    <row r="533" spans="1:55" ht="13" x14ac:dyDescent="0.15">
      <c r="A533" s="72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</row>
    <row r="534" spans="1:55" ht="13" x14ac:dyDescent="0.15">
      <c r="A534" s="72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</row>
    <row r="535" spans="1:55" ht="13" x14ac:dyDescent="0.15">
      <c r="A535" s="72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</row>
    <row r="536" spans="1:55" ht="13" x14ac:dyDescent="0.15">
      <c r="A536" s="72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</row>
    <row r="537" spans="1:55" ht="13" x14ac:dyDescent="0.15">
      <c r="A537" s="72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</row>
    <row r="538" spans="1:55" ht="13" x14ac:dyDescent="0.15">
      <c r="A538" s="72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</row>
    <row r="539" spans="1:55" ht="13" x14ac:dyDescent="0.15">
      <c r="A539" s="72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</row>
    <row r="540" spans="1:55" ht="13" x14ac:dyDescent="0.15">
      <c r="A540" s="72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</row>
    <row r="541" spans="1:55" ht="13" x14ac:dyDescent="0.15">
      <c r="A541" s="72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</row>
    <row r="542" spans="1:55" ht="13" x14ac:dyDescent="0.15">
      <c r="A542" s="72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</row>
    <row r="543" spans="1:55" ht="13" x14ac:dyDescent="0.15">
      <c r="A543" s="72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</row>
    <row r="544" spans="1:55" ht="13" x14ac:dyDescent="0.15">
      <c r="A544" s="72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</row>
    <row r="545" spans="1:55" ht="13" x14ac:dyDescent="0.15">
      <c r="A545" s="72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</row>
    <row r="546" spans="1:55" ht="13" x14ac:dyDescent="0.15">
      <c r="A546" s="72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</row>
    <row r="547" spans="1:55" ht="13" x14ac:dyDescent="0.15">
      <c r="A547" s="72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</row>
    <row r="548" spans="1:55" ht="13" x14ac:dyDescent="0.15">
      <c r="A548" s="72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</row>
    <row r="549" spans="1:55" ht="13" x14ac:dyDescent="0.15">
      <c r="A549" s="72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</row>
    <row r="550" spans="1:55" ht="13" x14ac:dyDescent="0.15">
      <c r="A550" s="72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</row>
    <row r="551" spans="1:55" ht="13" x14ac:dyDescent="0.15">
      <c r="A551" s="72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</row>
    <row r="552" spans="1:55" ht="13" x14ac:dyDescent="0.15">
      <c r="A552" s="72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</row>
    <row r="553" spans="1:55" ht="13" x14ac:dyDescent="0.15">
      <c r="A553" s="72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</row>
    <row r="554" spans="1:55" ht="13" x14ac:dyDescent="0.15">
      <c r="A554" s="72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</row>
    <row r="555" spans="1:55" ht="13" x14ac:dyDescent="0.15">
      <c r="A555" s="72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</row>
    <row r="556" spans="1:55" ht="13" x14ac:dyDescent="0.15">
      <c r="A556" s="72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</row>
    <row r="557" spans="1:55" ht="13" x14ac:dyDescent="0.15">
      <c r="A557" s="72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</row>
    <row r="558" spans="1:55" ht="13" x14ac:dyDescent="0.15">
      <c r="A558" s="72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</row>
    <row r="559" spans="1:55" ht="13" x14ac:dyDescent="0.15">
      <c r="A559" s="72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</row>
    <row r="560" spans="1:55" ht="13" x14ac:dyDescent="0.15">
      <c r="A560" s="72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</row>
    <row r="561" spans="1:55" ht="13" x14ac:dyDescent="0.15">
      <c r="A561" s="72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</row>
    <row r="562" spans="1:55" ht="13" x14ac:dyDescent="0.15">
      <c r="A562" s="72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</row>
    <row r="563" spans="1:55" ht="13" x14ac:dyDescent="0.15">
      <c r="A563" s="72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</row>
    <row r="564" spans="1:55" ht="13" x14ac:dyDescent="0.15">
      <c r="A564" s="72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</row>
    <row r="565" spans="1:55" ht="13" x14ac:dyDescent="0.15">
      <c r="A565" s="72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</row>
    <row r="566" spans="1:55" ht="13" x14ac:dyDescent="0.15">
      <c r="A566" s="72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</row>
    <row r="567" spans="1:55" ht="13" x14ac:dyDescent="0.15">
      <c r="A567" s="72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</row>
    <row r="568" spans="1:55" ht="13" x14ac:dyDescent="0.15">
      <c r="A568" s="72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</row>
    <row r="569" spans="1:55" ht="13" x14ac:dyDescent="0.15">
      <c r="A569" s="72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</row>
    <row r="570" spans="1:55" ht="13" x14ac:dyDescent="0.15">
      <c r="A570" s="72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</row>
    <row r="571" spans="1:55" ht="13" x14ac:dyDescent="0.15">
      <c r="A571" s="72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</row>
    <row r="572" spans="1:55" ht="13" x14ac:dyDescent="0.15">
      <c r="A572" s="72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</row>
    <row r="573" spans="1:55" ht="13" x14ac:dyDescent="0.15">
      <c r="A573" s="72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</row>
    <row r="574" spans="1:55" ht="13" x14ac:dyDescent="0.15">
      <c r="A574" s="72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</row>
    <row r="575" spans="1:55" ht="13" x14ac:dyDescent="0.15">
      <c r="A575" s="72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</row>
    <row r="576" spans="1:55" ht="13" x14ac:dyDescent="0.15">
      <c r="A576" s="72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</row>
    <row r="577" spans="1:55" ht="13" x14ac:dyDescent="0.15">
      <c r="A577" s="72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</row>
    <row r="578" spans="1:55" ht="13" x14ac:dyDescent="0.15">
      <c r="A578" s="72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</row>
    <row r="579" spans="1:55" ht="13" x14ac:dyDescent="0.15">
      <c r="A579" s="72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</row>
    <row r="580" spans="1:55" ht="13" x14ac:dyDescent="0.15">
      <c r="A580" s="72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</row>
    <row r="581" spans="1:55" ht="13" x14ac:dyDescent="0.15">
      <c r="A581" s="72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</row>
    <row r="582" spans="1:55" ht="13" x14ac:dyDescent="0.15">
      <c r="A582" s="72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</row>
    <row r="583" spans="1:55" ht="13" x14ac:dyDescent="0.15">
      <c r="A583" s="72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</row>
    <row r="584" spans="1:55" ht="13" x14ac:dyDescent="0.15">
      <c r="A584" s="72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</row>
    <row r="585" spans="1:55" ht="13" x14ac:dyDescent="0.15">
      <c r="A585" s="72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</row>
    <row r="586" spans="1:55" ht="13" x14ac:dyDescent="0.15">
      <c r="A586" s="72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</row>
    <row r="587" spans="1:55" ht="13" x14ac:dyDescent="0.15">
      <c r="A587" s="72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</row>
    <row r="588" spans="1:55" ht="13" x14ac:dyDescent="0.15">
      <c r="A588" s="72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</row>
    <row r="589" spans="1:55" ht="13" x14ac:dyDescent="0.15">
      <c r="A589" s="72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</row>
    <row r="590" spans="1:55" ht="13" x14ac:dyDescent="0.15">
      <c r="A590" s="72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</row>
    <row r="591" spans="1:55" ht="13" x14ac:dyDescent="0.15">
      <c r="A591" s="72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</row>
    <row r="592" spans="1:55" ht="13" x14ac:dyDescent="0.15">
      <c r="A592" s="72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</row>
    <row r="593" spans="1:55" ht="13" x14ac:dyDescent="0.15">
      <c r="A593" s="72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</row>
    <row r="594" spans="1:55" ht="13" x14ac:dyDescent="0.15">
      <c r="A594" s="72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</row>
    <row r="595" spans="1:55" ht="13" x14ac:dyDescent="0.15">
      <c r="A595" s="72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</row>
    <row r="596" spans="1:55" ht="13" x14ac:dyDescent="0.15">
      <c r="A596" s="72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</row>
    <row r="597" spans="1:55" ht="13" x14ac:dyDescent="0.15">
      <c r="A597" s="72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</row>
    <row r="598" spans="1:55" ht="13" x14ac:dyDescent="0.15">
      <c r="A598" s="72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</row>
    <row r="599" spans="1:55" ht="13" x14ac:dyDescent="0.15">
      <c r="A599" s="72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</row>
    <row r="600" spans="1:55" ht="13" x14ac:dyDescent="0.15">
      <c r="A600" s="72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</row>
    <row r="601" spans="1:55" ht="13" x14ac:dyDescent="0.15">
      <c r="A601" s="72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</row>
    <row r="602" spans="1:55" ht="13" x14ac:dyDescent="0.15">
      <c r="A602" s="72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</row>
    <row r="603" spans="1:55" ht="13" x14ac:dyDescent="0.15">
      <c r="A603" s="72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</row>
    <row r="604" spans="1:55" ht="13" x14ac:dyDescent="0.15">
      <c r="A604" s="72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</row>
    <row r="605" spans="1:55" ht="13" x14ac:dyDescent="0.15">
      <c r="A605" s="72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</row>
    <row r="606" spans="1:55" ht="13" x14ac:dyDescent="0.15">
      <c r="A606" s="72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</row>
    <row r="607" spans="1:55" ht="13" x14ac:dyDescent="0.15">
      <c r="A607" s="72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</row>
    <row r="608" spans="1:55" ht="13" x14ac:dyDescent="0.15">
      <c r="A608" s="72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</row>
    <row r="609" spans="1:55" ht="13" x14ac:dyDescent="0.15">
      <c r="A609" s="72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</row>
    <row r="610" spans="1:55" ht="13" x14ac:dyDescent="0.15">
      <c r="A610" s="72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</row>
    <row r="611" spans="1:55" ht="13" x14ac:dyDescent="0.15">
      <c r="A611" s="72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</row>
    <row r="612" spans="1:55" ht="13" x14ac:dyDescent="0.15">
      <c r="A612" s="72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</row>
    <row r="613" spans="1:55" ht="13" x14ac:dyDescent="0.15">
      <c r="A613" s="72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</row>
    <row r="614" spans="1:55" ht="13" x14ac:dyDescent="0.15">
      <c r="A614" s="72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</row>
    <row r="615" spans="1:55" ht="13" x14ac:dyDescent="0.15">
      <c r="A615" s="72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</row>
    <row r="616" spans="1:55" ht="13" x14ac:dyDescent="0.15">
      <c r="A616" s="72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</row>
    <row r="617" spans="1:55" ht="13" x14ac:dyDescent="0.15">
      <c r="A617" s="72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</row>
    <row r="618" spans="1:55" ht="13" x14ac:dyDescent="0.15">
      <c r="A618" s="72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</row>
    <row r="619" spans="1:55" ht="13" x14ac:dyDescent="0.15">
      <c r="A619" s="72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</row>
    <row r="620" spans="1:55" ht="13" x14ac:dyDescent="0.15">
      <c r="A620" s="72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</row>
    <row r="621" spans="1:55" ht="13" x14ac:dyDescent="0.15">
      <c r="A621" s="72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</row>
    <row r="622" spans="1:55" ht="13" x14ac:dyDescent="0.15">
      <c r="A622" s="72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</row>
    <row r="623" spans="1:55" ht="13" x14ac:dyDescent="0.15">
      <c r="A623" s="72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</row>
    <row r="624" spans="1:55" ht="13" x14ac:dyDescent="0.15">
      <c r="A624" s="72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</row>
    <row r="625" spans="1:55" ht="13" x14ac:dyDescent="0.15">
      <c r="A625" s="72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</row>
    <row r="626" spans="1:55" ht="13" x14ac:dyDescent="0.15">
      <c r="A626" s="72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</row>
    <row r="627" spans="1:55" ht="13" x14ac:dyDescent="0.15">
      <c r="A627" s="72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</row>
    <row r="628" spans="1:55" ht="13" x14ac:dyDescent="0.15">
      <c r="A628" s="72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</row>
    <row r="629" spans="1:55" ht="13" x14ac:dyDescent="0.15">
      <c r="A629" s="72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</row>
    <row r="630" spans="1:55" ht="13" x14ac:dyDescent="0.15">
      <c r="A630" s="72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</row>
    <row r="631" spans="1:55" ht="13" x14ac:dyDescent="0.15">
      <c r="A631" s="72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</row>
    <row r="632" spans="1:55" ht="13" x14ac:dyDescent="0.15">
      <c r="A632" s="72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</row>
    <row r="633" spans="1:55" ht="13" x14ac:dyDescent="0.15">
      <c r="A633" s="72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</row>
    <row r="634" spans="1:55" ht="13" x14ac:dyDescent="0.15">
      <c r="A634" s="72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</row>
    <row r="635" spans="1:55" ht="13" x14ac:dyDescent="0.15">
      <c r="A635" s="72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</row>
    <row r="636" spans="1:55" ht="13" x14ac:dyDescent="0.15">
      <c r="A636" s="72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</row>
    <row r="637" spans="1:55" ht="13" x14ac:dyDescent="0.15">
      <c r="A637" s="72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</row>
    <row r="638" spans="1:55" ht="13" x14ac:dyDescent="0.15">
      <c r="A638" s="72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</row>
    <row r="639" spans="1:55" ht="13" x14ac:dyDescent="0.15">
      <c r="A639" s="72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</row>
    <row r="640" spans="1:55" ht="13" x14ac:dyDescent="0.15">
      <c r="A640" s="72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</row>
    <row r="641" spans="1:55" ht="13" x14ac:dyDescent="0.15">
      <c r="A641" s="72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</row>
    <row r="642" spans="1:55" ht="13" x14ac:dyDescent="0.15">
      <c r="A642" s="72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</row>
    <row r="643" spans="1:55" ht="13" x14ac:dyDescent="0.15">
      <c r="A643" s="72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</row>
    <row r="644" spans="1:55" ht="13" x14ac:dyDescent="0.15">
      <c r="A644" s="72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</row>
    <row r="645" spans="1:55" ht="13" x14ac:dyDescent="0.15">
      <c r="A645" s="72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</row>
    <row r="646" spans="1:55" ht="13" x14ac:dyDescent="0.15">
      <c r="A646" s="72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</row>
    <row r="647" spans="1:55" ht="13" x14ac:dyDescent="0.15">
      <c r="A647" s="72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</row>
    <row r="648" spans="1:55" ht="13" x14ac:dyDescent="0.15">
      <c r="A648" s="72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</row>
    <row r="649" spans="1:55" ht="13" x14ac:dyDescent="0.15">
      <c r="A649" s="72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</row>
    <row r="650" spans="1:55" ht="13" x14ac:dyDescent="0.15">
      <c r="A650" s="72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</row>
    <row r="651" spans="1:55" ht="13" x14ac:dyDescent="0.15">
      <c r="A651" s="72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</row>
    <row r="652" spans="1:55" ht="13" x14ac:dyDescent="0.15">
      <c r="A652" s="72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</row>
    <row r="653" spans="1:55" ht="13" x14ac:dyDescent="0.15">
      <c r="A653" s="72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</row>
    <row r="654" spans="1:55" ht="13" x14ac:dyDescent="0.15">
      <c r="A654" s="72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</row>
    <row r="655" spans="1:55" ht="13" x14ac:dyDescent="0.15">
      <c r="A655" s="72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</row>
    <row r="656" spans="1:55" ht="13" x14ac:dyDescent="0.15">
      <c r="A656" s="72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</row>
    <row r="657" spans="1:55" ht="13" x14ac:dyDescent="0.15">
      <c r="A657" s="72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</row>
    <row r="658" spans="1:55" ht="13" x14ac:dyDescent="0.15">
      <c r="A658" s="72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</row>
    <row r="659" spans="1:55" ht="13" x14ac:dyDescent="0.15">
      <c r="A659" s="72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</row>
    <row r="660" spans="1:55" ht="13" x14ac:dyDescent="0.15">
      <c r="A660" s="72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</row>
    <row r="661" spans="1:55" ht="13" x14ac:dyDescent="0.15">
      <c r="A661" s="72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</row>
    <row r="662" spans="1:55" ht="13" x14ac:dyDescent="0.15">
      <c r="A662" s="72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</row>
    <row r="663" spans="1:55" ht="13" x14ac:dyDescent="0.15">
      <c r="A663" s="72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</row>
    <row r="664" spans="1:55" ht="13" x14ac:dyDescent="0.15">
      <c r="A664" s="72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</row>
    <row r="665" spans="1:55" ht="13" x14ac:dyDescent="0.15">
      <c r="A665" s="72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</row>
    <row r="666" spans="1:55" ht="13" x14ac:dyDescent="0.15">
      <c r="A666" s="72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</row>
    <row r="667" spans="1:55" ht="13" x14ac:dyDescent="0.15">
      <c r="A667" s="72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</row>
    <row r="668" spans="1:55" ht="13" x14ac:dyDescent="0.15">
      <c r="A668" s="72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</row>
    <row r="669" spans="1:55" ht="13" x14ac:dyDescent="0.15">
      <c r="A669" s="72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</row>
    <row r="670" spans="1:55" ht="13" x14ac:dyDescent="0.15">
      <c r="A670" s="72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</row>
    <row r="671" spans="1:55" ht="13" x14ac:dyDescent="0.15">
      <c r="A671" s="72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</row>
    <row r="672" spans="1:55" ht="13" x14ac:dyDescent="0.15">
      <c r="A672" s="72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</row>
    <row r="673" spans="1:55" ht="13" x14ac:dyDescent="0.15">
      <c r="A673" s="72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</row>
    <row r="674" spans="1:55" ht="13" x14ac:dyDescent="0.15">
      <c r="A674" s="72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</row>
    <row r="675" spans="1:55" ht="13" x14ac:dyDescent="0.15">
      <c r="A675" s="72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</row>
    <row r="676" spans="1:55" ht="13" x14ac:dyDescent="0.15">
      <c r="A676" s="72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</row>
    <row r="677" spans="1:55" ht="13" x14ac:dyDescent="0.15">
      <c r="A677" s="72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</row>
    <row r="678" spans="1:55" ht="13" x14ac:dyDescent="0.15">
      <c r="A678" s="72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</row>
    <row r="679" spans="1:55" ht="13" x14ac:dyDescent="0.15">
      <c r="A679" s="72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</row>
    <row r="680" spans="1:55" ht="13" x14ac:dyDescent="0.15">
      <c r="A680" s="72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</row>
    <row r="681" spans="1:55" ht="13" x14ac:dyDescent="0.15">
      <c r="A681" s="72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</row>
    <row r="682" spans="1:55" ht="13" x14ac:dyDescent="0.15">
      <c r="A682" s="72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</row>
    <row r="683" spans="1:55" ht="13" x14ac:dyDescent="0.15">
      <c r="A683" s="72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</row>
    <row r="684" spans="1:55" ht="13" x14ac:dyDescent="0.15">
      <c r="A684" s="72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</row>
    <row r="685" spans="1:55" ht="13" x14ac:dyDescent="0.15">
      <c r="A685" s="72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</row>
    <row r="686" spans="1:55" ht="13" x14ac:dyDescent="0.15">
      <c r="A686" s="72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</row>
    <row r="687" spans="1:55" ht="13" x14ac:dyDescent="0.15">
      <c r="A687" s="72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</row>
    <row r="688" spans="1:55" ht="13" x14ac:dyDescent="0.15">
      <c r="A688" s="72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</row>
    <row r="689" spans="1:55" ht="13" x14ac:dyDescent="0.15">
      <c r="A689" s="72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</row>
    <row r="690" spans="1:55" ht="13" x14ac:dyDescent="0.15">
      <c r="A690" s="72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</row>
    <row r="691" spans="1:55" ht="13" x14ac:dyDescent="0.15">
      <c r="A691" s="72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</row>
    <row r="692" spans="1:55" ht="13" x14ac:dyDescent="0.15">
      <c r="A692" s="72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</row>
    <row r="693" spans="1:55" ht="13" x14ac:dyDescent="0.15">
      <c r="A693" s="72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</row>
    <row r="694" spans="1:55" ht="13" x14ac:dyDescent="0.15">
      <c r="A694" s="72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</row>
    <row r="695" spans="1:55" ht="13" x14ac:dyDescent="0.15">
      <c r="A695" s="72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</row>
    <row r="696" spans="1:55" ht="13" x14ac:dyDescent="0.15">
      <c r="A696" s="72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</row>
    <row r="697" spans="1:55" ht="13" x14ac:dyDescent="0.15">
      <c r="A697" s="72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</row>
    <row r="698" spans="1:55" ht="13" x14ac:dyDescent="0.15">
      <c r="A698" s="72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</row>
    <row r="699" spans="1:55" ht="13" x14ac:dyDescent="0.15">
      <c r="A699" s="72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</row>
    <row r="700" spans="1:55" ht="13" x14ac:dyDescent="0.15">
      <c r="A700" s="72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</row>
    <row r="701" spans="1:55" ht="13" x14ac:dyDescent="0.15">
      <c r="A701" s="72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</row>
    <row r="702" spans="1:55" ht="13" x14ac:dyDescent="0.15">
      <c r="A702" s="72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</row>
    <row r="703" spans="1:55" ht="13" x14ac:dyDescent="0.15">
      <c r="A703" s="72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</row>
    <row r="704" spans="1:55" ht="13" x14ac:dyDescent="0.15">
      <c r="A704" s="72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</row>
    <row r="705" spans="1:55" ht="13" x14ac:dyDescent="0.15">
      <c r="A705" s="72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</row>
    <row r="706" spans="1:55" ht="13" x14ac:dyDescent="0.15">
      <c r="A706" s="72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</row>
    <row r="707" spans="1:55" ht="13" x14ac:dyDescent="0.15">
      <c r="A707" s="72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</row>
    <row r="708" spans="1:55" ht="13" x14ac:dyDescent="0.15">
      <c r="A708" s="72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</row>
    <row r="709" spans="1:55" ht="13" x14ac:dyDescent="0.15">
      <c r="A709" s="72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</row>
    <row r="710" spans="1:55" ht="13" x14ac:dyDescent="0.15">
      <c r="A710" s="72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</row>
    <row r="711" spans="1:55" ht="13" x14ac:dyDescent="0.15">
      <c r="A711" s="72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</row>
    <row r="712" spans="1:55" ht="13" x14ac:dyDescent="0.15">
      <c r="A712" s="72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</row>
    <row r="713" spans="1:55" ht="13" x14ac:dyDescent="0.15">
      <c r="A713" s="72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</row>
    <row r="714" spans="1:55" ht="13" x14ac:dyDescent="0.15">
      <c r="A714" s="72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</row>
    <row r="715" spans="1:55" ht="13" x14ac:dyDescent="0.15">
      <c r="A715" s="72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</row>
    <row r="716" spans="1:55" ht="13" x14ac:dyDescent="0.15">
      <c r="A716" s="72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</row>
    <row r="717" spans="1:55" ht="13" x14ac:dyDescent="0.15">
      <c r="A717" s="72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</row>
    <row r="718" spans="1:55" ht="13" x14ac:dyDescent="0.15">
      <c r="A718" s="72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</row>
    <row r="719" spans="1:55" ht="13" x14ac:dyDescent="0.15">
      <c r="A719" s="72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</row>
    <row r="720" spans="1:55" ht="13" x14ac:dyDescent="0.15">
      <c r="A720" s="72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</row>
    <row r="721" spans="1:55" ht="13" x14ac:dyDescent="0.15">
      <c r="A721" s="72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</row>
    <row r="722" spans="1:55" ht="13" x14ac:dyDescent="0.15">
      <c r="A722" s="72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</row>
    <row r="723" spans="1:55" ht="13" x14ac:dyDescent="0.15">
      <c r="A723" s="72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</row>
    <row r="724" spans="1:55" ht="13" x14ac:dyDescent="0.15">
      <c r="A724" s="72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</row>
    <row r="725" spans="1:55" ht="13" x14ac:dyDescent="0.15">
      <c r="A725" s="72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</row>
    <row r="726" spans="1:55" ht="13" x14ac:dyDescent="0.15">
      <c r="A726" s="72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</row>
    <row r="727" spans="1:55" ht="13" x14ac:dyDescent="0.15">
      <c r="A727" s="72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</row>
    <row r="728" spans="1:55" ht="13" x14ac:dyDescent="0.15">
      <c r="A728" s="72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</row>
    <row r="729" spans="1:55" ht="13" x14ac:dyDescent="0.15">
      <c r="A729" s="72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</row>
    <row r="730" spans="1:55" ht="13" x14ac:dyDescent="0.15">
      <c r="A730" s="72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</row>
    <row r="731" spans="1:55" ht="13" x14ac:dyDescent="0.15">
      <c r="A731" s="72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</row>
    <row r="732" spans="1:55" ht="13" x14ac:dyDescent="0.15">
      <c r="A732" s="72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</row>
    <row r="733" spans="1:55" ht="13" x14ac:dyDescent="0.15">
      <c r="A733" s="72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</row>
    <row r="734" spans="1:55" ht="13" x14ac:dyDescent="0.15">
      <c r="A734" s="72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</row>
    <row r="735" spans="1:55" ht="13" x14ac:dyDescent="0.15">
      <c r="A735" s="72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</row>
    <row r="736" spans="1:55" ht="13" x14ac:dyDescent="0.15">
      <c r="A736" s="72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</row>
    <row r="737" spans="1:55" ht="13" x14ac:dyDescent="0.15">
      <c r="A737" s="72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</row>
    <row r="738" spans="1:55" ht="13" x14ac:dyDescent="0.15">
      <c r="A738" s="72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</row>
    <row r="739" spans="1:55" ht="13" x14ac:dyDescent="0.15">
      <c r="A739" s="72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</row>
    <row r="740" spans="1:55" ht="13" x14ac:dyDescent="0.15">
      <c r="A740" s="72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</row>
    <row r="741" spans="1:55" ht="13" x14ac:dyDescent="0.15">
      <c r="A741" s="72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</row>
    <row r="742" spans="1:55" ht="13" x14ac:dyDescent="0.15">
      <c r="A742" s="72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</row>
    <row r="743" spans="1:55" ht="13" x14ac:dyDescent="0.15">
      <c r="A743" s="72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</row>
    <row r="744" spans="1:55" ht="13" x14ac:dyDescent="0.15">
      <c r="A744" s="72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</row>
    <row r="745" spans="1:55" ht="13" x14ac:dyDescent="0.15">
      <c r="A745" s="72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</row>
    <row r="746" spans="1:55" ht="13" x14ac:dyDescent="0.15">
      <c r="A746" s="72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</row>
    <row r="747" spans="1:55" ht="13" x14ac:dyDescent="0.15">
      <c r="A747" s="72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</row>
    <row r="748" spans="1:55" ht="13" x14ac:dyDescent="0.15">
      <c r="A748" s="72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</row>
    <row r="749" spans="1:55" ht="13" x14ac:dyDescent="0.15">
      <c r="A749" s="72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</row>
    <row r="750" spans="1:55" ht="13" x14ac:dyDescent="0.15">
      <c r="A750" s="72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</row>
    <row r="751" spans="1:55" ht="13" x14ac:dyDescent="0.15">
      <c r="A751" s="72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</row>
    <row r="752" spans="1:55" ht="13" x14ac:dyDescent="0.15">
      <c r="A752" s="72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</row>
    <row r="753" spans="1:55" ht="13" x14ac:dyDescent="0.15">
      <c r="A753" s="72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</row>
    <row r="754" spans="1:55" ht="13" x14ac:dyDescent="0.15">
      <c r="A754" s="72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</row>
    <row r="755" spans="1:55" ht="13" x14ac:dyDescent="0.15">
      <c r="A755" s="72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</row>
    <row r="756" spans="1:55" ht="13" x14ac:dyDescent="0.15">
      <c r="A756" s="72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</row>
    <row r="757" spans="1:55" ht="13" x14ac:dyDescent="0.15">
      <c r="A757" s="72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</row>
    <row r="758" spans="1:55" ht="13" x14ac:dyDescent="0.15">
      <c r="A758" s="72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</row>
    <row r="759" spans="1:55" ht="13" x14ac:dyDescent="0.15">
      <c r="A759" s="72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</row>
    <row r="760" spans="1:55" ht="13" x14ac:dyDescent="0.15">
      <c r="A760" s="72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</row>
    <row r="761" spans="1:55" ht="13" x14ac:dyDescent="0.15">
      <c r="A761" s="72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</row>
    <row r="762" spans="1:55" ht="13" x14ac:dyDescent="0.15">
      <c r="A762" s="72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</row>
    <row r="763" spans="1:55" ht="13" x14ac:dyDescent="0.15">
      <c r="A763" s="72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</row>
    <row r="764" spans="1:55" ht="13" x14ac:dyDescent="0.15">
      <c r="A764" s="72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</row>
    <row r="765" spans="1:55" ht="13" x14ac:dyDescent="0.15">
      <c r="A765" s="72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</row>
    <row r="766" spans="1:55" ht="13" x14ac:dyDescent="0.15">
      <c r="A766" s="72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</row>
    <row r="767" spans="1:55" ht="13" x14ac:dyDescent="0.15">
      <c r="A767" s="72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</row>
    <row r="768" spans="1:55" ht="13" x14ac:dyDescent="0.15">
      <c r="A768" s="72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</row>
    <row r="769" spans="1:55" ht="13" x14ac:dyDescent="0.15">
      <c r="A769" s="72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</row>
    <row r="770" spans="1:55" ht="13" x14ac:dyDescent="0.15">
      <c r="A770" s="72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</row>
    <row r="771" spans="1:55" ht="13" x14ac:dyDescent="0.15">
      <c r="A771" s="72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</row>
    <row r="772" spans="1:55" ht="13" x14ac:dyDescent="0.15">
      <c r="A772" s="72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</row>
    <row r="773" spans="1:55" ht="13" x14ac:dyDescent="0.15">
      <c r="A773" s="72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</row>
    <row r="774" spans="1:55" ht="13" x14ac:dyDescent="0.15">
      <c r="A774" s="72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</row>
    <row r="775" spans="1:55" ht="13" x14ac:dyDescent="0.15">
      <c r="A775" s="72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</row>
    <row r="776" spans="1:55" ht="13" x14ac:dyDescent="0.15">
      <c r="A776" s="72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</row>
    <row r="777" spans="1:55" ht="13" x14ac:dyDescent="0.15">
      <c r="A777" s="72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</row>
    <row r="778" spans="1:55" ht="13" x14ac:dyDescent="0.15">
      <c r="A778" s="72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</row>
    <row r="779" spans="1:55" ht="13" x14ac:dyDescent="0.15">
      <c r="A779" s="72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</row>
    <row r="780" spans="1:55" ht="13" x14ac:dyDescent="0.15">
      <c r="A780" s="72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</row>
    <row r="781" spans="1:55" ht="13" x14ac:dyDescent="0.15">
      <c r="A781" s="72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</row>
    <row r="782" spans="1:55" ht="13" x14ac:dyDescent="0.15">
      <c r="A782" s="72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</row>
    <row r="783" spans="1:55" ht="13" x14ac:dyDescent="0.15">
      <c r="A783" s="72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</row>
    <row r="784" spans="1:55" ht="13" x14ac:dyDescent="0.15">
      <c r="A784" s="72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</row>
    <row r="785" spans="1:55" ht="13" x14ac:dyDescent="0.15">
      <c r="A785" s="72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</row>
    <row r="786" spans="1:55" ht="13" x14ac:dyDescent="0.15">
      <c r="A786" s="72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</row>
    <row r="787" spans="1:55" ht="13" x14ac:dyDescent="0.15">
      <c r="A787" s="72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</row>
    <row r="788" spans="1:55" ht="13" x14ac:dyDescent="0.15">
      <c r="A788" s="72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</row>
    <row r="789" spans="1:55" ht="13" x14ac:dyDescent="0.15">
      <c r="A789" s="72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</row>
    <row r="790" spans="1:55" ht="13" x14ac:dyDescent="0.15">
      <c r="A790" s="72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</row>
    <row r="791" spans="1:55" ht="13" x14ac:dyDescent="0.15">
      <c r="A791" s="72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</row>
    <row r="792" spans="1:55" ht="13" x14ac:dyDescent="0.15">
      <c r="A792" s="72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</row>
    <row r="793" spans="1:55" ht="13" x14ac:dyDescent="0.15">
      <c r="A793" s="72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</row>
    <row r="794" spans="1:55" ht="13" x14ac:dyDescent="0.15">
      <c r="A794" s="72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</row>
    <row r="795" spans="1:55" ht="13" x14ac:dyDescent="0.15">
      <c r="A795" s="72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</row>
    <row r="796" spans="1:55" ht="13" x14ac:dyDescent="0.15">
      <c r="A796" s="72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</row>
    <row r="797" spans="1:55" ht="13" x14ac:dyDescent="0.15">
      <c r="A797" s="72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</row>
    <row r="798" spans="1:55" ht="13" x14ac:dyDescent="0.15">
      <c r="A798" s="72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</row>
    <row r="799" spans="1:55" ht="13" x14ac:dyDescent="0.15">
      <c r="A799" s="72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</row>
    <row r="800" spans="1:55" ht="13" x14ac:dyDescent="0.15">
      <c r="A800" s="72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</row>
    <row r="801" spans="1:55" ht="13" x14ac:dyDescent="0.15">
      <c r="A801" s="72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</row>
    <row r="802" spans="1:55" ht="13" x14ac:dyDescent="0.15">
      <c r="A802" s="72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</row>
    <row r="803" spans="1:55" ht="13" x14ac:dyDescent="0.15">
      <c r="A803" s="72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</row>
    <row r="804" spans="1:55" ht="13" x14ac:dyDescent="0.15">
      <c r="A804" s="72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</row>
    <row r="805" spans="1:55" ht="13" x14ac:dyDescent="0.15">
      <c r="A805" s="72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</row>
    <row r="806" spans="1:55" ht="13" x14ac:dyDescent="0.15">
      <c r="A806" s="72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</row>
    <row r="807" spans="1:55" ht="13" x14ac:dyDescent="0.15">
      <c r="A807" s="72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</row>
    <row r="808" spans="1:55" ht="13" x14ac:dyDescent="0.15">
      <c r="A808" s="72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</row>
    <row r="809" spans="1:55" ht="13" x14ac:dyDescent="0.15">
      <c r="A809" s="72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</row>
    <row r="810" spans="1:55" ht="13" x14ac:dyDescent="0.15">
      <c r="A810" s="72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</row>
    <row r="811" spans="1:55" ht="13" x14ac:dyDescent="0.15">
      <c r="A811" s="72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</row>
    <row r="812" spans="1:55" ht="13" x14ac:dyDescent="0.15">
      <c r="A812" s="72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</row>
    <row r="813" spans="1:55" ht="13" x14ac:dyDescent="0.15">
      <c r="A813" s="72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</row>
    <row r="814" spans="1:55" ht="13" x14ac:dyDescent="0.15">
      <c r="A814" s="72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</row>
    <row r="815" spans="1:55" ht="13" x14ac:dyDescent="0.15">
      <c r="A815" s="72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</row>
    <row r="816" spans="1:55" ht="13" x14ac:dyDescent="0.15">
      <c r="A816" s="72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</row>
    <row r="817" spans="1:55" ht="13" x14ac:dyDescent="0.15">
      <c r="A817" s="72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</row>
    <row r="818" spans="1:55" ht="13" x14ac:dyDescent="0.15">
      <c r="A818" s="72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</row>
    <row r="819" spans="1:55" ht="13" x14ac:dyDescent="0.15">
      <c r="A819" s="72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</row>
    <row r="820" spans="1:55" ht="13" x14ac:dyDescent="0.15">
      <c r="A820" s="72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</row>
    <row r="821" spans="1:55" ht="13" x14ac:dyDescent="0.15">
      <c r="A821" s="72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</row>
    <row r="822" spans="1:55" ht="13" x14ac:dyDescent="0.15">
      <c r="A822" s="72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</row>
    <row r="823" spans="1:55" ht="13" x14ac:dyDescent="0.15">
      <c r="A823" s="72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</row>
    <row r="824" spans="1:55" ht="13" x14ac:dyDescent="0.15">
      <c r="A824" s="72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</row>
    <row r="825" spans="1:55" ht="13" x14ac:dyDescent="0.15">
      <c r="A825" s="72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</row>
    <row r="826" spans="1:55" ht="13" x14ac:dyDescent="0.15">
      <c r="A826" s="72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</row>
    <row r="827" spans="1:55" ht="13" x14ac:dyDescent="0.15">
      <c r="A827" s="72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</row>
    <row r="828" spans="1:55" ht="13" x14ac:dyDescent="0.15">
      <c r="A828" s="72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</row>
    <row r="829" spans="1:55" ht="13" x14ac:dyDescent="0.15">
      <c r="A829" s="72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</row>
    <row r="830" spans="1:55" ht="13" x14ac:dyDescent="0.15">
      <c r="A830" s="72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</row>
    <row r="831" spans="1:55" ht="13" x14ac:dyDescent="0.15">
      <c r="A831" s="72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</row>
    <row r="832" spans="1:55" ht="13" x14ac:dyDescent="0.15">
      <c r="A832" s="72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</row>
    <row r="833" spans="1:55" ht="13" x14ac:dyDescent="0.15">
      <c r="A833" s="72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</row>
    <row r="834" spans="1:55" ht="13" x14ac:dyDescent="0.15">
      <c r="A834" s="72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</row>
    <row r="835" spans="1:55" ht="13" x14ac:dyDescent="0.15">
      <c r="A835" s="72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</row>
    <row r="836" spans="1:55" ht="13" x14ac:dyDescent="0.15">
      <c r="A836" s="72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</row>
    <row r="837" spans="1:55" ht="13" x14ac:dyDescent="0.15">
      <c r="A837" s="72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</row>
    <row r="838" spans="1:55" ht="13" x14ac:dyDescent="0.15">
      <c r="A838" s="72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</row>
    <row r="839" spans="1:55" ht="13" x14ac:dyDescent="0.15">
      <c r="A839" s="72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</row>
    <row r="840" spans="1:55" ht="13" x14ac:dyDescent="0.15">
      <c r="A840" s="72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</row>
    <row r="841" spans="1:55" ht="13" x14ac:dyDescent="0.15">
      <c r="A841" s="72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</row>
    <row r="842" spans="1:55" ht="13" x14ac:dyDescent="0.15">
      <c r="A842" s="72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</row>
    <row r="843" spans="1:55" ht="13" x14ac:dyDescent="0.15">
      <c r="A843" s="72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</row>
    <row r="844" spans="1:55" ht="13" x14ac:dyDescent="0.15">
      <c r="A844" s="72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</row>
    <row r="845" spans="1:55" ht="13" x14ac:dyDescent="0.15">
      <c r="A845" s="72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</row>
    <row r="846" spans="1:55" ht="13" x14ac:dyDescent="0.15">
      <c r="A846" s="72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</row>
    <row r="847" spans="1:55" ht="13" x14ac:dyDescent="0.15">
      <c r="A847" s="72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</row>
    <row r="848" spans="1:55" ht="13" x14ac:dyDescent="0.15">
      <c r="A848" s="72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</row>
    <row r="849" spans="1:55" ht="13" x14ac:dyDescent="0.15">
      <c r="A849" s="72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</row>
    <row r="850" spans="1:55" ht="13" x14ac:dyDescent="0.15">
      <c r="A850" s="72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</row>
    <row r="851" spans="1:55" ht="13" x14ac:dyDescent="0.15">
      <c r="A851" s="72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</row>
    <row r="852" spans="1:55" ht="13" x14ac:dyDescent="0.15">
      <c r="A852" s="72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</row>
    <row r="853" spans="1:55" ht="13" x14ac:dyDescent="0.15">
      <c r="A853" s="72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</row>
    <row r="854" spans="1:55" ht="13" x14ac:dyDescent="0.15">
      <c r="A854" s="72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</row>
    <row r="855" spans="1:55" ht="13" x14ac:dyDescent="0.15">
      <c r="A855" s="72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</row>
    <row r="856" spans="1:55" ht="13" x14ac:dyDescent="0.15">
      <c r="A856" s="72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</row>
    <row r="857" spans="1:55" ht="13" x14ac:dyDescent="0.15">
      <c r="A857" s="72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</row>
    <row r="858" spans="1:55" ht="13" x14ac:dyDescent="0.15">
      <c r="A858" s="72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</row>
    <row r="859" spans="1:55" ht="13" x14ac:dyDescent="0.15">
      <c r="A859" s="72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</row>
    <row r="860" spans="1:55" ht="13" x14ac:dyDescent="0.15">
      <c r="A860" s="72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</row>
    <row r="861" spans="1:55" ht="13" x14ac:dyDescent="0.15">
      <c r="A861" s="72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</row>
    <row r="862" spans="1:55" ht="13" x14ac:dyDescent="0.15">
      <c r="A862" s="72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</row>
    <row r="863" spans="1:55" ht="13" x14ac:dyDescent="0.15">
      <c r="A863" s="72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</row>
    <row r="864" spans="1:55" ht="13" x14ac:dyDescent="0.15">
      <c r="A864" s="72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</row>
    <row r="865" spans="1:55" ht="13" x14ac:dyDescent="0.15">
      <c r="A865" s="72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</row>
    <row r="866" spans="1:55" ht="13" x14ac:dyDescent="0.15">
      <c r="A866" s="72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</row>
    <row r="867" spans="1:55" ht="13" x14ac:dyDescent="0.15">
      <c r="A867" s="72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</row>
    <row r="868" spans="1:55" ht="13" x14ac:dyDescent="0.15">
      <c r="A868" s="72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</row>
    <row r="869" spans="1:55" ht="13" x14ac:dyDescent="0.15">
      <c r="A869" s="72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</row>
    <row r="870" spans="1:55" ht="13" x14ac:dyDescent="0.15">
      <c r="A870" s="72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</row>
    <row r="871" spans="1:55" ht="13" x14ac:dyDescent="0.15">
      <c r="A871" s="72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</row>
    <row r="872" spans="1:55" ht="13" x14ac:dyDescent="0.15">
      <c r="A872" s="72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</row>
    <row r="873" spans="1:55" ht="13" x14ac:dyDescent="0.15">
      <c r="A873" s="72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</row>
    <row r="874" spans="1:55" ht="13" x14ac:dyDescent="0.15">
      <c r="A874" s="72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</row>
    <row r="875" spans="1:55" ht="13" x14ac:dyDescent="0.15">
      <c r="A875" s="72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</row>
    <row r="876" spans="1:55" ht="13" x14ac:dyDescent="0.15">
      <c r="A876" s="72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</row>
    <row r="877" spans="1:55" ht="13" x14ac:dyDescent="0.15">
      <c r="A877" s="72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</row>
    <row r="878" spans="1:55" ht="13" x14ac:dyDescent="0.15">
      <c r="A878" s="72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</row>
    <row r="879" spans="1:55" ht="13" x14ac:dyDescent="0.15">
      <c r="A879" s="72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</row>
    <row r="880" spans="1:55" ht="13" x14ac:dyDescent="0.15">
      <c r="A880" s="72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</row>
    <row r="881" spans="1:55" ht="13" x14ac:dyDescent="0.15">
      <c r="A881" s="72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</row>
    <row r="882" spans="1:55" ht="13" x14ac:dyDescent="0.15">
      <c r="A882" s="72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</row>
    <row r="883" spans="1:55" ht="13" x14ac:dyDescent="0.15">
      <c r="A883" s="72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</row>
    <row r="884" spans="1:55" ht="13" x14ac:dyDescent="0.15">
      <c r="A884" s="72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</row>
    <row r="885" spans="1:55" ht="13" x14ac:dyDescent="0.15">
      <c r="A885" s="72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</row>
    <row r="886" spans="1:55" ht="13" x14ac:dyDescent="0.15">
      <c r="A886" s="72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</row>
    <row r="887" spans="1:55" ht="13" x14ac:dyDescent="0.15">
      <c r="A887" s="72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</row>
    <row r="888" spans="1:55" ht="13" x14ac:dyDescent="0.15">
      <c r="A888" s="72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</row>
    <row r="889" spans="1:55" ht="13" x14ac:dyDescent="0.15">
      <c r="A889" s="72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</row>
    <row r="890" spans="1:55" ht="13" x14ac:dyDescent="0.15">
      <c r="A890" s="72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</row>
    <row r="891" spans="1:55" ht="13" x14ac:dyDescent="0.15">
      <c r="A891" s="72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</row>
    <row r="892" spans="1:55" ht="13" x14ac:dyDescent="0.15">
      <c r="A892" s="72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</row>
    <row r="893" spans="1:55" ht="13" x14ac:dyDescent="0.15">
      <c r="A893" s="72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</row>
    <row r="894" spans="1:55" ht="13" x14ac:dyDescent="0.15">
      <c r="A894" s="72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</row>
    <row r="895" spans="1:55" ht="13" x14ac:dyDescent="0.15">
      <c r="A895" s="72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</row>
    <row r="896" spans="1:55" ht="13" x14ac:dyDescent="0.15">
      <c r="A896" s="72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</row>
    <row r="897" spans="1:55" ht="13" x14ac:dyDescent="0.15">
      <c r="A897" s="72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</row>
    <row r="898" spans="1:55" ht="13" x14ac:dyDescent="0.15">
      <c r="A898" s="72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</row>
    <row r="899" spans="1:55" ht="13" x14ac:dyDescent="0.15">
      <c r="A899" s="72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</row>
    <row r="900" spans="1:55" ht="13" x14ac:dyDescent="0.15">
      <c r="A900" s="72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</row>
    <row r="901" spans="1:55" ht="13" x14ac:dyDescent="0.15">
      <c r="A901" s="72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</row>
    <row r="902" spans="1:55" ht="13" x14ac:dyDescent="0.15">
      <c r="A902" s="72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</row>
    <row r="903" spans="1:55" ht="13" x14ac:dyDescent="0.15">
      <c r="A903" s="72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</row>
    <row r="904" spans="1:55" ht="13" x14ac:dyDescent="0.15">
      <c r="A904" s="72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</row>
    <row r="905" spans="1:55" ht="13" x14ac:dyDescent="0.15">
      <c r="A905" s="72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</row>
    <row r="906" spans="1:55" ht="13" x14ac:dyDescent="0.15">
      <c r="A906" s="72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</row>
    <row r="907" spans="1:55" ht="13" x14ac:dyDescent="0.15">
      <c r="A907" s="72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</row>
    <row r="908" spans="1:55" ht="13" x14ac:dyDescent="0.15">
      <c r="A908" s="72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</row>
    <row r="909" spans="1:55" ht="13" x14ac:dyDescent="0.15">
      <c r="A909" s="72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</row>
    <row r="910" spans="1:55" ht="13" x14ac:dyDescent="0.15">
      <c r="A910" s="72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</row>
    <row r="911" spans="1:55" ht="13" x14ac:dyDescent="0.15">
      <c r="A911" s="72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</row>
    <row r="912" spans="1:55" ht="13" x14ac:dyDescent="0.15">
      <c r="A912" s="72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</row>
    <row r="913" spans="1:55" ht="13" x14ac:dyDescent="0.15">
      <c r="A913" s="72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</row>
    <row r="914" spans="1:55" ht="13" x14ac:dyDescent="0.15">
      <c r="A914" s="72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</row>
    <row r="915" spans="1:55" ht="13" x14ac:dyDescent="0.15">
      <c r="A915" s="72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</row>
    <row r="916" spans="1:55" ht="13" x14ac:dyDescent="0.15">
      <c r="A916" s="72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</row>
    <row r="917" spans="1:55" ht="13" x14ac:dyDescent="0.15">
      <c r="A917" s="72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</row>
    <row r="918" spans="1:55" ht="13" x14ac:dyDescent="0.15">
      <c r="A918" s="72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</row>
    <row r="919" spans="1:55" ht="13" x14ac:dyDescent="0.15">
      <c r="A919" s="72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</row>
    <row r="920" spans="1:55" ht="13" x14ac:dyDescent="0.15">
      <c r="A920" s="72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</row>
    <row r="921" spans="1:55" ht="13" x14ac:dyDescent="0.15">
      <c r="A921" s="72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</row>
    <row r="922" spans="1:55" ht="13" x14ac:dyDescent="0.15">
      <c r="A922" s="72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</row>
    <row r="923" spans="1:55" ht="13" x14ac:dyDescent="0.15">
      <c r="A923" s="72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</row>
    <row r="924" spans="1:55" ht="13" x14ac:dyDescent="0.15">
      <c r="A924" s="72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</row>
    <row r="925" spans="1:55" ht="13" x14ac:dyDescent="0.15">
      <c r="A925" s="72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</row>
    <row r="926" spans="1:55" ht="13" x14ac:dyDescent="0.15">
      <c r="A926" s="72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</row>
    <row r="927" spans="1:55" ht="13" x14ac:dyDescent="0.15">
      <c r="A927" s="72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</row>
    <row r="928" spans="1:55" ht="13" x14ac:dyDescent="0.15">
      <c r="A928" s="72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</row>
    <row r="929" spans="1:55" ht="13" x14ac:dyDescent="0.15">
      <c r="A929" s="72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</row>
    <row r="930" spans="1:55" ht="13" x14ac:dyDescent="0.15">
      <c r="A930" s="72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</row>
    <row r="931" spans="1:55" ht="13" x14ac:dyDescent="0.15">
      <c r="A931" s="72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</row>
    <row r="932" spans="1:55" ht="13" x14ac:dyDescent="0.15">
      <c r="A932" s="72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</row>
    <row r="933" spans="1:55" ht="13" x14ac:dyDescent="0.15">
      <c r="A933" s="72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</row>
    <row r="934" spans="1:55" ht="13" x14ac:dyDescent="0.15">
      <c r="A934" s="72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</row>
    <row r="935" spans="1:55" ht="13" x14ac:dyDescent="0.15">
      <c r="A935" s="72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</row>
    <row r="936" spans="1:55" ht="13" x14ac:dyDescent="0.15">
      <c r="A936" s="72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</row>
    <row r="937" spans="1:55" ht="13" x14ac:dyDescent="0.15">
      <c r="A937" s="72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</row>
    <row r="938" spans="1:55" ht="13" x14ac:dyDescent="0.15">
      <c r="A938" s="72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</row>
    <row r="939" spans="1:55" ht="13" x14ac:dyDescent="0.15">
      <c r="A939" s="72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</row>
    <row r="940" spans="1:55" ht="13" x14ac:dyDescent="0.15">
      <c r="A940" s="72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</row>
    <row r="941" spans="1:55" ht="13" x14ac:dyDescent="0.15">
      <c r="A941" s="72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</row>
    <row r="942" spans="1:55" ht="13" x14ac:dyDescent="0.15">
      <c r="A942" s="72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</row>
    <row r="943" spans="1:55" ht="13" x14ac:dyDescent="0.15">
      <c r="A943" s="72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</row>
    <row r="944" spans="1:55" ht="13" x14ac:dyDescent="0.15">
      <c r="A944" s="72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</row>
    <row r="945" spans="1:55" ht="13" x14ac:dyDescent="0.15">
      <c r="A945" s="72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</row>
    <row r="946" spans="1:55" ht="13" x14ac:dyDescent="0.15">
      <c r="A946" s="72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</row>
    <row r="947" spans="1:55" ht="13" x14ac:dyDescent="0.15">
      <c r="A947" s="72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</row>
    <row r="948" spans="1:55" ht="13" x14ac:dyDescent="0.15">
      <c r="A948" s="72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</row>
    <row r="949" spans="1:55" ht="13" x14ac:dyDescent="0.15">
      <c r="A949" s="72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</row>
    <row r="950" spans="1:55" ht="13" x14ac:dyDescent="0.15">
      <c r="A950" s="72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</row>
    <row r="951" spans="1:55" ht="13" x14ac:dyDescent="0.15">
      <c r="A951" s="72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</row>
    <row r="952" spans="1:55" ht="13" x14ac:dyDescent="0.15">
      <c r="A952" s="72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</row>
    <row r="953" spans="1:55" ht="13" x14ac:dyDescent="0.15">
      <c r="A953" s="72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</row>
    <row r="954" spans="1:55" ht="13" x14ac:dyDescent="0.15">
      <c r="A954" s="72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</row>
    <row r="955" spans="1:55" ht="13" x14ac:dyDescent="0.15">
      <c r="A955" s="72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</row>
    <row r="956" spans="1:55" ht="13" x14ac:dyDescent="0.15">
      <c r="A956" s="72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</row>
    <row r="957" spans="1:55" ht="13" x14ac:dyDescent="0.15">
      <c r="A957" s="72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</row>
    <row r="958" spans="1:55" ht="13" x14ac:dyDescent="0.15">
      <c r="A958" s="72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</row>
    <row r="959" spans="1:55" ht="13" x14ac:dyDescent="0.15">
      <c r="A959" s="72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</row>
    <row r="960" spans="1:55" ht="13" x14ac:dyDescent="0.15">
      <c r="A960" s="72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</row>
    <row r="961" spans="1:55" ht="13" x14ac:dyDescent="0.15">
      <c r="A961" s="72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</row>
    <row r="962" spans="1:55" ht="13" x14ac:dyDescent="0.15">
      <c r="A962" s="72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</row>
    <row r="963" spans="1:55" ht="13" x14ac:dyDescent="0.15">
      <c r="A963" s="72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</row>
    <row r="964" spans="1:55" ht="13" x14ac:dyDescent="0.15">
      <c r="A964" s="72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</row>
    <row r="965" spans="1:55" ht="13" x14ac:dyDescent="0.15">
      <c r="A965" s="72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</row>
    <row r="966" spans="1:55" ht="13" x14ac:dyDescent="0.15">
      <c r="A966" s="72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</row>
    <row r="967" spans="1:55" ht="13" x14ac:dyDescent="0.15">
      <c r="A967" s="72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</row>
    <row r="968" spans="1:55" ht="13" x14ac:dyDescent="0.15">
      <c r="A968" s="72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</row>
    <row r="969" spans="1:55" ht="13" x14ac:dyDescent="0.15">
      <c r="A969" s="72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</row>
    <row r="970" spans="1:55" ht="13" x14ac:dyDescent="0.15">
      <c r="A970" s="72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</row>
    <row r="971" spans="1:55" ht="13" x14ac:dyDescent="0.15">
      <c r="A971" s="72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</row>
    <row r="972" spans="1:55" ht="13" x14ac:dyDescent="0.15">
      <c r="A972" s="72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</row>
    <row r="973" spans="1:55" ht="13" x14ac:dyDescent="0.15">
      <c r="A973" s="72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</row>
    <row r="974" spans="1:55" ht="13" x14ac:dyDescent="0.15">
      <c r="A974" s="72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</row>
    <row r="975" spans="1:55" ht="13" x14ac:dyDescent="0.15">
      <c r="A975" s="72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</row>
    <row r="976" spans="1:55" ht="13" x14ac:dyDescent="0.15">
      <c r="A976" s="72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</row>
    <row r="977" spans="1:55" ht="13" x14ac:dyDescent="0.15">
      <c r="A977" s="72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</row>
    <row r="978" spans="1:55" ht="13" x14ac:dyDescent="0.15">
      <c r="A978" s="72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</row>
    <row r="979" spans="1:55" ht="13" x14ac:dyDescent="0.15">
      <c r="A979" s="72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</row>
    <row r="980" spans="1:55" ht="13" x14ac:dyDescent="0.15">
      <c r="A980" s="72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</row>
    <row r="981" spans="1:55" ht="13" x14ac:dyDescent="0.15">
      <c r="A981" s="72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</row>
    <row r="982" spans="1:55" ht="13" x14ac:dyDescent="0.15">
      <c r="A982" s="72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</row>
    <row r="983" spans="1:55" ht="13" x14ac:dyDescent="0.15">
      <c r="A983" s="72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</row>
    <row r="984" spans="1:55" ht="13" x14ac:dyDescent="0.15">
      <c r="A984" s="72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</row>
    <row r="985" spans="1:55" ht="13" x14ac:dyDescent="0.15">
      <c r="A985" s="72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</row>
    <row r="986" spans="1:55" ht="13" x14ac:dyDescent="0.15">
      <c r="A986" s="72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</row>
    <row r="987" spans="1:55" ht="13" x14ac:dyDescent="0.15">
      <c r="A987" s="72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</row>
    <row r="988" spans="1:55" ht="13" x14ac:dyDescent="0.15">
      <c r="A988" s="72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</row>
    <row r="989" spans="1:55" ht="13" x14ac:dyDescent="0.15">
      <c r="A989" s="72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</row>
    <row r="990" spans="1:55" ht="13" x14ac:dyDescent="0.15">
      <c r="A990" s="72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</row>
    <row r="991" spans="1:55" ht="13" x14ac:dyDescent="0.15">
      <c r="A991" s="72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</row>
    <row r="992" spans="1:55" ht="13" x14ac:dyDescent="0.15">
      <c r="A992" s="72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</row>
    <row r="993" spans="1:55" ht="13" x14ac:dyDescent="0.15">
      <c r="A993" s="72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</row>
    <row r="994" spans="1:55" ht="13" x14ac:dyDescent="0.15">
      <c r="A994" s="72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</row>
    <row r="995" spans="1:55" ht="13" x14ac:dyDescent="0.15">
      <c r="A995" s="72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</row>
    <row r="996" spans="1:55" ht="13" x14ac:dyDescent="0.15">
      <c r="A996" s="72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</row>
    <row r="997" spans="1:55" ht="13" x14ac:dyDescent="0.15">
      <c r="A997" s="72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</row>
    <row r="998" spans="1:55" ht="13" x14ac:dyDescent="0.15">
      <c r="A998" s="72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</row>
    <row r="999" spans="1:55" ht="13" x14ac:dyDescent="0.15">
      <c r="A999" s="72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</row>
    <row r="1000" spans="1:55" ht="13" x14ac:dyDescent="0.15">
      <c r="A1000" s="72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</row>
    <row r="1001" spans="1:55" ht="13" x14ac:dyDescent="0.15">
      <c r="A1001" s="72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</row>
    <row r="1002" spans="1:55" ht="13" x14ac:dyDescent="0.15">
      <c r="A1002" s="72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</row>
    <row r="1003" spans="1:55" ht="13" x14ac:dyDescent="0.15">
      <c r="A1003" s="72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</row>
    <row r="1004" spans="1:55" ht="13" x14ac:dyDescent="0.15">
      <c r="A1004" s="72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</row>
    <row r="1005" spans="1:55" ht="13" x14ac:dyDescent="0.15">
      <c r="A1005" s="72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</row>
    <row r="1006" spans="1:55" ht="13" x14ac:dyDescent="0.15">
      <c r="A1006" s="72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</row>
    <row r="1007" spans="1:55" ht="13" x14ac:dyDescent="0.15">
      <c r="A1007" s="72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</row>
    <row r="1008" spans="1:55" ht="13" x14ac:dyDescent="0.15">
      <c r="A1008" s="72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</row>
    <row r="1009" spans="1:55" ht="13" x14ac:dyDescent="0.15">
      <c r="A1009" s="72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73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</row>
    <row r="1010" spans="1:55" ht="13" x14ac:dyDescent="0.15">
      <c r="A1010" s="72"/>
      <c r="B1010" s="73"/>
      <c r="C1010" s="73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73"/>
      <c r="AK1010" s="73"/>
      <c r="AL1010" s="73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</row>
    <row r="1011" spans="1:55" ht="13" x14ac:dyDescent="0.15">
      <c r="A1011" s="72"/>
      <c r="B1011" s="73"/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73"/>
      <c r="AK1011" s="73"/>
      <c r="AL1011" s="73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</row>
    <row r="1012" spans="1:55" ht="13" x14ac:dyDescent="0.15">
      <c r="A1012" s="72"/>
      <c r="B1012" s="73"/>
      <c r="C1012" s="73"/>
      <c r="D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73"/>
      <c r="AK1012" s="73"/>
      <c r="AL1012" s="73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</row>
  </sheetData>
  <mergeCells count="8030">
    <mergeCell ref="W312:X312"/>
    <mergeCell ref="Y312:Z312"/>
    <mergeCell ref="AA312:AB312"/>
    <mergeCell ref="AC312:AD312"/>
    <mergeCell ref="AE312:AF312"/>
    <mergeCell ref="AG312:AH312"/>
    <mergeCell ref="AI309:AJ309"/>
    <mergeCell ref="AK309:AL309"/>
    <mergeCell ref="AM309:AN309"/>
    <mergeCell ref="AO309:AP309"/>
    <mergeCell ref="AQ309:AR309"/>
    <mergeCell ref="AS309:AT309"/>
    <mergeCell ref="AU309:AV309"/>
    <mergeCell ref="AW309:AX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AI308:AJ308"/>
    <mergeCell ref="AK308:AL308"/>
    <mergeCell ref="AM308:AN308"/>
    <mergeCell ref="AO308:AP308"/>
    <mergeCell ref="AQ308:AR308"/>
    <mergeCell ref="AS308:AT308"/>
    <mergeCell ref="AU308:AV308"/>
    <mergeCell ref="AW308:AX308"/>
    <mergeCell ref="U308:V308"/>
    <mergeCell ref="W308:X308"/>
    <mergeCell ref="Y308:Z308"/>
    <mergeCell ref="AA308:AB308"/>
    <mergeCell ref="AC308:AD308"/>
    <mergeCell ref="AE308:AF308"/>
    <mergeCell ref="AG308:AH308"/>
    <mergeCell ref="G308:H308"/>
    <mergeCell ref="I308:J308"/>
    <mergeCell ref="K308:L308"/>
    <mergeCell ref="M308:N308"/>
    <mergeCell ref="O308:P308"/>
    <mergeCell ref="Q308:R308"/>
    <mergeCell ref="S308:T308"/>
    <mergeCell ref="AO307:AP307"/>
    <mergeCell ref="AQ307:AR307"/>
    <mergeCell ref="AS307:AT307"/>
    <mergeCell ref="AU307:AV307"/>
    <mergeCell ref="AW307:AX307"/>
    <mergeCell ref="AI306:AJ306"/>
    <mergeCell ref="AK306:AL306"/>
    <mergeCell ref="AO306:AP306"/>
    <mergeCell ref="AQ306:AR306"/>
    <mergeCell ref="AS306:AT306"/>
    <mergeCell ref="AU306:AV306"/>
    <mergeCell ref="AW306:AX306"/>
    <mergeCell ref="G307:H307"/>
    <mergeCell ref="I307:J307"/>
    <mergeCell ref="K307:L307"/>
    <mergeCell ref="M307:N307"/>
    <mergeCell ref="O307:P307"/>
    <mergeCell ref="Q307:R307"/>
    <mergeCell ref="S307:T307"/>
    <mergeCell ref="G302:H302"/>
    <mergeCell ref="I302:J302"/>
    <mergeCell ref="K302:L302"/>
    <mergeCell ref="M302:N302"/>
    <mergeCell ref="O302:P302"/>
    <mergeCell ref="Q302:R302"/>
    <mergeCell ref="S302:T302"/>
    <mergeCell ref="G303:H303"/>
    <mergeCell ref="I303:J303"/>
    <mergeCell ref="K303:L303"/>
    <mergeCell ref="M303:N303"/>
    <mergeCell ref="O303:P303"/>
    <mergeCell ref="Q303:R303"/>
    <mergeCell ref="S303:T303"/>
    <mergeCell ref="AI305:AJ305"/>
    <mergeCell ref="AK305:AL305"/>
    <mergeCell ref="AM305:AN305"/>
    <mergeCell ref="U305:V305"/>
    <mergeCell ref="W305:X305"/>
    <mergeCell ref="Y305:Z305"/>
    <mergeCell ref="AA305:AB305"/>
    <mergeCell ref="AC305:AD305"/>
    <mergeCell ref="AE305:AF305"/>
    <mergeCell ref="AG305:AH305"/>
    <mergeCell ref="G305:H305"/>
    <mergeCell ref="I305:J305"/>
    <mergeCell ref="K305:L305"/>
    <mergeCell ref="M305:N305"/>
    <mergeCell ref="O305:P305"/>
    <mergeCell ref="Q305:R305"/>
    <mergeCell ref="S305:T305"/>
    <mergeCell ref="AU303:AV303"/>
    <mergeCell ref="AW303:AX303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AI307:AJ307"/>
    <mergeCell ref="AK307:AL307"/>
    <mergeCell ref="U307:V307"/>
    <mergeCell ref="W307:X307"/>
    <mergeCell ref="Y307:Z307"/>
    <mergeCell ref="AA307:AB307"/>
    <mergeCell ref="AC307:AD307"/>
    <mergeCell ref="AE307:AF307"/>
    <mergeCell ref="AG307:AH307"/>
    <mergeCell ref="AO305:AP305"/>
    <mergeCell ref="AQ305:AR305"/>
    <mergeCell ref="AS305:AT305"/>
    <mergeCell ref="AU305:AV305"/>
    <mergeCell ref="AW305:AX305"/>
    <mergeCell ref="AM306:AN306"/>
    <mergeCell ref="AM307:AN307"/>
    <mergeCell ref="U302:V302"/>
    <mergeCell ref="W302:X302"/>
    <mergeCell ref="Y302:Z302"/>
    <mergeCell ref="AA302:AB302"/>
    <mergeCell ref="AC302:AD302"/>
    <mergeCell ref="AE302:AF302"/>
    <mergeCell ref="AG302:AH302"/>
    <mergeCell ref="AI302:AJ302"/>
    <mergeCell ref="AK302:AL302"/>
    <mergeCell ref="AO302:AP302"/>
    <mergeCell ref="AQ302:AR302"/>
    <mergeCell ref="AS302:AT302"/>
    <mergeCell ref="AU302:AV302"/>
    <mergeCell ref="AW302:AX302"/>
    <mergeCell ref="G304:H304"/>
    <mergeCell ref="I304:J304"/>
    <mergeCell ref="K304:L304"/>
    <mergeCell ref="M304:N304"/>
    <mergeCell ref="O304:P304"/>
    <mergeCell ref="Q304:R304"/>
    <mergeCell ref="S304:T304"/>
    <mergeCell ref="AM304:AN304"/>
    <mergeCell ref="AO304:AP304"/>
    <mergeCell ref="AQ304:AR304"/>
    <mergeCell ref="AS304:AT304"/>
    <mergeCell ref="AU304:AV304"/>
    <mergeCell ref="AW304:AX304"/>
    <mergeCell ref="AM302:AN302"/>
    <mergeCell ref="AM303:AN303"/>
    <mergeCell ref="AO303:AP303"/>
    <mergeCell ref="AQ303:AR303"/>
    <mergeCell ref="AS303:AT303"/>
    <mergeCell ref="AI301:AJ301"/>
    <mergeCell ref="AK301:AL301"/>
    <mergeCell ref="AM301:AN301"/>
    <mergeCell ref="AO301:AP301"/>
    <mergeCell ref="AQ301:AR301"/>
    <mergeCell ref="AS301:AT301"/>
    <mergeCell ref="AU301:AV301"/>
    <mergeCell ref="AW301:AX301"/>
    <mergeCell ref="U301:V301"/>
    <mergeCell ref="W301:X301"/>
    <mergeCell ref="Y301:Z301"/>
    <mergeCell ref="AA301:AB301"/>
    <mergeCell ref="AC301:AD301"/>
    <mergeCell ref="AE301:AF301"/>
    <mergeCell ref="AG301:AH301"/>
    <mergeCell ref="G301:H301"/>
    <mergeCell ref="I301:J301"/>
    <mergeCell ref="K301:L301"/>
    <mergeCell ref="M301:N301"/>
    <mergeCell ref="O301:P301"/>
    <mergeCell ref="Q301:R301"/>
    <mergeCell ref="S301:T301"/>
    <mergeCell ref="AI303:AJ303"/>
    <mergeCell ref="AK303:AL303"/>
    <mergeCell ref="U303:V303"/>
    <mergeCell ref="W303:X303"/>
    <mergeCell ref="Y303:Z303"/>
    <mergeCell ref="AA303:AB303"/>
    <mergeCell ref="AC303:AD303"/>
    <mergeCell ref="AE303:AF303"/>
    <mergeCell ref="AG303:AH303"/>
    <mergeCell ref="AI304:AJ304"/>
    <mergeCell ref="AK304:AL304"/>
    <mergeCell ref="U304:V304"/>
    <mergeCell ref="W304:X304"/>
    <mergeCell ref="Y304:Z304"/>
    <mergeCell ref="AA304:AB304"/>
    <mergeCell ref="AC304:AD304"/>
    <mergeCell ref="AE304:AF304"/>
    <mergeCell ref="AG304:AH304"/>
    <mergeCell ref="AI300:AJ300"/>
    <mergeCell ref="AK300:AL300"/>
    <mergeCell ref="AM300:AN300"/>
    <mergeCell ref="AO300:AP300"/>
    <mergeCell ref="AQ300:AR300"/>
    <mergeCell ref="AS300:AT300"/>
    <mergeCell ref="AU300:AV300"/>
    <mergeCell ref="AW300:AX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AI299:AJ299"/>
    <mergeCell ref="AK299:AL299"/>
    <mergeCell ref="AM299:AN299"/>
    <mergeCell ref="AO299:AP299"/>
    <mergeCell ref="AQ299:AR299"/>
    <mergeCell ref="AS299:AT299"/>
    <mergeCell ref="AU299:AV299"/>
    <mergeCell ref="AW299:AX299"/>
    <mergeCell ref="U299:V299"/>
    <mergeCell ref="W299:X299"/>
    <mergeCell ref="Y299:Z299"/>
    <mergeCell ref="AA299:AB299"/>
    <mergeCell ref="AC299:AD299"/>
    <mergeCell ref="AE299:AF299"/>
    <mergeCell ref="AG299:AH299"/>
    <mergeCell ref="G299:H299"/>
    <mergeCell ref="I299:J299"/>
    <mergeCell ref="K299:L299"/>
    <mergeCell ref="M299:N299"/>
    <mergeCell ref="O299:P299"/>
    <mergeCell ref="Q299:R299"/>
    <mergeCell ref="S299:T299"/>
    <mergeCell ref="AO298:AP298"/>
    <mergeCell ref="AQ298:AR298"/>
    <mergeCell ref="AS298:AT298"/>
    <mergeCell ref="AU298:AV298"/>
    <mergeCell ref="AW298:AX298"/>
    <mergeCell ref="AI297:AJ297"/>
    <mergeCell ref="AK297:AL297"/>
    <mergeCell ref="AO297:AP297"/>
    <mergeCell ref="AQ297:AR297"/>
    <mergeCell ref="AS297:AT297"/>
    <mergeCell ref="AU297:AV297"/>
    <mergeCell ref="AW297:AX297"/>
    <mergeCell ref="G298:H298"/>
    <mergeCell ref="I298:J298"/>
    <mergeCell ref="K298:L298"/>
    <mergeCell ref="M298:N298"/>
    <mergeCell ref="O298:P298"/>
    <mergeCell ref="Q298:R298"/>
    <mergeCell ref="S298:T298"/>
    <mergeCell ref="G293:H293"/>
    <mergeCell ref="I293:J293"/>
    <mergeCell ref="K293:L293"/>
    <mergeCell ref="M293:N293"/>
    <mergeCell ref="O293:P293"/>
    <mergeCell ref="Q293:R293"/>
    <mergeCell ref="S293:T293"/>
    <mergeCell ref="G294:H294"/>
    <mergeCell ref="I294:J294"/>
    <mergeCell ref="K294:L294"/>
    <mergeCell ref="M294:N294"/>
    <mergeCell ref="O294:P294"/>
    <mergeCell ref="Q294:R294"/>
    <mergeCell ref="S294:T294"/>
    <mergeCell ref="AI296:AJ296"/>
    <mergeCell ref="AK296:AL296"/>
    <mergeCell ref="AM296:AN296"/>
    <mergeCell ref="U296:V296"/>
    <mergeCell ref="W296:X296"/>
    <mergeCell ref="Y296:Z296"/>
    <mergeCell ref="AA296:AB296"/>
    <mergeCell ref="AC296:AD296"/>
    <mergeCell ref="AE296:AF296"/>
    <mergeCell ref="AG296:AH296"/>
    <mergeCell ref="G296:H296"/>
    <mergeCell ref="I296:J296"/>
    <mergeCell ref="K296:L296"/>
    <mergeCell ref="M296:N296"/>
    <mergeCell ref="O296:P296"/>
    <mergeCell ref="Q296:R296"/>
    <mergeCell ref="S296:T296"/>
    <mergeCell ref="AU294:AV294"/>
    <mergeCell ref="AW294:AX294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AI298:AJ298"/>
    <mergeCell ref="AK298:AL298"/>
    <mergeCell ref="U298:V298"/>
    <mergeCell ref="W298:X298"/>
    <mergeCell ref="Y298:Z298"/>
    <mergeCell ref="AA298:AB298"/>
    <mergeCell ref="AC298:AD298"/>
    <mergeCell ref="AE298:AF298"/>
    <mergeCell ref="AG298:AH298"/>
    <mergeCell ref="AO296:AP296"/>
    <mergeCell ref="AQ296:AR296"/>
    <mergeCell ref="AS296:AT296"/>
    <mergeCell ref="AU296:AV296"/>
    <mergeCell ref="AW296:AX296"/>
    <mergeCell ref="AM297:AN297"/>
    <mergeCell ref="AM298:AN298"/>
    <mergeCell ref="U293:V293"/>
    <mergeCell ref="W293:X293"/>
    <mergeCell ref="Y293:Z293"/>
    <mergeCell ref="AA293:AB293"/>
    <mergeCell ref="AC293:AD293"/>
    <mergeCell ref="AE293:AF293"/>
    <mergeCell ref="AG293:AH293"/>
    <mergeCell ref="AI293:AJ293"/>
    <mergeCell ref="AK293:AL293"/>
    <mergeCell ref="AO293:AP293"/>
    <mergeCell ref="AQ293:AR293"/>
    <mergeCell ref="AS293:AT293"/>
    <mergeCell ref="AU293:AV293"/>
    <mergeCell ref="AW293:AX293"/>
    <mergeCell ref="G295:H295"/>
    <mergeCell ref="I295:J295"/>
    <mergeCell ref="K295:L295"/>
    <mergeCell ref="M295:N295"/>
    <mergeCell ref="O295:P295"/>
    <mergeCell ref="Q295:R295"/>
    <mergeCell ref="S295:T295"/>
    <mergeCell ref="AM295:AN295"/>
    <mergeCell ref="AO295:AP295"/>
    <mergeCell ref="AQ295:AR295"/>
    <mergeCell ref="AS295:AT295"/>
    <mergeCell ref="AU295:AV295"/>
    <mergeCell ref="AW295:AX295"/>
    <mergeCell ref="AM293:AN293"/>
    <mergeCell ref="AM294:AN294"/>
    <mergeCell ref="AO294:AP294"/>
    <mergeCell ref="AQ294:AR294"/>
    <mergeCell ref="AS294:AT294"/>
    <mergeCell ref="AI292:AJ292"/>
    <mergeCell ref="AK292:AL292"/>
    <mergeCell ref="AM292:AN292"/>
    <mergeCell ref="AO292:AP292"/>
    <mergeCell ref="AQ292:AR292"/>
    <mergeCell ref="AS292:AT292"/>
    <mergeCell ref="AU292:AV292"/>
    <mergeCell ref="AW292:AX292"/>
    <mergeCell ref="U292:V292"/>
    <mergeCell ref="W292:X292"/>
    <mergeCell ref="Y292:Z292"/>
    <mergeCell ref="AA292:AB292"/>
    <mergeCell ref="AC292:AD292"/>
    <mergeCell ref="AE292:AF292"/>
    <mergeCell ref="AG292:AH292"/>
    <mergeCell ref="G292:H292"/>
    <mergeCell ref="I292:J292"/>
    <mergeCell ref="K292:L292"/>
    <mergeCell ref="M292:N292"/>
    <mergeCell ref="O292:P292"/>
    <mergeCell ref="Q292:R292"/>
    <mergeCell ref="S292:T292"/>
    <mergeCell ref="AI294:AJ294"/>
    <mergeCell ref="AK294:AL294"/>
    <mergeCell ref="U294:V294"/>
    <mergeCell ref="W294:X294"/>
    <mergeCell ref="Y294:Z294"/>
    <mergeCell ref="AA294:AB294"/>
    <mergeCell ref="AC294:AD294"/>
    <mergeCell ref="AE294:AF294"/>
    <mergeCell ref="AG294:AH294"/>
    <mergeCell ref="AI295:AJ295"/>
    <mergeCell ref="AK295:AL295"/>
    <mergeCell ref="U295:V295"/>
    <mergeCell ref="W295:X295"/>
    <mergeCell ref="Y295:Z295"/>
    <mergeCell ref="AA295:AB295"/>
    <mergeCell ref="AC295:AD295"/>
    <mergeCell ref="AE295:AF295"/>
    <mergeCell ref="AG295:AH295"/>
    <mergeCell ref="AI291:AJ291"/>
    <mergeCell ref="AK291:AL291"/>
    <mergeCell ref="AM291:AN291"/>
    <mergeCell ref="AO291:AP291"/>
    <mergeCell ref="AQ291:AR291"/>
    <mergeCell ref="AS291:AT291"/>
    <mergeCell ref="AU291:AV291"/>
    <mergeCell ref="AW291:AX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AI290:AJ290"/>
    <mergeCell ref="AK290:AL290"/>
    <mergeCell ref="AM290:AN290"/>
    <mergeCell ref="AO290:AP290"/>
    <mergeCell ref="AQ290:AR290"/>
    <mergeCell ref="AS290:AT290"/>
    <mergeCell ref="AU290:AV290"/>
    <mergeCell ref="AW290:AX290"/>
    <mergeCell ref="U290:V290"/>
    <mergeCell ref="W290:X290"/>
    <mergeCell ref="Y290:Z290"/>
    <mergeCell ref="AA290:AB290"/>
    <mergeCell ref="AC290:AD290"/>
    <mergeCell ref="AE290:AF290"/>
    <mergeCell ref="AG290:AH290"/>
    <mergeCell ref="G290:H290"/>
    <mergeCell ref="I290:J290"/>
    <mergeCell ref="K290:L290"/>
    <mergeCell ref="M290:N290"/>
    <mergeCell ref="O290:P290"/>
    <mergeCell ref="Q290:R290"/>
    <mergeCell ref="S290:T290"/>
    <mergeCell ref="AO289:AP289"/>
    <mergeCell ref="AQ289:AR289"/>
    <mergeCell ref="AS289:AT289"/>
    <mergeCell ref="AU289:AV289"/>
    <mergeCell ref="AW289:AX289"/>
    <mergeCell ref="AI288:AJ288"/>
    <mergeCell ref="AK288:AL288"/>
    <mergeCell ref="AO288:AP288"/>
    <mergeCell ref="AQ288:AR288"/>
    <mergeCell ref="AS288:AT288"/>
    <mergeCell ref="AU288:AV288"/>
    <mergeCell ref="AW288:AX288"/>
    <mergeCell ref="G289:H289"/>
    <mergeCell ref="I289:J289"/>
    <mergeCell ref="K289:L289"/>
    <mergeCell ref="M289:N289"/>
    <mergeCell ref="O289:P289"/>
    <mergeCell ref="Q289:R289"/>
    <mergeCell ref="S289:T289"/>
    <mergeCell ref="G284:H284"/>
    <mergeCell ref="I284:J284"/>
    <mergeCell ref="K284:L284"/>
    <mergeCell ref="M284:N284"/>
    <mergeCell ref="O284:P284"/>
    <mergeCell ref="Q284:R284"/>
    <mergeCell ref="S284:T284"/>
    <mergeCell ref="G285:H285"/>
    <mergeCell ref="I285:J285"/>
    <mergeCell ref="K285:L285"/>
    <mergeCell ref="M285:N285"/>
    <mergeCell ref="O285:P285"/>
    <mergeCell ref="Q285:R285"/>
    <mergeCell ref="S285:T285"/>
    <mergeCell ref="AI287:AJ287"/>
    <mergeCell ref="AK287:AL287"/>
    <mergeCell ref="AM287:AN287"/>
    <mergeCell ref="U287:V287"/>
    <mergeCell ref="W287:X287"/>
    <mergeCell ref="Y287:Z287"/>
    <mergeCell ref="AA287:AB287"/>
    <mergeCell ref="AC287:AD287"/>
    <mergeCell ref="AE287:AF287"/>
    <mergeCell ref="AG287:AH287"/>
    <mergeCell ref="G287:H287"/>
    <mergeCell ref="I287:J287"/>
    <mergeCell ref="K287:L287"/>
    <mergeCell ref="M287:N287"/>
    <mergeCell ref="O287:P287"/>
    <mergeCell ref="Q287:R287"/>
    <mergeCell ref="S287:T287"/>
    <mergeCell ref="AU285:AV285"/>
    <mergeCell ref="AW285:AX285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AI289:AJ289"/>
    <mergeCell ref="AK289:AL289"/>
    <mergeCell ref="U289:V289"/>
    <mergeCell ref="W289:X289"/>
    <mergeCell ref="Y289:Z289"/>
    <mergeCell ref="AA289:AB289"/>
    <mergeCell ref="AC289:AD289"/>
    <mergeCell ref="AE289:AF289"/>
    <mergeCell ref="AG289:AH289"/>
    <mergeCell ref="AO287:AP287"/>
    <mergeCell ref="AQ287:AR287"/>
    <mergeCell ref="AS287:AT287"/>
    <mergeCell ref="AU287:AV287"/>
    <mergeCell ref="AW287:AX287"/>
    <mergeCell ref="AM288:AN288"/>
    <mergeCell ref="AM289:AN289"/>
    <mergeCell ref="U284:V284"/>
    <mergeCell ref="W284:X284"/>
    <mergeCell ref="Y284:Z284"/>
    <mergeCell ref="AA284:AB284"/>
    <mergeCell ref="AC284:AD284"/>
    <mergeCell ref="AE284:AF284"/>
    <mergeCell ref="AG284:AH284"/>
    <mergeCell ref="AI284:AJ284"/>
    <mergeCell ref="AK284:AL284"/>
    <mergeCell ref="AO284:AP284"/>
    <mergeCell ref="AQ284:AR284"/>
    <mergeCell ref="AS284:AT284"/>
    <mergeCell ref="AU284:AV284"/>
    <mergeCell ref="AW284:AX284"/>
    <mergeCell ref="G286:H286"/>
    <mergeCell ref="I286:J286"/>
    <mergeCell ref="K286:L286"/>
    <mergeCell ref="M286:N286"/>
    <mergeCell ref="O286:P286"/>
    <mergeCell ref="Q286:R286"/>
    <mergeCell ref="S286:T286"/>
    <mergeCell ref="AM286:AN286"/>
    <mergeCell ref="AO286:AP286"/>
    <mergeCell ref="AQ286:AR286"/>
    <mergeCell ref="AS286:AT286"/>
    <mergeCell ref="AU286:AV286"/>
    <mergeCell ref="AW286:AX286"/>
    <mergeCell ref="AM284:AN284"/>
    <mergeCell ref="AM285:AN285"/>
    <mergeCell ref="AO285:AP285"/>
    <mergeCell ref="AQ285:AR285"/>
    <mergeCell ref="AS285:AT285"/>
    <mergeCell ref="AI283:AJ283"/>
    <mergeCell ref="AK283:AL283"/>
    <mergeCell ref="AM283:AN283"/>
    <mergeCell ref="AO283:AP283"/>
    <mergeCell ref="AQ283:AR283"/>
    <mergeCell ref="AS283:AT283"/>
    <mergeCell ref="AU283:AV283"/>
    <mergeCell ref="AW283:AX283"/>
    <mergeCell ref="U283:V283"/>
    <mergeCell ref="W283:X283"/>
    <mergeCell ref="Y283:Z283"/>
    <mergeCell ref="AA283:AB283"/>
    <mergeCell ref="AC283:AD283"/>
    <mergeCell ref="AE283:AF283"/>
    <mergeCell ref="AG283:AH283"/>
    <mergeCell ref="G283:H283"/>
    <mergeCell ref="I283:J283"/>
    <mergeCell ref="K283:L283"/>
    <mergeCell ref="M283:N283"/>
    <mergeCell ref="O283:P283"/>
    <mergeCell ref="Q283:R283"/>
    <mergeCell ref="S283:T283"/>
    <mergeCell ref="AI285:AJ285"/>
    <mergeCell ref="AK285:AL285"/>
    <mergeCell ref="U285:V285"/>
    <mergeCell ref="W285:X285"/>
    <mergeCell ref="Y285:Z285"/>
    <mergeCell ref="AA285:AB285"/>
    <mergeCell ref="AC285:AD285"/>
    <mergeCell ref="AE285:AF285"/>
    <mergeCell ref="AG285:AH285"/>
    <mergeCell ref="AI286:AJ286"/>
    <mergeCell ref="AK286:AL286"/>
    <mergeCell ref="U286:V286"/>
    <mergeCell ref="W286:X286"/>
    <mergeCell ref="Y286:Z286"/>
    <mergeCell ref="AA286:AB286"/>
    <mergeCell ref="AC286:AD286"/>
    <mergeCell ref="AE286:AF286"/>
    <mergeCell ref="AG286:AH286"/>
    <mergeCell ref="AI282:AJ282"/>
    <mergeCell ref="AK282:AL282"/>
    <mergeCell ref="AM282:AN282"/>
    <mergeCell ref="AO282:AP282"/>
    <mergeCell ref="AQ282:AR282"/>
    <mergeCell ref="AS282:AT282"/>
    <mergeCell ref="AU282:AV282"/>
    <mergeCell ref="AW282:AX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AI281:AJ281"/>
    <mergeCell ref="AK281:AL281"/>
    <mergeCell ref="AM281:AN281"/>
    <mergeCell ref="AO281:AP281"/>
    <mergeCell ref="AQ281:AR281"/>
    <mergeCell ref="AS281:AT281"/>
    <mergeCell ref="AU281:AV281"/>
    <mergeCell ref="AW281:AX281"/>
    <mergeCell ref="U281:V281"/>
    <mergeCell ref="W281:X281"/>
    <mergeCell ref="Y281:Z281"/>
    <mergeCell ref="AA281:AB281"/>
    <mergeCell ref="AC281:AD281"/>
    <mergeCell ref="AE281:AF281"/>
    <mergeCell ref="AG281:AH281"/>
    <mergeCell ref="G281:H281"/>
    <mergeCell ref="I281:J281"/>
    <mergeCell ref="K281:L281"/>
    <mergeCell ref="M281:N281"/>
    <mergeCell ref="O281:P281"/>
    <mergeCell ref="Q281:R281"/>
    <mergeCell ref="S281:T281"/>
    <mergeCell ref="AO280:AP280"/>
    <mergeCell ref="AQ280:AR280"/>
    <mergeCell ref="AS280:AT280"/>
    <mergeCell ref="AU280:AV280"/>
    <mergeCell ref="AW280:AX280"/>
    <mergeCell ref="AI279:AJ279"/>
    <mergeCell ref="AK279:AL279"/>
    <mergeCell ref="AO279:AP279"/>
    <mergeCell ref="AQ279:AR279"/>
    <mergeCell ref="AS279:AT279"/>
    <mergeCell ref="AU279:AV279"/>
    <mergeCell ref="AW279:AX279"/>
    <mergeCell ref="G280:H280"/>
    <mergeCell ref="I280:J280"/>
    <mergeCell ref="K280:L280"/>
    <mergeCell ref="M280:N280"/>
    <mergeCell ref="O280:P280"/>
    <mergeCell ref="Q280:R280"/>
    <mergeCell ref="S280:T280"/>
    <mergeCell ref="G275:H275"/>
    <mergeCell ref="I275:J275"/>
    <mergeCell ref="K275:L275"/>
    <mergeCell ref="M275:N275"/>
    <mergeCell ref="O275:P275"/>
    <mergeCell ref="Q275:R275"/>
    <mergeCell ref="S275:T275"/>
    <mergeCell ref="G276:H276"/>
    <mergeCell ref="I276:J276"/>
    <mergeCell ref="K276:L276"/>
    <mergeCell ref="M276:N276"/>
    <mergeCell ref="O276:P276"/>
    <mergeCell ref="Q276:R276"/>
    <mergeCell ref="S276:T276"/>
    <mergeCell ref="AI278:AJ278"/>
    <mergeCell ref="AK278:AL278"/>
    <mergeCell ref="AM278:AN278"/>
    <mergeCell ref="U278:V278"/>
    <mergeCell ref="W278:X278"/>
    <mergeCell ref="Y278:Z278"/>
    <mergeCell ref="AA278:AB278"/>
    <mergeCell ref="AC278:AD278"/>
    <mergeCell ref="AE278:AF278"/>
    <mergeCell ref="AG278:AH278"/>
    <mergeCell ref="G278:H278"/>
    <mergeCell ref="I278:J278"/>
    <mergeCell ref="K278:L278"/>
    <mergeCell ref="M278:N278"/>
    <mergeCell ref="O278:P278"/>
    <mergeCell ref="Q278:R278"/>
    <mergeCell ref="S278:T278"/>
    <mergeCell ref="AU276:AV276"/>
    <mergeCell ref="AW276:AX276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AI280:AJ280"/>
    <mergeCell ref="AK280:AL280"/>
    <mergeCell ref="U280:V280"/>
    <mergeCell ref="W280:X280"/>
    <mergeCell ref="Y280:Z280"/>
    <mergeCell ref="AA280:AB280"/>
    <mergeCell ref="AC280:AD280"/>
    <mergeCell ref="AE280:AF280"/>
    <mergeCell ref="AG280:AH280"/>
    <mergeCell ref="AO278:AP278"/>
    <mergeCell ref="AQ278:AR278"/>
    <mergeCell ref="AS278:AT278"/>
    <mergeCell ref="AU278:AV278"/>
    <mergeCell ref="AW278:AX278"/>
    <mergeCell ref="AM279:AN279"/>
    <mergeCell ref="AM280:AN280"/>
    <mergeCell ref="U275:V275"/>
    <mergeCell ref="W275:X275"/>
    <mergeCell ref="Y275:Z275"/>
    <mergeCell ref="AA275:AB275"/>
    <mergeCell ref="AC275:AD275"/>
    <mergeCell ref="AE275:AF275"/>
    <mergeCell ref="AG275:AH275"/>
    <mergeCell ref="AI275:AJ275"/>
    <mergeCell ref="AK275:AL275"/>
    <mergeCell ref="AO275:AP275"/>
    <mergeCell ref="AQ275:AR275"/>
    <mergeCell ref="AS275:AT275"/>
    <mergeCell ref="AU275:AV275"/>
    <mergeCell ref="AW275:AX275"/>
    <mergeCell ref="G277:H277"/>
    <mergeCell ref="I277:J277"/>
    <mergeCell ref="K277:L277"/>
    <mergeCell ref="M277:N277"/>
    <mergeCell ref="O277:P277"/>
    <mergeCell ref="Q277:R277"/>
    <mergeCell ref="S277:T277"/>
    <mergeCell ref="AM277:AN277"/>
    <mergeCell ref="AO277:AP277"/>
    <mergeCell ref="AQ277:AR277"/>
    <mergeCell ref="AS277:AT277"/>
    <mergeCell ref="AU277:AV277"/>
    <mergeCell ref="AW277:AX277"/>
    <mergeCell ref="AM275:AN275"/>
    <mergeCell ref="AM276:AN276"/>
    <mergeCell ref="AO276:AP276"/>
    <mergeCell ref="AQ276:AR276"/>
    <mergeCell ref="AS276:AT276"/>
    <mergeCell ref="AI274:AJ274"/>
    <mergeCell ref="AK274:AL274"/>
    <mergeCell ref="AM274:AN274"/>
    <mergeCell ref="AO274:AP274"/>
    <mergeCell ref="AQ274:AR274"/>
    <mergeCell ref="AS274:AT274"/>
    <mergeCell ref="AU274:AV274"/>
    <mergeCell ref="AW274:AX274"/>
    <mergeCell ref="U274:V274"/>
    <mergeCell ref="W274:X274"/>
    <mergeCell ref="Y274:Z274"/>
    <mergeCell ref="AA274:AB274"/>
    <mergeCell ref="AC274:AD274"/>
    <mergeCell ref="AE274:AF274"/>
    <mergeCell ref="AG274:AH274"/>
    <mergeCell ref="G274:H274"/>
    <mergeCell ref="I274:J274"/>
    <mergeCell ref="K274:L274"/>
    <mergeCell ref="M274:N274"/>
    <mergeCell ref="O274:P274"/>
    <mergeCell ref="Q274:R274"/>
    <mergeCell ref="S274:T274"/>
    <mergeCell ref="AI276:AJ276"/>
    <mergeCell ref="AK276:AL276"/>
    <mergeCell ref="U276:V276"/>
    <mergeCell ref="W276:X276"/>
    <mergeCell ref="Y276:Z276"/>
    <mergeCell ref="AA276:AB276"/>
    <mergeCell ref="AC276:AD276"/>
    <mergeCell ref="AE276:AF276"/>
    <mergeCell ref="AG276:AH276"/>
    <mergeCell ref="AI277:AJ277"/>
    <mergeCell ref="AK277:AL277"/>
    <mergeCell ref="U277:V277"/>
    <mergeCell ref="W277:X277"/>
    <mergeCell ref="Y277:Z277"/>
    <mergeCell ref="AA277:AB277"/>
    <mergeCell ref="AC277:AD277"/>
    <mergeCell ref="AE277:AF277"/>
    <mergeCell ref="AG277:AH277"/>
    <mergeCell ref="AI273:AJ273"/>
    <mergeCell ref="AK273:AL273"/>
    <mergeCell ref="AM273:AN273"/>
    <mergeCell ref="AO273:AP273"/>
    <mergeCell ref="AQ273:AR273"/>
    <mergeCell ref="AS273:AT273"/>
    <mergeCell ref="AU273:AV273"/>
    <mergeCell ref="AW273:AX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AI272:AJ272"/>
    <mergeCell ref="AK272:AL272"/>
    <mergeCell ref="AM272:AN272"/>
    <mergeCell ref="AO272:AP272"/>
    <mergeCell ref="AQ272:AR272"/>
    <mergeCell ref="AS272:AT272"/>
    <mergeCell ref="AU272:AV272"/>
    <mergeCell ref="AW272:AX272"/>
    <mergeCell ref="U272:V272"/>
    <mergeCell ref="W272:X272"/>
    <mergeCell ref="Y272:Z272"/>
    <mergeCell ref="AA272:AB272"/>
    <mergeCell ref="AC272:AD272"/>
    <mergeCell ref="AE272:AF272"/>
    <mergeCell ref="AG272:AH272"/>
    <mergeCell ref="G272:H272"/>
    <mergeCell ref="I272:J272"/>
    <mergeCell ref="K272:L272"/>
    <mergeCell ref="M272:N272"/>
    <mergeCell ref="O272:P272"/>
    <mergeCell ref="Q272:R272"/>
    <mergeCell ref="S272:T272"/>
    <mergeCell ref="AO271:AP271"/>
    <mergeCell ref="AQ271:AR271"/>
    <mergeCell ref="AS271:AT271"/>
    <mergeCell ref="AU271:AV271"/>
    <mergeCell ref="AW271:AX271"/>
    <mergeCell ref="AI270:AJ270"/>
    <mergeCell ref="AK270:AL270"/>
    <mergeCell ref="AO270:AP270"/>
    <mergeCell ref="AQ270:AR270"/>
    <mergeCell ref="AS270:AT270"/>
    <mergeCell ref="AU270:AV270"/>
    <mergeCell ref="AW270:AX270"/>
    <mergeCell ref="G271:H271"/>
    <mergeCell ref="I271:J271"/>
    <mergeCell ref="K271:L271"/>
    <mergeCell ref="M271:N271"/>
    <mergeCell ref="O271:P271"/>
    <mergeCell ref="Q271:R271"/>
    <mergeCell ref="S271:T271"/>
    <mergeCell ref="G266:H266"/>
    <mergeCell ref="I266:J266"/>
    <mergeCell ref="K266:L266"/>
    <mergeCell ref="M266:N266"/>
    <mergeCell ref="O266:P266"/>
    <mergeCell ref="Q266:R266"/>
    <mergeCell ref="S266:T266"/>
    <mergeCell ref="G267:H267"/>
    <mergeCell ref="I267:J267"/>
    <mergeCell ref="K267:L267"/>
    <mergeCell ref="M267:N267"/>
    <mergeCell ref="O267:P267"/>
    <mergeCell ref="Q267:R267"/>
    <mergeCell ref="S267:T267"/>
    <mergeCell ref="AI269:AJ269"/>
    <mergeCell ref="AK269:AL269"/>
    <mergeCell ref="AM269:AN269"/>
    <mergeCell ref="U269:V269"/>
    <mergeCell ref="W269:X269"/>
    <mergeCell ref="Y269:Z269"/>
    <mergeCell ref="AA269:AB269"/>
    <mergeCell ref="AC269:AD269"/>
    <mergeCell ref="AE269:AF269"/>
    <mergeCell ref="AG269:AH269"/>
    <mergeCell ref="G269:H269"/>
    <mergeCell ref="I269:J269"/>
    <mergeCell ref="K269:L269"/>
    <mergeCell ref="M269:N269"/>
    <mergeCell ref="O269:P269"/>
    <mergeCell ref="Q269:R269"/>
    <mergeCell ref="S269:T269"/>
    <mergeCell ref="AU267:AV267"/>
    <mergeCell ref="AW267:AX267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AI271:AJ271"/>
    <mergeCell ref="AK271:AL271"/>
    <mergeCell ref="U271:V271"/>
    <mergeCell ref="W271:X271"/>
    <mergeCell ref="Y271:Z271"/>
    <mergeCell ref="AA271:AB271"/>
    <mergeCell ref="AC271:AD271"/>
    <mergeCell ref="AE271:AF271"/>
    <mergeCell ref="AG271:AH271"/>
    <mergeCell ref="AO269:AP269"/>
    <mergeCell ref="AQ269:AR269"/>
    <mergeCell ref="AS269:AT269"/>
    <mergeCell ref="AU269:AV269"/>
    <mergeCell ref="AW269:AX269"/>
    <mergeCell ref="AM270:AN270"/>
    <mergeCell ref="AM271:AN271"/>
    <mergeCell ref="U266:V266"/>
    <mergeCell ref="W266:X266"/>
    <mergeCell ref="Y266:Z266"/>
    <mergeCell ref="AA266:AB266"/>
    <mergeCell ref="AC266:AD266"/>
    <mergeCell ref="AE266:AF266"/>
    <mergeCell ref="AG266:AH266"/>
    <mergeCell ref="AI266:AJ266"/>
    <mergeCell ref="AK266:AL266"/>
    <mergeCell ref="AO266:AP266"/>
    <mergeCell ref="AQ266:AR266"/>
    <mergeCell ref="AS266:AT266"/>
    <mergeCell ref="AU266:AV266"/>
    <mergeCell ref="AW266:AX266"/>
    <mergeCell ref="G268:H268"/>
    <mergeCell ref="I268:J268"/>
    <mergeCell ref="K268:L268"/>
    <mergeCell ref="M268:N268"/>
    <mergeCell ref="O268:P268"/>
    <mergeCell ref="Q268:R268"/>
    <mergeCell ref="S268:T268"/>
    <mergeCell ref="AM268:AN268"/>
    <mergeCell ref="AO268:AP268"/>
    <mergeCell ref="AQ268:AR268"/>
    <mergeCell ref="AS268:AT268"/>
    <mergeCell ref="AU268:AV268"/>
    <mergeCell ref="AW268:AX268"/>
    <mergeCell ref="AM266:AN266"/>
    <mergeCell ref="AM267:AN267"/>
    <mergeCell ref="AO267:AP267"/>
    <mergeCell ref="AQ267:AR267"/>
    <mergeCell ref="AS267:AT267"/>
    <mergeCell ref="AI265:AJ265"/>
    <mergeCell ref="AK265:AL265"/>
    <mergeCell ref="AM265:AN265"/>
    <mergeCell ref="AO265:AP265"/>
    <mergeCell ref="AQ265:AR265"/>
    <mergeCell ref="AS265:AT265"/>
    <mergeCell ref="AU265:AV265"/>
    <mergeCell ref="AW265:AX265"/>
    <mergeCell ref="U265:V265"/>
    <mergeCell ref="W265:X265"/>
    <mergeCell ref="Y265:Z265"/>
    <mergeCell ref="AA265:AB265"/>
    <mergeCell ref="AC265:AD265"/>
    <mergeCell ref="AE265:AF265"/>
    <mergeCell ref="AG265:AH265"/>
    <mergeCell ref="G265:H265"/>
    <mergeCell ref="I265:J265"/>
    <mergeCell ref="K265:L265"/>
    <mergeCell ref="M265:N265"/>
    <mergeCell ref="O265:P265"/>
    <mergeCell ref="Q265:R265"/>
    <mergeCell ref="S265:T265"/>
    <mergeCell ref="AI267:AJ267"/>
    <mergeCell ref="AK267:AL267"/>
    <mergeCell ref="U267:V267"/>
    <mergeCell ref="W267:X267"/>
    <mergeCell ref="Y267:Z267"/>
    <mergeCell ref="AA267:AB267"/>
    <mergeCell ref="AC267:AD267"/>
    <mergeCell ref="AE267:AF267"/>
    <mergeCell ref="AG267:AH267"/>
    <mergeCell ref="AI268:AJ268"/>
    <mergeCell ref="AK268:AL268"/>
    <mergeCell ref="U268:V268"/>
    <mergeCell ref="W268:X268"/>
    <mergeCell ref="Y268:Z268"/>
    <mergeCell ref="AA268:AB268"/>
    <mergeCell ref="AC268:AD268"/>
    <mergeCell ref="AE268:AF268"/>
    <mergeCell ref="AG268:AH268"/>
    <mergeCell ref="AI264:AJ264"/>
    <mergeCell ref="AK264:AL264"/>
    <mergeCell ref="AM264:AN264"/>
    <mergeCell ref="AO264:AP264"/>
    <mergeCell ref="AQ264:AR264"/>
    <mergeCell ref="AS264:AT264"/>
    <mergeCell ref="AU264:AV264"/>
    <mergeCell ref="AW264:AX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AI263:AJ263"/>
    <mergeCell ref="AK263:AL263"/>
    <mergeCell ref="AM263:AN263"/>
    <mergeCell ref="AO263:AP263"/>
    <mergeCell ref="AQ263:AR263"/>
    <mergeCell ref="AS263:AT263"/>
    <mergeCell ref="AU263:AV263"/>
    <mergeCell ref="AW263:AX263"/>
    <mergeCell ref="U263:V263"/>
    <mergeCell ref="W263:X263"/>
    <mergeCell ref="Y263:Z263"/>
    <mergeCell ref="AA263:AB263"/>
    <mergeCell ref="AC263:AD263"/>
    <mergeCell ref="AE263:AF263"/>
    <mergeCell ref="AG263:AH263"/>
    <mergeCell ref="G263:H263"/>
    <mergeCell ref="I263:J263"/>
    <mergeCell ref="K263:L263"/>
    <mergeCell ref="M263:N263"/>
    <mergeCell ref="O263:P263"/>
    <mergeCell ref="Q263:R263"/>
    <mergeCell ref="S263:T263"/>
    <mergeCell ref="AO262:AP262"/>
    <mergeCell ref="AQ262:AR262"/>
    <mergeCell ref="AS262:AT262"/>
    <mergeCell ref="AU262:AV262"/>
    <mergeCell ref="AW262:AX262"/>
    <mergeCell ref="AI261:AJ261"/>
    <mergeCell ref="AK261:AL261"/>
    <mergeCell ref="AO261:AP261"/>
    <mergeCell ref="AQ261:AR261"/>
    <mergeCell ref="AS261:AT261"/>
    <mergeCell ref="AU261:AV261"/>
    <mergeCell ref="AW261:AX261"/>
    <mergeCell ref="G262:H262"/>
    <mergeCell ref="I262:J262"/>
    <mergeCell ref="K262:L262"/>
    <mergeCell ref="M262:N262"/>
    <mergeCell ref="O262:P262"/>
    <mergeCell ref="Q262:R262"/>
    <mergeCell ref="S262:T262"/>
    <mergeCell ref="G257:H257"/>
    <mergeCell ref="I257:J257"/>
    <mergeCell ref="K257:L257"/>
    <mergeCell ref="M257:N257"/>
    <mergeCell ref="O257:P257"/>
    <mergeCell ref="Q257:R257"/>
    <mergeCell ref="S257:T257"/>
    <mergeCell ref="G258:H258"/>
    <mergeCell ref="I258:J258"/>
    <mergeCell ref="K258:L258"/>
    <mergeCell ref="M258:N258"/>
    <mergeCell ref="O258:P258"/>
    <mergeCell ref="Q258:R258"/>
    <mergeCell ref="S258:T258"/>
    <mergeCell ref="AI260:AJ260"/>
    <mergeCell ref="AK260:AL260"/>
    <mergeCell ref="AM260:AN260"/>
    <mergeCell ref="U260:V260"/>
    <mergeCell ref="W260:X260"/>
    <mergeCell ref="Y260:Z260"/>
    <mergeCell ref="AA260:AB260"/>
    <mergeCell ref="AC260:AD260"/>
    <mergeCell ref="AE260:AF260"/>
    <mergeCell ref="AG260:AH260"/>
    <mergeCell ref="G260:H260"/>
    <mergeCell ref="I260:J260"/>
    <mergeCell ref="K260:L260"/>
    <mergeCell ref="M260:N260"/>
    <mergeCell ref="O260:P260"/>
    <mergeCell ref="Q260:R260"/>
    <mergeCell ref="S260:T260"/>
    <mergeCell ref="AU258:AV258"/>
    <mergeCell ref="AW258:AX258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AI262:AJ262"/>
    <mergeCell ref="AK262:AL262"/>
    <mergeCell ref="U262:V262"/>
    <mergeCell ref="W262:X262"/>
    <mergeCell ref="Y262:Z262"/>
    <mergeCell ref="AA262:AB262"/>
    <mergeCell ref="AC262:AD262"/>
    <mergeCell ref="AE262:AF262"/>
    <mergeCell ref="AG262:AH262"/>
    <mergeCell ref="AO260:AP260"/>
    <mergeCell ref="AQ260:AR260"/>
    <mergeCell ref="AS260:AT260"/>
    <mergeCell ref="AU260:AV260"/>
    <mergeCell ref="AW260:AX260"/>
    <mergeCell ref="AM261:AN261"/>
    <mergeCell ref="AM262:AN262"/>
    <mergeCell ref="U257:V257"/>
    <mergeCell ref="W257:X257"/>
    <mergeCell ref="Y257:Z257"/>
    <mergeCell ref="AA257:AB257"/>
    <mergeCell ref="AC257:AD257"/>
    <mergeCell ref="AE257:AF257"/>
    <mergeCell ref="AG257:AH257"/>
    <mergeCell ref="AI257:AJ257"/>
    <mergeCell ref="AK257:AL257"/>
    <mergeCell ref="AO257:AP257"/>
    <mergeCell ref="AQ257:AR257"/>
    <mergeCell ref="AS257:AT257"/>
    <mergeCell ref="AU257:AV257"/>
    <mergeCell ref="AW257:AX257"/>
    <mergeCell ref="G259:H259"/>
    <mergeCell ref="I259:J259"/>
    <mergeCell ref="K259:L259"/>
    <mergeCell ref="M259:N259"/>
    <mergeCell ref="O259:P259"/>
    <mergeCell ref="Q259:R259"/>
    <mergeCell ref="S259:T259"/>
    <mergeCell ref="AM259:AN259"/>
    <mergeCell ref="AO259:AP259"/>
    <mergeCell ref="AQ259:AR259"/>
    <mergeCell ref="AS259:AT259"/>
    <mergeCell ref="AU259:AV259"/>
    <mergeCell ref="AW259:AX259"/>
    <mergeCell ref="AM257:AN257"/>
    <mergeCell ref="AM258:AN258"/>
    <mergeCell ref="AO258:AP258"/>
    <mergeCell ref="AQ258:AR258"/>
    <mergeCell ref="AS258:AT258"/>
    <mergeCell ref="AI256:AJ256"/>
    <mergeCell ref="AK256:AL256"/>
    <mergeCell ref="AM256:AN256"/>
    <mergeCell ref="AO256:AP256"/>
    <mergeCell ref="AQ256:AR256"/>
    <mergeCell ref="AS256:AT256"/>
    <mergeCell ref="AU256:AV256"/>
    <mergeCell ref="AW256:AX256"/>
    <mergeCell ref="U256:V256"/>
    <mergeCell ref="W256:X256"/>
    <mergeCell ref="Y256:Z256"/>
    <mergeCell ref="AA256:AB256"/>
    <mergeCell ref="AC256:AD256"/>
    <mergeCell ref="AE256:AF256"/>
    <mergeCell ref="AG256:AH256"/>
    <mergeCell ref="G256:H256"/>
    <mergeCell ref="I256:J256"/>
    <mergeCell ref="K256:L256"/>
    <mergeCell ref="M256:N256"/>
    <mergeCell ref="O256:P256"/>
    <mergeCell ref="Q256:R256"/>
    <mergeCell ref="S256:T256"/>
    <mergeCell ref="AI258:AJ258"/>
    <mergeCell ref="AK258:AL258"/>
    <mergeCell ref="U258:V258"/>
    <mergeCell ref="W258:X258"/>
    <mergeCell ref="Y258:Z258"/>
    <mergeCell ref="AA258:AB258"/>
    <mergeCell ref="AC258:AD258"/>
    <mergeCell ref="AE258:AF258"/>
    <mergeCell ref="AG258:AH258"/>
    <mergeCell ref="AI259:AJ259"/>
    <mergeCell ref="AK259:AL259"/>
    <mergeCell ref="U259:V259"/>
    <mergeCell ref="W259:X259"/>
    <mergeCell ref="Y259:Z259"/>
    <mergeCell ref="AA259:AB259"/>
    <mergeCell ref="AC259:AD259"/>
    <mergeCell ref="AE259:AF259"/>
    <mergeCell ref="AG259:AH259"/>
    <mergeCell ref="AI255:AJ255"/>
    <mergeCell ref="AK255:AL255"/>
    <mergeCell ref="AM255:AN255"/>
    <mergeCell ref="AO255:AP255"/>
    <mergeCell ref="AQ255:AR255"/>
    <mergeCell ref="AS255:AT255"/>
    <mergeCell ref="AU255:AV255"/>
    <mergeCell ref="AW255:AX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AI254:AJ254"/>
    <mergeCell ref="AK254:AL254"/>
    <mergeCell ref="AM254:AN254"/>
    <mergeCell ref="AO254:AP254"/>
    <mergeCell ref="AQ254:AR254"/>
    <mergeCell ref="AS254:AT254"/>
    <mergeCell ref="AU254:AV254"/>
    <mergeCell ref="AW254:AX254"/>
    <mergeCell ref="U254:V254"/>
    <mergeCell ref="W254:X254"/>
    <mergeCell ref="Y254:Z254"/>
    <mergeCell ref="AA254:AB254"/>
    <mergeCell ref="AC254:AD254"/>
    <mergeCell ref="AE254:AF254"/>
    <mergeCell ref="AG254:AH254"/>
    <mergeCell ref="G254:H254"/>
    <mergeCell ref="I254:J254"/>
    <mergeCell ref="K254:L254"/>
    <mergeCell ref="M254:N254"/>
    <mergeCell ref="O254:P254"/>
    <mergeCell ref="Q254:R254"/>
    <mergeCell ref="S254:T254"/>
    <mergeCell ref="G251:H251"/>
    <mergeCell ref="I251:J251"/>
    <mergeCell ref="K251:L251"/>
    <mergeCell ref="M251:N251"/>
    <mergeCell ref="O251:P251"/>
    <mergeCell ref="Q251:R251"/>
    <mergeCell ref="S251:T251"/>
    <mergeCell ref="AM252:AN252"/>
    <mergeCell ref="AM253:AN253"/>
    <mergeCell ref="AO253:AP253"/>
    <mergeCell ref="AQ253:AR253"/>
    <mergeCell ref="AS253:AT253"/>
    <mergeCell ref="AU253:AV253"/>
    <mergeCell ref="AW253:AX253"/>
    <mergeCell ref="AI252:AJ252"/>
    <mergeCell ref="AK252:AL252"/>
    <mergeCell ref="AO252:AP252"/>
    <mergeCell ref="AQ252:AR252"/>
    <mergeCell ref="AS252:AT252"/>
    <mergeCell ref="AU252:AV252"/>
    <mergeCell ref="AW252:AX252"/>
    <mergeCell ref="G253:H253"/>
    <mergeCell ref="I253:J253"/>
    <mergeCell ref="K253:L253"/>
    <mergeCell ref="M253:N253"/>
    <mergeCell ref="O253:P253"/>
    <mergeCell ref="Q253:R253"/>
    <mergeCell ref="S253:T253"/>
    <mergeCell ref="Q249:R249"/>
    <mergeCell ref="S249:T249"/>
    <mergeCell ref="AI251:AJ251"/>
    <mergeCell ref="AK251:AL251"/>
    <mergeCell ref="AM251:AN251"/>
    <mergeCell ref="AO251:AP251"/>
    <mergeCell ref="AQ251:AR251"/>
    <mergeCell ref="AS251:AT251"/>
    <mergeCell ref="AU251:AV251"/>
    <mergeCell ref="AW251:AX251"/>
    <mergeCell ref="U251:V251"/>
    <mergeCell ref="W251:X251"/>
    <mergeCell ref="Y251:Z251"/>
    <mergeCell ref="AA251:AB251"/>
    <mergeCell ref="AC251:AD251"/>
    <mergeCell ref="AE251:AF251"/>
    <mergeCell ref="AG251:AH251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AI253:AJ253"/>
    <mergeCell ref="AK253:AL253"/>
    <mergeCell ref="U253:V253"/>
    <mergeCell ref="W253:X253"/>
    <mergeCell ref="Y253:Z253"/>
    <mergeCell ref="AA253:AB253"/>
    <mergeCell ref="AC253:AD253"/>
    <mergeCell ref="AE253:AF253"/>
    <mergeCell ref="AG253:AH253"/>
    <mergeCell ref="G250:H250"/>
    <mergeCell ref="I250:J250"/>
    <mergeCell ref="K250:L250"/>
    <mergeCell ref="M250:N250"/>
    <mergeCell ref="O250:P250"/>
    <mergeCell ref="Q250:R250"/>
    <mergeCell ref="S250:T250"/>
    <mergeCell ref="AM250:AN250"/>
    <mergeCell ref="AO250:AP250"/>
    <mergeCell ref="AQ250:AR250"/>
    <mergeCell ref="AS250:AT250"/>
    <mergeCell ref="AU250:AV250"/>
    <mergeCell ref="AW250:AX250"/>
    <mergeCell ref="AM248:AN248"/>
    <mergeCell ref="AM249:AN249"/>
    <mergeCell ref="AO249:AP249"/>
    <mergeCell ref="AQ249:AR249"/>
    <mergeCell ref="AS249:AT249"/>
    <mergeCell ref="AU249:AV249"/>
    <mergeCell ref="AW249:AX249"/>
    <mergeCell ref="G248:H248"/>
    <mergeCell ref="I248:J248"/>
    <mergeCell ref="K248:L248"/>
    <mergeCell ref="M248:N248"/>
    <mergeCell ref="O248:P248"/>
    <mergeCell ref="Q248:R248"/>
    <mergeCell ref="S248:T248"/>
    <mergeCell ref="G249:H249"/>
    <mergeCell ref="I249:J249"/>
    <mergeCell ref="K249:L249"/>
    <mergeCell ref="M249:N249"/>
    <mergeCell ref="O249:P249"/>
    <mergeCell ref="G247:H247"/>
    <mergeCell ref="I247:J247"/>
    <mergeCell ref="K247:L247"/>
    <mergeCell ref="M247:N247"/>
    <mergeCell ref="O247:P247"/>
    <mergeCell ref="Q247:R247"/>
    <mergeCell ref="S247:T247"/>
    <mergeCell ref="U248:V248"/>
    <mergeCell ref="W248:X248"/>
    <mergeCell ref="Y248:Z248"/>
    <mergeCell ref="AA248:AB248"/>
    <mergeCell ref="AC248:AD248"/>
    <mergeCell ref="AE248:AF248"/>
    <mergeCell ref="AG248:AH248"/>
    <mergeCell ref="AI248:AJ248"/>
    <mergeCell ref="AK248:AL248"/>
    <mergeCell ref="AO248:AP248"/>
    <mergeCell ref="W250:X250"/>
    <mergeCell ref="Y250:Z250"/>
    <mergeCell ref="AA250:AB250"/>
    <mergeCell ref="AC250:AD250"/>
    <mergeCell ref="AE250:AF250"/>
    <mergeCell ref="AG250:AH250"/>
    <mergeCell ref="AI247:AJ247"/>
    <mergeCell ref="AK247:AL247"/>
    <mergeCell ref="AM247:AN247"/>
    <mergeCell ref="AO247:AP247"/>
    <mergeCell ref="AQ247:AR247"/>
    <mergeCell ref="AS247:AT247"/>
    <mergeCell ref="AU247:AV247"/>
    <mergeCell ref="AW247:AX247"/>
    <mergeCell ref="U247:V247"/>
    <mergeCell ref="W247:X247"/>
    <mergeCell ref="Y247:Z247"/>
    <mergeCell ref="AA247:AB247"/>
    <mergeCell ref="AC247:AD247"/>
    <mergeCell ref="AE247:AF247"/>
    <mergeCell ref="AG247:AH247"/>
    <mergeCell ref="AQ248:AR248"/>
    <mergeCell ref="AS248:AT248"/>
    <mergeCell ref="AU248:AV248"/>
    <mergeCell ref="AW248:AX248"/>
    <mergeCell ref="AI363:AJ363"/>
    <mergeCell ref="AK363:AL363"/>
    <mergeCell ref="AM363:AN363"/>
    <mergeCell ref="AO363:AP363"/>
    <mergeCell ref="AQ363:AR363"/>
    <mergeCell ref="AS363:AT363"/>
    <mergeCell ref="AU363:AV363"/>
    <mergeCell ref="AW363:AX363"/>
    <mergeCell ref="U363:V363"/>
    <mergeCell ref="W363:X363"/>
    <mergeCell ref="Y363:Z363"/>
    <mergeCell ref="AA363:AB363"/>
    <mergeCell ref="AC363:AD363"/>
    <mergeCell ref="AE363:AF363"/>
    <mergeCell ref="AG363:AH363"/>
    <mergeCell ref="G363:H363"/>
    <mergeCell ref="I363:J363"/>
    <mergeCell ref="K363:L363"/>
    <mergeCell ref="M363:N363"/>
    <mergeCell ref="O363:P363"/>
    <mergeCell ref="Q363:R363"/>
    <mergeCell ref="S363:T363"/>
    <mergeCell ref="AI362:AJ362"/>
    <mergeCell ref="AK362:AL362"/>
    <mergeCell ref="AM362:AN362"/>
    <mergeCell ref="AO362:AP362"/>
    <mergeCell ref="AQ362:AR362"/>
    <mergeCell ref="AS362:AT362"/>
    <mergeCell ref="AU362:AV362"/>
    <mergeCell ref="AW362:AX362"/>
    <mergeCell ref="U362:V362"/>
    <mergeCell ref="W362:X362"/>
    <mergeCell ref="Y362:Z362"/>
    <mergeCell ref="AA362:AB362"/>
    <mergeCell ref="AC362:AD362"/>
    <mergeCell ref="AE362:AF362"/>
    <mergeCell ref="AG362:AH362"/>
    <mergeCell ref="G362:H362"/>
    <mergeCell ref="I362:J362"/>
    <mergeCell ref="K362:L362"/>
    <mergeCell ref="M362:N362"/>
    <mergeCell ref="O362:P362"/>
    <mergeCell ref="Q362:R362"/>
    <mergeCell ref="S362:T362"/>
    <mergeCell ref="G359:H359"/>
    <mergeCell ref="I359:J359"/>
    <mergeCell ref="K359:L359"/>
    <mergeCell ref="M359:N359"/>
    <mergeCell ref="O359:P359"/>
    <mergeCell ref="Q359:R359"/>
    <mergeCell ref="S359:T359"/>
    <mergeCell ref="AM360:AN360"/>
    <mergeCell ref="AM361:AN361"/>
    <mergeCell ref="AO361:AP361"/>
    <mergeCell ref="AQ361:AR361"/>
    <mergeCell ref="AS361:AT361"/>
    <mergeCell ref="AU361:AV361"/>
    <mergeCell ref="AW361:AX361"/>
    <mergeCell ref="AI360:AJ360"/>
    <mergeCell ref="AK360:AL360"/>
    <mergeCell ref="AO360:AP360"/>
    <mergeCell ref="AQ360:AR360"/>
    <mergeCell ref="AS360:AT360"/>
    <mergeCell ref="AU360:AV360"/>
    <mergeCell ref="AW360:AX360"/>
    <mergeCell ref="G361:H361"/>
    <mergeCell ref="I361:J361"/>
    <mergeCell ref="K361:L361"/>
    <mergeCell ref="M361:N361"/>
    <mergeCell ref="O361:P361"/>
    <mergeCell ref="Q361:R361"/>
    <mergeCell ref="S361:T361"/>
    <mergeCell ref="Q357:R357"/>
    <mergeCell ref="S357:T357"/>
    <mergeCell ref="AI359:AJ359"/>
    <mergeCell ref="AK359:AL359"/>
    <mergeCell ref="AM359:AN359"/>
    <mergeCell ref="AO359:AP359"/>
    <mergeCell ref="AQ359:AR359"/>
    <mergeCell ref="AS359:AT359"/>
    <mergeCell ref="AU359:AV359"/>
    <mergeCell ref="AW359:AX359"/>
    <mergeCell ref="U359:V359"/>
    <mergeCell ref="W359:X359"/>
    <mergeCell ref="Y359:Z359"/>
    <mergeCell ref="AA359:AB359"/>
    <mergeCell ref="AC359:AD359"/>
    <mergeCell ref="AE359:AF359"/>
    <mergeCell ref="AG359:AH359"/>
    <mergeCell ref="U360:V360"/>
    <mergeCell ref="W360:X360"/>
    <mergeCell ref="Y360:Z360"/>
    <mergeCell ref="AA360:AB360"/>
    <mergeCell ref="AC360:AD360"/>
    <mergeCell ref="AE360:AF360"/>
    <mergeCell ref="AG360:AH360"/>
    <mergeCell ref="G360:H360"/>
    <mergeCell ref="I360:J360"/>
    <mergeCell ref="K360:L360"/>
    <mergeCell ref="M360:N360"/>
    <mergeCell ref="O360:P360"/>
    <mergeCell ref="Q360:R360"/>
    <mergeCell ref="S360:T360"/>
    <mergeCell ref="AI361:AJ361"/>
    <mergeCell ref="AK361:AL361"/>
    <mergeCell ref="U361:V361"/>
    <mergeCell ref="W361:X361"/>
    <mergeCell ref="Y361:Z361"/>
    <mergeCell ref="AA361:AB361"/>
    <mergeCell ref="AC361:AD361"/>
    <mergeCell ref="AE361:AF361"/>
    <mergeCell ref="AG361:AH361"/>
    <mergeCell ref="G358:H358"/>
    <mergeCell ref="I358:J358"/>
    <mergeCell ref="K358:L358"/>
    <mergeCell ref="M358:N358"/>
    <mergeCell ref="O358:P358"/>
    <mergeCell ref="Q358:R358"/>
    <mergeCell ref="S358:T358"/>
    <mergeCell ref="AM358:AN358"/>
    <mergeCell ref="AO358:AP358"/>
    <mergeCell ref="AQ358:AR358"/>
    <mergeCell ref="AS358:AT358"/>
    <mergeCell ref="AU358:AV358"/>
    <mergeCell ref="AW358:AX358"/>
    <mergeCell ref="AM356:AN356"/>
    <mergeCell ref="AM357:AN357"/>
    <mergeCell ref="AO357:AP357"/>
    <mergeCell ref="AQ357:AR357"/>
    <mergeCell ref="AS357:AT357"/>
    <mergeCell ref="AU357:AV357"/>
    <mergeCell ref="AW357:AX357"/>
    <mergeCell ref="G356:H356"/>
    <mergeCell ref="I356:J356"/>
    <mergeCell ref="K356:L356"/>
    <mergeCell ref="M356:N356"/>
    <mergeCell ref="O356:P356"/>
    <mergeCell ref="Q356:R356"/>
    <mergeCell ref="S356:T356"/>
    <mergeCell ref="G357:H357"/>
    <mergeCell ref="I357:J357"/>
    <mergeCell ref="K357:L357"/>
    <mergeCell ref="M357:N357"/>
    <mergeCell ref="O357:P357"/>
    <mergeCell ref="G355:H355"/>
    <mergeCell ref="I355:J355"/>
    <mergeCell ref="K355:L355"/>
    <mergeCell ref="M355:N355"/>
    <mergeCell ref="O355:P355"/>
    <mergeCell ref="Q355:R355"/>
    <mergeCell ref="S355:T355"/>
    <mergeCell ref="U356:V356"/>
    <mergeCell ref="W356:X356"/>
    <mergeCell ref="Y356:Z356"/>
    <mergeCell ref="AA356:AB356"/>
    <mergeCell ref="AC356:AD356"/>
    <mergeCell ref="AE356:AF356"/>
    <mergeCell ref="AG356:AH356"/>
    <mergeCell ref="AI356:AJ356"/>
    <mergeCell ref="AK356:AL356"/>
    <mergeCell ref="AO356:AP356"/>
    <mergeCell ref="W358:X358"/>
    <mergeCell ref="Y358:Z358"/>
    <mergeCell ref="AA358:AB358"/>
    <mergeCell ref="AC358:AD358"/>
    <mergeCell ref="AE358:AF358"/>
    <mergeCell ref="AG358:AH358"/>
    <mergeCell ref="AI355:AJ355"/>
    <mergeCell ref="AK355:AL355"/>
    <mergeCell ref="AM355:AN355"/>
    <mergeCell ref="AO355:AP355"/>
    <mergeCell ref="AQ355:AR355"/>
    <mergeCell ref="AS355:AT355"/>
    <mergeCell ref="AU355:AV355"/>
    <mergeCell ref="AW355:AX355"/>
    <mergeCell ref="U355:V355"/>
    <mergeCell ref="W355:X355"/>
    <mergeCell ref="Y355:Z355"/>
    <mergeCell ref="AA355:AB355"/>
    <mergeCell ref="AC355:AD355"/>
    <mergeCell ref="AE355:AF355"/>
    <mergeCell ref="AG355:AH355"/>
    <mergeCell ref="AQ356:AR356"/>
    <mergeCell ref="AS356:AT356"/>
    <mergeCell ref="AU356:AV356"/>
    <mergeCell ref="AW356:AX356"/>
    <mergeCell ref="AM365:AN365"/>
    <mergeCell ref="AM366:AN366"/>
    <mergeCell ref="AO366:AP366"/>
    <mergeCell ref="AQ366:AR366"/>
    <mergeCell ref="AS366:AT366"/>
    <mergeCell ref="AU366:AV366"/>
    <mergeCell ref="AW366:AX366"/>
    <mergeCell ref="AI365:AJ365"/>
    <mergeCell ref="AK365:AL365"/>
    <mergeCell ref="AO365:AP365"/>
    <mergeCell ref="AQ365:AR365"/>
    <mergeCell ref="AS365:AT365"/>
    <mergeCell ref="AU365:AV365"/>
    <mergeCell ref="AW365:AX365"/>
    <mergeCell ref="U367:V367"/>
    <mergeCell ref="W367:X367"/>
    <mergeCell ref="Y367:Z367"/>
    <mergeCell ref="AA367:AB367"/>
    <mergeCell ref="AE367:AF367"/>
    <mergeCell ref="AG367:AH367"/>
    <mergeCell ref="AI367:AJ367"/>
    <mergeCell ref="AK367:AL367"/>
    <mergeCell ref="AI366:AJ366"/>
    <mergeCell ref="AK366:AL366"/>
    <mergeCell ref="U366:V366"/>
    <mergeCell ref="W366:X366"/>
    <mergeCell ref="Y366:Z366"/>
    <mergeCell ref="AA366:AB366"/>
    <mergeCell ref="AC366:AD366"/>
    <mergeCell ref="AE366:AF366"/>
    <mergeCell ref="AG366:AH366"/>
    <mergeCell ref="D370:E370"/>
    <mergeCell ref="G366:H366"/>
    <mergeCell ref="I366:J366"/>
    <mergeCell ref="K366:L366"/>
    <mergeCell ref="M366:N366"/>
    <mergeCell ref="O366:P366"/>
    <mergeCell ref="Q366:R366"/>
    <mergeCell ref="S366:T366"/>
    <mergeCell ref="AI364:AJ364"/>
    <mergeCell ref="AK364:AL364"/>
    <mergeCell ref="AM364:AN364"/>
    <mergeCell ref="AO364:AP364"/>
    <mergeCell ref="AQ364:AR364"/>
    <mergeCell ref="AS364:AT364"/>
    <mergeCell ref="AU364:AV364"/>
    <mergeCell ref="AW364:AX364"/>
    <mergeCell ref="U364:V364"/>
    <mergeCell ref="W364:X364"/>
    <mergeCell ref="Y364:Z364"/>
    <mergeCell ref="AA364:AB364"/>
    <mergeCell ref="AC364:AD364"/>
    <mergeCell ref="AE364:AF364"/>
    <mergeCell ref="AG364:AH364"/>
    <mergeCell ref="G364:H364"/>
    <mergeCell ref="I364:J364"/>
    <mergeCell ref="K364:L364"/>
    <mergeCell ref="M364:N364"/>
    <mergeCell ref="O364:P364"/>
    <mergeCell ref="Q364:R364"/>
    <mergeCell ref="S364:T364"/>
    <mergeCell ref="U365:V365"/>
    <mergeCell ref="W365:X365"/>
    <mergeCell ref="AI357:AJ357"/>
    <mergeCell ref="AK357:AL357"/>
    <mergeCell ref="U357:V357"/>
    <mergeCell ref="W357:X357"/>
    <mergeCell ref="Y357:Z357"/>
    <mergeCell ref="AA357:AB357"/>
    <mergeCell ref="AC357:AD357"/>
    <mergeCell ref="AE357:AF357"/>
    <mergeCell ref="AG357:AH357"/>
    <mergeCell ref="G365:H365"/>
    <mergeCell ref="I365:J365"/>
    <mergeCell ref="K365:L365"/>
    <mergeCell ref="M365:N365"/>
    <mergeCell ref="O365:P365"/>
    <mergeCell ref="Q365:R365"/>
    <mergeCell ref="S365:T365"/>
    <mergeCell ref="D369:E369"/>
    <mergeCell ref="Y365:Z365"/>
    <mergeCell ref="AA365:AB365"/>
    <mergeCell ref="AC365:AD365"/>
    <mergeCell ref="AE365:AF365"/>
    <mergeCell ref="AG365:AH365"/>
    <mergeCell ref="G367:H367"/>
    <mergeCell ref="I367:J367"/>
    <mergeCell ref="K367:L367"/>
    <mergeCell ref="M367:N367"/>
    <mergeCell ref="O367:P367"/>
    <mergeCell ref="Q367:R367"/>
    <mergeCell ref="S367:T367"/>
    <mergeCell ref="AI358:AJ358"/>
    <mergeCell ref="AK358:AL358"/>
    <mergeCell ref="U358:V358"/>
    <mergeCell ref="AI354:AJ354"/>
    <mergeCell ref="AK354:AL354"/>
    <mergeCell ref="AM354:AN354"/>
    <mergeCell ref="AO354:AP354"/>
    <mergeCell ref="AQ354:AR354"/>
    <mergeCell ref="AS354:AT354"/>
    <mergeCell ref="AU354:AV354"/>
    <mergeCell ref="AW354:AX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AI353:AJ353"/>
    <mergeCell ref="AK353:AL353"/>
    <mergeCell ref="AM353:AN353"/>
    <mergeCell ref="AO353:AP353"/>
    <mergeCell ref="AQ353:AR353"/>
    <mergeCell ref="AS353:AT353"/>
    <mergeCell ref="AU353:AV353"/>
    <mergeCell ref="AW353:AX353"/>
    <mergeCell ref="U353:V353"/>
    <mergeCell ref="W353:X353"/>
    <mergeCell ref="Y353:Z353"/>
    <mergeCell ref="AA353:AB353"/>
    <mergeCell ref="AC353:AD353"/>
    <mergeCell ref="AE353:AF353"/>
    <mergeCell ref="AG353:AH353"/>
    <mergeCell ref="G353:H353"/>
    <mergeCell ref="I353:J353"/>
    <mergeCell ref="K353:L353"/>
    <mergeCell ref="M353:N353"/>
    <mergeCell ref="O353:P353"/>
    <mergeCell ref="Q353:R353"/>
    <mergeCell ref="S353:T353"/>
    <mergeCell ref="AO352:AP352"/>
    <mergeCell ref="AQ352:AR352"/>
    <mergeCell ref="AS352:AT352"/>
    <mergeCell ref="AU352:AV352"/>
    <mergeCell ref="AW352:AX352"/>
    <mergeCell ref="AI351:AJ351"/>
    <mergeCell ref="AK351:AL351"/>
    <mergeCell ref="AO351:AP351"/>
    <mergeCell ref="AQ351:AR351"/>
    <mergeCell ref="AS351:AT351"/>
    <mergeCell ref="AU351:AV351"/>
    <mergeCell ref="AW351:AX351"/>
    <mergeCell ref="G352:H352"/>
    <mergeCell ref="I352:J352"/>
    <mergeCell ref="K352:L352"/>
    <mergeCell ref="M352:N352"/>
    <mergeCell ref="O352:P352"/>
    <mergeCell ref="Q352:R352"/>
    <mergeCell ref="S352:T352"/>
    <mergeCell ref="G347:H347"/>
    <mergeCell ref="I347:J347"/>
    <mergeCell ref="K347:L347"/>
    <mergeCell ref="M347:N347"/>
    <mergeCell ref="O347:P347"/>
    <mergeCell ref="Q347:R347"/>
    <mergeCell ref="S347:T347"/>
    <mergeCell ref="G348:H348"/>
    <mergeCell ref="I348:J348"/>
    <mergeCell ref="K348:L348"/>
    <mergeCell ref="M348:N348"/>
    <mergeCell ref="O348:P348"/>
    <mergeCell ref="Q348:R348"/>
    <mergeCell ref="S348:T348"/>
    <mergeCell ref="AI350:AJ350"/>
    <mergeCell ref="AK350:AL350"/>
    <mergeCell ref="AM350:AN350"/>
    <mergeCell ref="U350:V350"/>
    <mergeCell ref="W350:X350"/>
    <mergeCell ref="Y350:Z350"/>
    <mergeCell ref="AA350:AB350"/>
    <mergeCell ref="AC350:AD350"/>
    <mergeCell ref="AE350:AF350"/>
    <mergeCell ref="AG350:AH350"/>
    <mergeCell ref="G350:H350"/>
    <mergeCell ref="I350:J350"/>
    <mergeCell ref="K350:L350"/>
    <mergeCell ref="M350:N350"/>
    <mergeCell ref="O350:P350"/>
    <mergeCell ref="Q350:R350"/>
    <mergeCell ref="S350:T350"/>
    <mergeCell ref="AU348:AV348"/>
    <mergeCell ref="AW348:AX348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AI352:AJ352"/>
    <mergeCell ref="AK352:AL352"/>
    <mergeCell ref="U352:V352"/>
    <mergeCell ref="W352:X352"/>
    <mergeCell ref="Y352:Z352"/>
    <mergeCell ref="AA352:AB352"/>
    <mergeCell ref="AC352:AD352"/>
    <mergeCell ref="AE352:AF352"/>
    <mergeCell ref="AG352:AH352"/>
    <mergeCell ref="AO350:AP350"/>
    <mergeCell ref="AQ350:AR350"/>
    <mergeCell ref="AS350:AT350"/>
    <mergeCell ref="AU350:AV350"/>
    <mergeCell ref="AW350:AX350"/>
    <mergeCell ref="AM351:AN351"/>
    <mergeCell ref="AM352:AN352"/>
    <mergeCell ref="U347:V347"/>
    <mergeCell ref="W347:X347"/>
    <mergeCell ref="Y347:Z347"/>
    <mergeCell ref="AA347:AB347"/>
    <mergeCell ref="AC347:AD347"/>
    <mergeCell ref="AE347:AF347"/>
    <mergeCell ref="AG347:AH347"/>
    <mergeCell ref="AI347:AJ347"/>
    <mergeCell ref="AK347:AL347"/>
    <mergeCell ref="AO347:AP347"/>
    <mergeCell ref="AQ347:AR347"/>
    <mergeCell ref="AS347:AT347"/>
    <mergeCell ref="AU347:AV347"/>
    <mergeCell ref="AW347:AX347"/>
    <mergeCell ref="G349:H349"/>
    <mergeCell ref="I349:J349"/>
    <mergeCell ref="K349:L349"/>
    <mergeCell ref="M349:N349"/>
    <mergeCell ref="O349:P349"/>
    <mergeCell ref="Q349:R349"/>
    <mergeCell ref="S349:T349"/>
    <mergeCell ref="AM349:AN349"/>
    <mergeCell ref="AO349:AP349"/>
    <mergeCell ref="AQ349:AR349"/>
    <mergeCell ref="AS349:AT349"/>
    <mergeCell ref="AU349:AV349"/>
    <mergeCell ref="AW349:AX349"/>
    <mergeCell ref="AM347:AN347"/>
    <mergeCell ref="AM348:AN348"/>
    <mergeCell ref="AO348:AP348"/>
    <mergeCell ref="AQ348:AR348"/>
    <mergeCell ref="AS348:AT348"/>
    <mergeCell ref="AI346:AJ346"/>
    <mergeCell ref="AK346:AL346"/>
    <mergeCell ref="AM346:AN346"/>
    <mergeCell ref="AO346:AP346"/>
    <mergeCell ref="AQ346:AR346"/>
    <mergeCell ref="AS346:AT346"/>
    <mergeCell ref="AU346:AV346"/>
    <mergeCell ref="AW346:AX346"/>
    <mergeCell ref="U346:V346"/>
    <mergeCell ref="W346:X346"/>
    <mergeCell ref="Y346:Z346"/>
    <mergeCell ref="AA346:AB346"/>
    <mergeCell ref="AC346:AD346"/>
    <mergeCell ref="AE346:AF346"/>
    <mergeCell ref="AG346:AH346"/>
    <mergeCell ref="G346:H346"/>
    <mergeCell ref="I346:J346"/>
    <mergeCell ref="K346:L346"/>
    <mergeCell ref="M346:N346"/>
    <mergeCell ref="O346:P346"/>
    <mergeCell ref="Q346:R346"/>
    <mergeCell ref="S346:T346"/>
    <mergeCell ref="AI348:AJ348"/>
    <mergeCell ref="AK348:AL348"/>
    <mergeCell ref="U348:V348"/>
    <mergeCell ref="W348:X348"/>
    <mergeCell ref="Y348:Z348"/>
    <mergeCell ref="AA348:AB348"/>
    <mergeCell ref="AC348:AD348"/>
    <mergeCell ref="AE348:AF348"/>
    <mergeCell ref="AG348:AH348"/>
    <mergeCell ref="AI349:AJ349"/>
    <mergeCell ref="AK349:AL349"/>
    <mergeCell ref="U349:V349"/>
    <mergeCell ref="W349:X349"/>
    <mergeCell ref="Y349:Z349"/>
    <mergeCell ref="AA349:AB349"/>
    <mergeCell ref="AC349:AD349"/>
    <mergeCell ref="AE349:AF349"/>
    <mergeCell ref="AG349:AH349"/>
    <mergeCell ref="AI345:AJ345"/>
    <mergeCell ref="AK345:AL345"/>
    <mergeCell ref="AM345:AN345"/>
    <mergeCell ref="AO345:AP345"/>
    <mergeCell ref="AQ345:AR345"/>
    <mergeCell ref="AS345:AT345"/>
    <mergeCell ref="AU345:AV345"/>
    <mergeCell ref="AW345:AX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AI344:AJ344"/>
    <mergeCell ref="AK344:AL344"/>
    <mergeCell ref="AM344:AN344"/>
    <mergeCell ref="AO344:AP344"/>
    <mergeCell ref="AQ344:AR344"/>
    <mergeCell ref="AS344:AT344"/>
    <mergeCell ref="AU344:AV344"/>
    <mergeCell ref="AW344:AX344"/>
    <mergeCell ref="U344:V344"/>
    <mergeCell ref="W344:X344"/>
    <mergeCell ref="Y344:Z344"/>
    <mergeCell ref="AA344:AB344"/>
    <mergeCell ref="AC344:AD344"/>
    <mergeCell ref="AE344:AF344"/>
    <mergeCell ref="AG344:AH344"/>
    <mergeCell ref="G344:H344"/>
    <mergeCell ref="I344:J344"/>
    <mergeCell ref="K344:L344"/>
    <mergeCell ref="M344:N344"/>
    <mergeCell ref="O344:P344"/>
    <mergeCell ref="Q344:R344"/>
    <mergeCell ref="S344:T344"/>
    <mergeCell ref="AO343:AP343"/>
    <mergeCell ref="AQ343:AR343"/>
    <mergeCell ref="AS343:AT343"/>
    <mergeCell ref="AU343:AV343"/>
    <mergeCell ref="AW343:AX343"/>
    <mergeCell ref="AI342:AJ342"/>
    <mergeCell ref="AK342:AL342"/>
    <mergeCell ref="AO342:AP342"/>
    <mergeCell ref="AQ342:AR342"/>
    <mergeCell ref="AS342:AT342"/>
    <mergeCell ref="AU342:AV342"/>
    <mergeCell ref="AW342:AX342"/>
    <mergeCell ref="G343:H343"/>
    <mergeCell ref="I343:J343"/>
    <mergeCell ref="K343:L343"/>
    <mergeCell ref="M343:N343"/>
    <mergeCell ref="O343:P343"/>
    <mergeCell ref="Q343:R343"/>
    <mergeCell ref="S343:T343"/>
    <mergeCell ref="G338:H338"/>
    <mergeCell ref="I338:J338"/>
    <mergeCell ref="K338:L338"/>
    <mergeCell ref="M338:N338"/>
    <mergeCell ref="O338:P338"/>
    <mergeCell ref="Q338:R338"/>
    <mergeCell ref="S338:T338"/>
    <mergeCell ref="G339:H339"/>
    <mergeCell ref="I339:J339"/>
    <mergeCell ref="K339:L339"/>
    <mergeCell ref="M339:N339"/>
    <mergeCell ref="O339:P339"/>
    <mergeCell ref="Q339:R339"/>
    <mergeCell ref="S339:T339"/>
    <mergeCell ref="AI341:AJ341"/>
    <mergeCell ref="AK341:AL341"/>
    <mergeCell ref="AM341:AN341"/>
    <mergeCell ref="U341:V341"/>
    <mergeCell ref="W341:X341"/>
    <mergeCell ref="Y341:Z341"/>
    <mergeCell ref="AA341:AB341"/>
    <mergeCell ref="AC341:AD341"/>
    <mergeCell ref="AE341:AF341"/>
    <mergeCell ref="AG341:AH341"/>
    <mergeCell ref="G341:H341"/>
    <mergeCell ref="I341:J341"/>
    <mergeCell ref="K341:L341"/>
    <mergeCell ref="M341:N341"/>
    <mergeCell ref="O341:P341"/>
    <mergeCell ref="Q341:R341"/>
    <mergeCell ref="S341:T341"/>
    <mergeCell ref="AU339:AV339"/>
    <mergeCell ref="AW339:AX339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AI343:AJ343"/>
    <mergeCell ref="AK343:AL343"/>
    <mergeCell ref="U343:V343"/>
    <mergeCell ref="W343:X343"/>
    <mergeCell ref="Y343:Z343"/>
    <mergeCell ref="AA343:AB343"/>
    <mergeCell ref="AC343:AD343"/>
    <mergeCell ref="AE343:AF343"/>
    <mergeCell ref="AG343:AH343"/>
    <mergeCell ref="AO341:AP341"/>
    <mergeCell ref="AQ341:AR341"/>
    <mergeCell ref="AS341:AT341"/>
    <mergeCell ref="AU341:AV341"/>
    <mergeCell ref="AW341:AX341"/>
    <mergeCell ref="AM342:AN342"/>
    <mergeCell ref="AM343:AN343"/>
    <mergeCell ref="U338:V338"/>
    <mergeCell ref="W338:X338"/>
    <mergeCell ref="Y338:Z338"/>
    <mergeCell ref="AA338:AB338"/>
    <mergeCell ref="AC338:AD338"/>
    <mergeCell ref="AE338:AF338"/>
    <mergeCell ref="AG338:AH338"/>
    <mergeCell ref="AI338:AJ338"/>
    <mergeCell ref="AK338:AL338"/>
    <mergeCell ref="AO338:AP338"/>
    <mergeCell ref="AQ338:AR338"/>
    <mergeCell ref="AS338:AT338"/>
    <mergeCell ref="AU338:AV338"/>
    <mergeCell ref="AW338:AX338"/>
    <mergeCell ref="G340:H340"/>
    <mergeCell ref="I340:J340"/>
    <mergeCell ref="K340:L340"/>
    <mergeCell ref="M340:N340"/>
    <mergeCell ref="O340:P340"/>
    <mergeCell ref="Q340:R340"/>
    <mergeCell ref="S340:T340"/>
    <mergeCell ref="AM340:AN340"/>
    <mergeCell ref="AO340:AP340"/>
    <mergeCell ref="AQ340:AR340"/>
    <mergeCell ref="AS340:AT340"/>
    <mergeCell ref="AU340:AV340"/>
    <mergeCell ref="AW340:AX340"/>
    <mergeCell ref="AM338:AN338"/>
    <mergeCell ref="AM339:AN339"/>
    <mergeCell ref="AO339:AP339"/>
    <mergeCell ref="AQ339:AR339"/>
    <mergeCell ref="AS339:AT339"/>
    <mergeCell ref="AI337:AJ337"/>
    <mergeCell ref="AK337:AL337"/>
    <mergeCell ref="AM337:AN337"/>
    <mergeCell ref="AO337:AP337"/>
    <mergeCell ref="AQ337:AR337"/>
    <mergeCell ref="AS337:AT337"/>
    <mergeCell ref="AU337:AV337"/>
    <mergeCell ref="AW337:AX337"/>
    <mergeCell ref="U337:V337"/>
    <mergeCell ref="W337:X337"/>
    <mergeCell ref="Y337:Z337"/>
    <mergeCell ref="AA337:AB337"/>
    <mergeCell ref="AC337:AD337"/>
    <mergeCell ref="AE337:AF337"/>
    <mergeCell ref="AG337:AH337"/>
    <mergeCell ref="G337:H337"/>
    <mergeCell ref="I337:J337"/>
    <mergeCell ref="K337:L337"/>
    <mergeCell ref="M337:N337"/>
    <mergeCell ref="O337:P337"/>
    <mergeCell ref="Q337:R337"/>
    <mergeCell ref="S337:T337"/>
    <mergeCell ref="AI339:AJ339"/>
    <mergeCell ref="AK339:AL339"/>
    <mergeCell ref="U339:V339"/>
    <mergeCell ref="W339:X339"/>
    <mergeCell ref="Y339:Z339"/>
    <mergeCell ref="AA339:AB339"/>
    <mergeCell ref="AC339:AD339"/>
    <mergeCell ref="AE339:AF339"/>
    <mergeCell ref="AG339:AH339"/>
    <mergeCell ref="AI340:AJ340"/>
    <mergeCell ref="AK340:AL340"/>
    <mergeCell ref="U340:V340"/>
    <mergeCell ref="W340:X340"/>
    <mergeCell ref="Y340:Z340"/>
    <mergeCell ref="AA340:AB340"/>
    <mergeCell ref="AC340:AD340"/>
    <mergeCell ref="AE340:AF340"/>
    <mergeCell ref="AG340:AH340"/>
    <mergeCell ref="AI336:AJ336"/>
    <mergeCell ref="AK336:AL336"/>
    <mergeCell ref="AM336:AN336"/>
    <mergeCell ref="AO336:AP336"/>
    <mergeCell ref="AQ336:AR336"/>
    <mergeCell ref="AS336:AT336"/>
    <mergeCell ref="AU336:AV336"/>
    <mergeCell ref="AW336:AX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AI335:AJ335"/>
    <mergeCell ref="AK335:AL335"/>
    <mergeCell ref="AM335:AN335"/>
    <mergeCell ref="AO335:AP335"/>
    <mergeCell ref="AQ335:AR335"/>
    <mergeCell ref="AS335:AT335"/>
    <mergeCell ref="AU335:AV335"/>
    <mergeCell ref="AW335:AX335"/>
    <mergeCell ref="U335:V335"/>
    <mergeCell ref="W335:X335"/>
    <mergeCell ref="Y335:Z335"/>
    <mergeCell ref="AA335:AB335"/>
    <mergeCell ref="AC335:AD335"/>
    <mergeCell ref="AE335:AF335"/>
    <mergeCell ref="AG335:AH335"/>
    <mergeCell ref="G335:H335"/>
    <mergeCell ref="I335:J335"/>
    <mergeCell ref="K335:L335"/>
    <mergeCell ref="M335:N335"/>
    <mergeCell ref="O335:P335"/>
    <mergeCell ref="Q335:R335"/>
    <mergeCell ref="S335:T335"/>
    <mergeCell ref="AO334:AP334"/>
    <mergeCell ref="AQ334:AR334"/>
    <mergeCell ref="AS334:AT334"/>
    <mergeCell ref="AU334:AV334"/>
    <mergeCell ref="AW334:AX334"/>
    <mergeCell ref="AI333:AJ333"/>
    <mergeCell ref="AK333:AL333"/>
    <mergeCell ref="AO333:AP333"/>
    <mergeCell ref="AQ333:AR333"/>
    <mergeCell ref="AS333:AT333"/>
    <mergeCell ref="AU333:AV333"/>
    <mergeCell ref="AW333:AX333"/>
    <mergeCell ref="G334:H334"/>
    <mergeCell ref="I334:J334"/>
    <mergeCell ref="K334:L334"/>
    <mergeCell ref="M334:N334"/>
    <mergeCell ref="O334:P334"/>
    <mergeCell ref="Q334:R334"/>
    <mergeCell ref="S334:T334"/>
    <mergeCell ref="G329:H329"/>
    <mergeCell ref="I329:J329"/>
    <mergeCell ref="K329:L329"/>
    <mergeCell ref="M329:N329"/>
    <mergeCell ref="O329:P329"/>
    <mergeCell ref="Q329:R329"/>
    <mergeCell ref="S329:T329"/>
    <mergeCell ref="G330:H330"/>
    <mergeCell ref="I330:J330"/>
    <mergeCell ref="K330:L330"/>
    <mergeCell ref="M330:N330"/>
    <mergeCell ref="O330:P330"/>
    <mergeCell ref="Q330:R330"/>
    <mergeCell ref="S330:T330"/>
    <mergeCell ref="AI332:AJ332"/>
    <mergeCell ref="AK332:AL332"/>
    <mergeCell ref="AM332:AN332"/>
    <mergeCell ref="U332:V332"/>
    <mergeCell ref="W332:X332"/>
    <mergeCell ref="Y332:Z332"/>
    <mergeCell ref="AA332:AB332"/>
    <mergeCell ref="AC332:AD332"/>
    <mergeCell ref="AE332:AF332"/>
    <mergeCell ref="AG332:AH332"/>
    <mergeCell ref="G332:H332"/>
    <mergeCell ref="I332:J332"/>
    <mergeCell ref="K332:L332"/>
    <mergeCell ref="M332:N332"/>
    <mergeCell ref="O332:P332"/>
    <mergeCell ref="Q332:R332"/>
    <mergeCell ref="S332:T332"/>
    <mergeCell ref="AU330:AV330"/>
    <mergeCell ref="AW330:AX330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AI334:AJ334"/>
    <mergeCell ref="AK334:AL334"/>
    <mergeCell ref="U334:V334"/>
    <mergeCell ref="W334:X334"/>
    <mergeCell ref="Y334:Z334"/>
    <mergeCell ref="AA334:AB334"/>
    <mergeCell ref="AC334:AD334"/>
    <mergeCell ref="AE334:AF334"/>
    <mergeCell ref="AG334:AH334"/>
    <mergeCell ref="AO332:AP332"/>
    <mergeCell ref="AQ332:AR332"/>
    <mergeCell ref="AS332:AT332"/>
    <mergeCell ref="AU332:AV332"/>
    <mergeCell ref="AW332:AX332"/>
    <mergeCell ref="AM333:AN333"/>
    <mergeCell ref="AM334:AN334"/>
    <mergeCell ref="U329:V329"/>
    <mergeCell ref="W329:X329"/>
    <mergeCell ref="Y329:Z329"/>
    <mergeCell ref="AA329:AB329"/>
    <mergeCell ref="AC329:AD329"/>
    <mergeCell ref="AE329:AF329"/>
    <mergeCell ref="AG329:AH329"/>
    <mergeCell ref="AI329:AJ329"/>
    <mergeCell ref="AK329:AL329"/>
    <mergeCell ref="AO329:AP329"/>
    <mergeCell ref="AQ329:AR329"/>
    <mergeCell ref="AS329:AT329"/>
    <mergeCell ref="AU329:AV329"/>
    <mergeCell ref="AW329:AX329"/>
    <mergeCell ref="G331:H331"/>
    <mergeCell ref="I331:J331"/>
    <mergeCell ref="K331:L331"/>
    <mergeCell ref="M331:N331"/>
    <mergeCell ref="O331:P331"/>
    <mergeCell ref="Q331:R331"/>
    <mergeCell ref="S331:T331"/>
    <mergeCell ref="AM331:AN331"/>
    <mergeCell ref="AO331:AP331"/>
    <mergeCell ref="AQ331:AR331"/>
    <mergeCell ref="AS331:AT331"/>
    <mergeCell ref="AU331:AV331"/>
    <mergeCell ref="AW331:AX331"/>
    <mergeCell ref="AM329:AN329"/>
    <mergeCell ref="AM330:AN330"/>
    <mergeCell ref="AO330:AP330"/>
    <mergeCell ref="AQ330:AR330"/>
    <mergeCell ref="AS330:AT330"/>
    <mergeCell ref="AI328:AJ328"/>
    <mergeCell ref="AK328:AL328"/>
    <mergeCell ref="AM328:AN328"/>
    <mergeCell ref="AO328:AP328"/>
    <mergeCell ref="AQ328:AR328"/>
    <mergeCell ref="AS328:AT328"/>
    <mergeCell ref="AU328:AV328"/>
    <mergeCell ref="AW328:AX328"/>
    <mergeCell ref="U328:V328"/>
    <mergeCell ref="W328:X328"/>
    <mergeCell ref="Y328:Z328"/>
    <mergeCell ref="AA328:AB328"/>
    <mergeCell ref="AC328:AD328"/>
    <mergeCell ref="AE328:AF328"/>
    <mergeCell ref="AG328:AH328"/>
    <mergeCell ref="G328:H328"/>
    <mergeCell ref="I328:J328"/>
    <mergeCell ref="K328:L328"/>
    <mergeCell ref="M328:N328"/>
    <mergeCell ref="O328:P328"/>
    <mergeCell ref="Q328:R328"/>
    <mergeCell ref="S328:T328"/>
    <mergeCell ref="AI330:AJ330"/>
    <mergeCell ref="AK330:AL330"/>
    <mergeCell ref="U330:V330"/>
    <mergeCell ref="W330:X330"/>
    <mergeCell ref="Y330:Z330"/>
    <mergeCell ref="AA330:AB330"/>
    <mergeCell ref="AC330:AD330"/>
    <mergeCell ref="AE330:AF330"/>
    <mergeCell ref="AG330:AH330"/>
    <mergeCell ref="AI331:AJ331"/>
    <mergeCell ref="AK331:AL331"/>
    <mergeCell ref="U331:V331"/>
    <mergeCell ref="W331:X331"/>
    <mergeCell ref="Y331:Z331"/>
    <mergeCell ref="AA331:AB331"/>
    <mergeCell ref="AC331:AD331"/>
    <mergeCell ref="AE331:AF331"/>
    <mergeCell ref="AG331:AH331"/>
    <mergeCell ref="AI327:AJ327"/>
    <mergeCell ref="AK327:AL327"/>
    <mergeCell ref="AM327:AN327"/>
    <mergeCell ref="AO327:AP327"/>
    <mergeCell ref="AQ327:AR327"/>
    <mergeCell ref="AS327:AT327"/>
    <mergeCell ref="AU327:AV327"/>
    <mergeCell ref="AW327:AX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AI326:AJ326"/>
    <mergeCell ref="AK326:AL326"/>
    <mergeCell ref="AM326:AN326"/>
    <mergeCell ref="AO326:AP326"/>
    <mergeCell ref="AQ326:AR326"/>
    <mergeCell ref="AS326:AT326"/>
    <mergeCell ref="AU326:AV326"/>
    <mergeCell ref="AW326:AX326"/>
    <mergeCell ref="U326:V326"/>
    <mergeCell ref="W326:X326"/>
    <mergeCell ref="Y326:Z326"/>
    <mergeCell ref="AA326:AB326"/>
    <mergeCell ref="AC326:AD326"/>
    <mergeCell ref="AE326:AF326"/>
    <mergeCell ref="AG326:AH326"/>
    <mergeCell ref="G326:H326"/>
    <mergeCell ref="I326:J326"/>
    <mergeCell ref="K326:L326"/>
    <mergeCell ref="M326:N326"/>
    <mergeCell ref="O326:P326"/>
    <mergeCell ref="Q326:R326"/>
    <mergeCell ref="S326:T326"/>
    <mergeCell ref="AO325:AP325"/>
    <mergeCell ref="AQ325:AR325"/>
    <mergeCell ref="AS325:AT325"/>
    <mergeCell ref="AU325:AV325"/>
    <mergeCell ref="AW325:AX325"/>
    <mergeCell ref="AI324:AJ324"/>
    <mergeCell ref="AK324:AL324"/>
    <mergeCell ref="AO324:AP324"/>
    <mergeCell ref="AQ324:AR324"/>
    <mergeCell ref="AS324:AT324"/>
    <mergeCell ref="AU324:AV324"/>
    <mergeCell ref="AW324:AX324"/>
    <mergeCell ref="G325:H325"/>
    <mergeCell ref="I325:J325"/>
    <mergeCell ref="K325:L325"/>
    <mergeCell ref="M325:N325"/>
    <mergeCell ref="O325:P325"/>
    <mergeCell ref="Q325:R325"/>
    <mergeCell ref="S325:T325"/>
    <mergeCell ref="G320:H320"/>
    <mergeCell ref="I320:J320"/>
    <mergeCell ref="K320:L320"/>
    <mergeCell ref="M320:N320"/>
    <mergeCell ref="O320:P320"/>
    <mergeCell ref="Q320:R320"/>
    <mergeCell ref="S320:T320"/>
    <mergeCell ref="G321:H321"/>
    <mergeCell ref="I321:J321"/>
    <mergeCell ref="K321:L321"/>
    <mergeCell ref="M321:N321"/>
    <mergeCell ref="O321:P321"/>
    <mergeCell ref="Q321:R321"/>
    <mergeCell ref="S321:T321"/>
    <mergeCell ref="AI323:AJ323"/>
    <mergeCell ref="AK323:AL323"/>
    <mergeCell ref="AM323:AN323"/>
    <mergeCell ref="U323:V323"/>
    <mergeCell ref="W323:X323"/>
    <mergeCell ref="Y323:Z323"/>
    <mergeCell ref="AA323:AB323"/>
    <mergeCell ref="AC323:AD323"/>
    <mergeCell ref="AE323:AF323"/>
    <mergeCell ref="AG323:AH323"/>
    <mergeCell ref="G323:H323"/>
    <mergeCell ref="I323:J323"/>
    <mergeCell ref="K323:L323"/>
    <mergeCell ref="M323:N323"/>
    <mergeCell ref="O323:P323"/>
    <mergeCell ref="Q323:R323"/>
    <mergeCell ref="S323:T323"/>
    <mergeCell ref="AU321:AV321"/>
    <mergeCell ref="AW321:AX321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AI325:AJ325"/>
    <mergeCell ref="AK325:AL325"/>
    <mergeCell ref="U325:V325"/>
    <mergeCell ref="W325:X325"/>
    <mergeCell ref="Y325:Z325"/>
    <mergeCell ref="AA325:AB325"/>
    <mergeCell ref="AC325:AD325"/>
    <mergeCell ref="AE325:AF325"/>
    <mergeCell ref="AG325:AH325"/>
    <mergeCell ref="AO323:AP323"/>
    <mergeCell ref="AQ323:AR323"/>
    <mergeCell ref="AS323:AT323"/>
    <mergeCell ref="AU323:AV323"/>
    <mergeCell ref="AW323:AX323"/>
    <mergeCell ref="AM324:AN324"/>
    <mergeCell ref="AM325:AN325"/>
    <mergeCell ref="U320:V320"/>
    <mergeCell ref="W320:X320"/>
    <mergeCell ref="Y320:Z320"/>
    <mergeCell ref="AA320:AB320"/>
    <mergeCell ref="AC320:AD320"/>
    <mergeCell ref="AE320:AF320"/>
    <mergeCell ref="AG320:AH320"/>
    <mergeCell ref="AI320:AJ320"/>
    <mergeCell ref="AK320:AL320"/>
    <mergeCell ref="AO320:AP320"/>
    <mergeCell ref="AQ320:AR320"/>
    <mergeCell ref="AS320:AT320"/>
    <mergeCell ref="AU320:AV320"/>
    <mergeCell ref="AW320:AX320"/>
    <mergeCell ref="G322:H322"/>
    <mergeCell ref="I322:J322"/>
    <mergeCell ref="K322:L322"/>
    <mergeCell ref="M322:N322"/>
    <mergeCell ref="O322:P322"/>
    <mergeCell ref="Q322:R322"/>
    <mergeCell ref="S322:T322"/>
    <mergeCell ref="AM322:AN322"/>
    <mergeCell ref="AO322:AP322"/>
    <mergeCell ref="AQ322:AR322"/>
    <mergeCell ref="AS322:AT322"/>
    <mergeCell ref="AU322:AV322"/>
    <mergeCell ref="AW322:AX322"/>
    <mergeCell ref="AM320:AN320"/>
    <mergeCell ref="AM321:AN321"/>
    <mergeCell ref="AO321:AP321"/>
    <mergeCell ref="AQ321:AR321"/>
    <mergeCell ref="AS321:AT321"/>
    <mergeCell ref="AI319:AJ319"/>
    <mergeCell ref="AK319:AL319"/>
    <mergeCell ref="AM319:AN319"/>
    <mergeCell ref="AO319:AP319"/>
    <mergeCell ref="AQ319:AR319"/>
    <mergeCell ref="AS319:AT319"/>
    <mergeCell ref="AU319:AV319"/>
    <mergeCell ref="AW319:AX319"/>
    <mergeCell ref="U319:V319"/>
    <mergeCell ref="W319:X319"/>
    <mergeCell ref="Y319:Z319"/>
    <mergeCell ref="AA319:AB319"/>
    <mergeCell ref="AC319:AD319"/>
    <mergeCell ref="AE319:AF319"/>
    <mergeCell ref="AG319:AH319"/>
    <mergeCell ref="G319:H319"/>
    <mergeCell ref="I319:J319"/>
    <mergeCell ref="K319:L319"/>
    <mergeCell ref="M319:N319"/>
    <mergeCell ref="O319:P319"/>
    <mergeCell ref="Q319:R319"/>
    <mergeCell ref="S319:T319"/>
    <mergeCell ref="AI321:AJ321"/>
    <mergeCell ref="AK321:AL321"/>
    <mergeCell ref="U321:V321"/>
    <mergeCell ref="W321:X321"/>
    <mergeCell ref="Y321:Z321"/>
    <mergeCell ref="AA321:AB321"/>
    <mergeCell ref="AC321:AD321"/>
    <mergeCell ref="AE321:AF321"/>
    <mergeCell ref="AG321:AH321"/>
    <mergeCell ref="AI322:AJ322"/>
    <mergeCell ref="AK322:AL322"/>
    <mergeCell ref="U322:V322"/>
    <mergeCell ref="W322:X322"/>
    <mergeCell ref="Y322:Z322"/>
    <mergeCell ref="AA322:AB322"/>
    <mergeCell ref="AC322:AD322"/>
    <mergeCell ref="AE322:AF322"/>
    <mergeCell ref="AG322:AH322"/>
    <mergeCell ref="AI318:AJ318"/>
    <mergeCell ref="AK318:AL318"/>
    <mergeCell ref="AM318:AN318"/>
    <mergeCell ref="AO318:AP318"/>
    <mergeCell ref="AQ318:AR318"/>
    <mergeCell ref="AS318:AT318"/>
    <mergeCell ref="AU318:AV318"/>
    <mergeCell ref="AW318:AX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AI317:AJ317"/>
    <mergeCell ref="AK317:AL317"/>
    <mergeCell ref="AM317:AN317"/>
    <mergeCell ref="AO317:AP317"/>
    <mergeCell ref="AQ317:AR317"/>
    <mergeCell ref="AS317:AT317"/>
    <mergeCell ref="AU317:AV317"/>
    <mergeCell ref="AW317:AX317"/>
    <mergeCell ref="U317:V317"/>
    <mergeCell ref="W317:X317"/>
    <mergeCell ref="Y317:Z317"/>
    <mergeCell ref="AA317:AB317"/>
    <mergeCell ref="AC317:AD317"/>
    <mergeCell ref="AE317:AF317"/>
    <mergeCell ref="AG317:AH317"/>
    <mergeCell ref="G317:H317"/>
    <mergeCell ref="I317:J317"/>
    <mergeCell ref="K317:L317"/>
    <mergeCell ref="M317:N317"/>
    <mergeCell ref="O317:P317"/>
    <mergeCell ref="Q317:R317"/>
    <mergeCell ref="S317:T317"/>
    <mergeCell ref="AM315:AN315"/>
    <mergeCell ref="AM316:AN316"/>
    <mergeCell ref="AO316:AP316"/>
    <mergeCell ref="AQ316:AR316"/>
    <mergeCell ref="AS316:AT316"/>
    <mergeCell ref="AU316:AV316"/>
    <mergeCell ref="AW316:AX316"/>
    <mergeCell ref="AI315:AJ315"/>
    <mergeCell ref="AK315:AL315"/>
    <mergeCell ref="AO315:AP315"/>
    <mergeCell ref="AQ315:AR315"/>
    <mergeCell ref="AS315:AT315"/>
    <mergeCell ref="AU315:AV315"/>
    <mergeCell ref="AW315:AX315"/>
    <mergeCell ref="G316:H316"/>
    <mergeCell ref="I316:J316"/>
    <mergeCell ref="K316:L316"/>
    <mergeCell ref="M316:N316"/>
    <mergeCell ref="O316:P316"/>
    <mergeCell ref="Q316:R316"/>
    <mergeCell ref="S316:T316"/>
    <mergeCell ref="G312:H312"/>
    <mergeCell ref="I312:J312"/>
    <mergeCell ref="K312:L312"/>
    <mergeCell ref="M312:N312"/>
    <mergeCell ref="O312:P312"/>
    <mergeCell ref="Q312:R312"/>
    <mergeCell ref="S312:T312"/>
    <mergeCell ref="AI314:AJ314"/>
    <mergeCell ref="AK314:AL314"/>
    <mergeCell ref="AM314:AN314"/>
    <mergeCell ref="AO314:AP314"/>
    <mergeCell ref="AQ314:AR314"/>
    <mergeCell ref="AS314:AT314"/>
    <mergeCell ref="AU314:AV314"/>
    <mergeCell ref="AW314:AX314"/>
    <mergeCell ref="U314:V314"/>
    <mergeCell ref="W314:X314"/>
    <mergeCell ref="Y314:Z314"/>
    <mergeCell ref="AA314:AB314"/>
    <mergeCell ref="AC314:AD314"/>
    <mergeCell ref="AE314:AF314"/>
    <mergeCell ref="AG314:AH314"/>
    <mergeCell ref="G314:H314"/>
    <mergeCell ref="I314:J314"/>
    <mergeCell ref="K314:L314"/>
    <mergeCell ref="M314:N314"/>
    <mergeCell ref="O314:P314"/>
    <mergeCell ref="Q314:R314"/>
    <mergeCell ref="S314:T314"/>
    <mergeCell ref="AI312:AJ312"/>
    <mergeCell ref="AK312:AL312"/>
    <mergeCell ref="U312:V312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AI316:AJ316"/>
    <mergeCell ref="AK316:AL316"/>
    <mergeCell ref="U316:V316"/>
    <mergeCell ref="W316:X316"/>
    <mergeCell ref="Y316:Z316"/>
    <mergeCell ref="AA316:AB316"/>
    <mergeCell ref="AC316:AD316"/>
    <mergeCell ref="AE316:AF316"/>
    <mergeCell ref="AG316:AH316"/>
    <mergeCell ref="AO311:AP311"/>
    <mergeCell ref="AQ311:AR311"/>
    <mergeCell ref="AS311:AT311"/>
    <mergeCell ref="AU311:AV311"/>
    <mergeCell ref="AW311:AX311"/>
    <mergeCell ref="G313:H313"/>
    <mergeCell ref="I313:J313"/>
    <mergeCell ref="K313:L313"/>
    <mergeCell ref="M313:N313"/>
    <mergeCell ref="O313:P313"/>
    <mergeCell ref="Q313:R313"/>
    <mergeCell ref="S313:T313"/>
    <mergeCell ref="AM313:AN313"/>
    <mergeCell ref="AO313:AP313"/>
    <mergeCell ref="AQ313:AR313"/>
    <mergeCell ref="AS313:AT313"/>
    <mergeCell ref="AU313:AV313"/>
    <mergeCell ref="AW313:AX313"/>
    <mergeCell ref="AM311:AN311"/>
    <mergeCell ref="AM312:AN312"/>
    <mergeCell ref="AO312:AP312"/>
    <mergeCell ref="AQ312:AR312"/>
    <mergeCell ref="AS312:AT312"/>
    <mergeCell ref="AU312:AV312"/>
    <mergeCell ref="AW312:AX312"/>
    <mergeCell ref="G311:H311"/>
    <mergeCell ref="I311:J311"/>
    <mergeCell ref="K311:L311"/>
    <mergeCell ref="M311:N311"/>
    <mergeCell ref="O311:P311"/>
    <mergeCell ref="Q311:R311"/>
    <mergeCell ref="S311:T311"/>
    <mergeCell ref="AM310:AN310"/>
    <mergeCell ref="AO310:AP310"/>
    <mergeCell ref="AQ310:AR310"/>
    <mergeCell ref="AS310:AT310"/>
    <mergeCell ref="AU310:AV310"/>
    <mergeCell ref="AW310:AX310"/>
    <mergeCell ref="U310:V310"/>
    <mergeCell ref="W310:X310"/>
    <mergeCell ref="Y310:Z310"/>
    <mergeCell ref="AA310:AB310"/>
    <mergeCell ref="AC310:AD310"/>
    <mergeCell ref="AE310:AF310"/>
    <mergeCell ref="AG310:AH310"/>
    <mergeCell ref="G310:H310"/>
    <mergeCell ref="I310:J310"/>
    <mergeCell ref="K310:L310"/>
    <mergeCell ref="M310:N310"/>
    <mergeCell ref="O310:P310"/>
    <mergeCell ref="Q310:R310"/>
    <mergeCell ref="S310:T310"/>
    <mergeCell ref="AI249:AJ249"/>
    <mergeCell ref="AK249:AL249"/>
    <mergeCell ref="U249:V249"/>
    <mergeCell ref="W249:X249"/>
    <mergeCell ref="Y249:Z249"/>
    <mergeCell ref="AA249:AB249"/>
    <mergeCell ref="AC249:AD249"/>
    <mergeCell ref="AE249:AF249"/>
    <mergeCell ref="AG249:AH249"/>
    <mergeCell ref="AI313:AJ313"/>
    <mergeCell ref="AK313:AL313"/>
    <mergeCell ref="U313:V313"/>
    <mergeCell ref="W313:X313"/>
    <mergeCell ref="Y313:Z313"/>
    <mergeCell ref="AA313:AB313"/>
    <mergeCell ref="AC313:AD313"/>
    <mergeCell ref="AE313:AF313"/>
    <mergeCell ref="AG313:AH313"/>
    <mergeCell ref="AI310:AJ310"/>
    <mergeCell ref="AK310:AL310"/>
    <mergeCell ref="U311:V311"/>
    <mergeCell ref="W311:X311"/>
    <mergeCell ref="Y311:Z311"/>
    <mergeCell ref="AA311:AB311"/>
    <mergeCell ref="AC311:AD311"/>
    <mergeCell ref="AE311:AF311"/>
    <mergeCell ref="AG311:AH311"/>
    <mergeCell ref="AI311:AJ311"/>
    <mergeCell ref="AK311:AL311"/>
    <mergeCell ref="AI250:AJ250"/>
    <mergeCell ref="AK250:AL250"/>
    <mergeCell ref="U250:V250"/>
    <mergeCell ref="AI246:AJ246"/>
    <mergeCell ref="AK246:AL246"/>
    <mergeCell ref="AM246:AN246"/>
    <mergeCell ref="AO246:AP246"/>
    <mergeCell ref="AQ246:AR246"/>
    <mergeCell ref="AS246:AT246"/>
    <mergeCell ref="AU246:AV246"/>
    <mergeCell ref="AW246:AX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AI245:AJ245"/>
    <mergeCell ref="AK245:AL245"/>
    <mergeCell ref="AM245:AN245"/>
    <mergeCell ref="AO245:AP245"/>
    <mergeCell ref="AQ245:AR245"/>
    <mergeCell ref="AS245:AT245"/>
    <mergeCell ref="AU245:AV245"/>
    <mergeCell ref="AW245:AX245"/>
    <mergeCell ref="U245:V245"/>
    <mergeCell ref="W245:X245"/>
    <mergeCell ref="Y245:Z245"/>
    <mergeCell ref="AA245:AB245"/>
    <mergeCell ref="AC245:AD245"/>
    <mergeCell ref="AE245:AF245"/>
    <mergeCell ref="AG245:AH245"/>
    <mergeCell ref="G245:H245"/>
    <mergeCell ref="I245:J245"/>
    <mergeCell ref="K245:L245"/>
    <mergeCell ref="M245:N245"/>
    <mergeCell ref="O245:P245"/>
    <mergeCell ref="Q245:R245"/>
    <mergeCell ref="S245:T245"/>
    <mergeCell ref="AO244:AP244"/>
    <mergeCell ref="AQ244:AR244"/>
    <mergeCell ref="AS244:AT244"/>
    <mergeCell ref="AU244:AV244"/>
    <mergeCell ref="AW244:AX244"/>
    <mergeCell ref="AI243:AJ243"/>
    <mergeCell ref="AK243:AL243"/>
    <mergeCell ref="AO243:AP243"/>
    <mergeCell ref="AQ243:AR243"/>
    <mergeCell ref="AS243:AT243"/>
    <mergeCell ref="AU243:AV243"/>
    <mergeCell ref="AW243:AX243"/>
    <mergeCell ref="G244:H244"/>
    <mergeCell ref="I244:J244"/>
    <mergeCell ref="K244:L244"/>
    <mergeCell ref="M244:N244"/>
    <mergeCell ref="O244:P244"/>
    <mergeCell ref="Q244:R244"/>
    <mergeCell ref="S244:T244"/>
    <mergeCell ref="G239:H239"/>
    <mergeCell ref="I239:J239"/>
    <mergeCell ref="K239:L239"/>
    <mergeCell ref="M239:N239"/>
    <mergeCell ref="O239:P239"/>
    <mergeCell ref="Q239:R239"/>
    <mergeCell ref="S239:T239"/>
    <mergeCell ref="G240:H240"/>
    <mergeCell ref="I240:J240"/>
    <mergeCell ref="K240:L240"/>
    <mergeCell ref="M240:N240"/>
    <mergeCell ref="O240:P240"/>
    <mergeCell ref="Q240:R240"/>
    <mergeCell ref="S240:T240"/>
    <mergeCell ref="AI242:AJ242"/>
    <mergeCell ref="AK242:AL242"/>
    <mergeCell ref="AM242:AN242"/>
    <mergeCell ref="U242:V242"/>
    <mergeCell ref="W242:X242"/>
    <mergeCell ref="Y242:Z242"/>
    <mergeCell ref="AA242:AB242"/>
    <mergeCell ref="AC242:AD242"/>
    <mergeCell ref="AE242:AF242"/>
    <mergeCell ref="AG242:AH242"/>
    <mergeCell ref="G242:H242"/>
    <mergeCell ref="I242:J242"/>
    <mergeCell ref="K242:L242"/>
    <mergeCell ref="M242:N242"/>
    <mergeCell ref="O242:P242"/>
    <mergeCell ref="Q242:R242"/>
    <mergeCell ref="S242:T242"/>
    <mergeCell ref="AU240:AV240"/>
    <mergeCell ref="AW240:AX240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AI244:AJ244"/>
    <mergeCell ref="AK244:AL244"/>
    <mergeCell ref="U244:V244"/>
    <mergeCell ref="W244:X244"/>
    <mergeCell ref="Y244:Z244"/>
    <mergeCell ref="AA244:AB244"/>
    <mergeCell ref="AC244:AD244"/>
    <mergeCell ref="AE244:AF244"/>
    <mergeCell ref="AG244:AH244"/>
    <mergeCell ref="AO242:AP242"/>
    <mergeCell ref="AQ242:AR242"/>
    <mergeCell ref="AS242:AT242"/>
    <mergeCell ref="AU242:AV242"/>
    <mergeCell ref="AW242:AX242"/>
    <mergeCell ref="AM243:AN243"/>
    <mergeCell ref="AM244:AN244"/>
    <mergeCell ref="U239:V239"/>
    <mergeCell ref="W239:X239"/>
    <mergeCell ref="Y239:Z239"/>
    <mergeCell ref="AA239:AB239"/>
    <mergeCell ref="AC239:AD239"/>
    <mergeCell ref="AE239:AF239"/>
    <mergeCell ref="AG239:AH239"/>
    <mergeCell ref="AI239:AJ239"/>
    <mergeCell ref="AK239:AL239"/>
    <mergeCell ref="AO239:AP239"/>
    <mergeCell ref="AQ239:AR239"/>
    <mergeCell ref="AS239:AT239"/>
    <mergeCell ref="AU239:AV239"/>
    <mergeCell ref="AW239:AX239"/>
    <mergeCell ref="G241:H241"/>
    <mergeCell ref="I241:J241"/>
    <mergeCell ref="K241:L241"/>
    <mergeCell ref="M241:N241"/>
    <mergeCell ref="O241:P241"/>
    <mergeCell ref="Q241:R241"/>
    <mergeCell ref="S241:T241"/>
    <mergeCell ref="AM241:AN241"/>
    <mergeCell ref="AO241:AP241"/>
    <mergeCell ref="AQ241:AR241"/>
    <mergeCell ref="AS241:AT241"/>
    <mergeCell ref="AU241:AV241"/>
    <mergeCell ref="AW241:AX241"/>
    <mergeCell ref="AM239:AN239"/>
    <mergeCell ref="AM240:AN240"/>
    <mergeCell ref="AO240:AP240"/>
    <mergeCell ref="AQ240:AR240"/>
    <mergeCell ref="AS240:AT240"/>
    <mergeCell ref="AI238:AJ238"/>
    <mergeCell ref="AK238:AL238"/>
    <mergeCell ref="AM238:AN238"/>
    <mergeCell ref="AO238:AP238"/>
    <mergeCell ref="AQ238:AR238"/>
    <mergeCell ref="AS238:AT238"/>
    <mergeCell ref="AU238:AV238"/>
    <mergeCell ref="AW238:AX238"/>
    <mergeCell ref="U238:V238"/>
    <mergeCell ref="W238:X238"/>
    <mergeCell ref="Y238:Z238"/>
    <mergeCell ref="AA238:AB238"/>
    <mergeCell ref="AC238:AD238"/>
    <mergeCell ref="AE238:AF238"/>
    <mergeCell ref="AG238:AH238"/>
    <mergeCell ref="G238:H238"/>
    <mergeCell ref="I238:J238"/>
    <mergeCell ref="K238:L238"/>
    <mergeCell ref="M238:N238"/>
    <mergeCell ref="O238:P238"/>
    <mergeCell ref="Q238:R238"/>
    <mergeCell ref="S238:T238"/>
    <mergeCell ref="AI240:AJ240"/>
    <mergeCell ref="AK240:AL240"/>
    <mergeCell ref="U240:V240"/>
    <mergeCell ref="W240:X240"/>
    <mergeCell ref="Y240:Z240"/>
    <mergeCell ref="AA240:AB240"/>
    <mergeCell ref="AC240:AD240"/>
    <mergeCell ref="AE240:AF240"/>
    <mergeCell ref="AG240:AH240"/>
    <mergeCell ref="AI241:AJ241"/>
    <mergeCell ref="AK241:AL241"/>
    <mergeCell ref="U241:V241"/>
    <mergeCell ref="W241:X241"/>
    <mergeCell ref="Y241:Z241"/>
    <mergeCell ref="AA241:AB241"/>
    <mergeCell ref="AC241:AD241"/>
    <mergeCell ref="AE241:AF241"/>
    <mergeCell ref="AG241:AH241"/>
    <mergeCell ref="AI237:AJ237"/>
    <mergeCell ref="AK237:AL237"/>
    <mergeCell ref="AM237:AN237"/>
    <mergeCell ref="AO237:AP237"/>
    <mergeCell ref="AQ237:AR237"/>
    <mergeCell ref="AS237:AT237"/>
    <mergeCell ref="AU237:AV237"/>
    <mergeCell ref="AW237:AX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AI236:AJ236"/>
    <mergeCell ref="AK236:AL236"/>
    <mergeCell ref="AM236:AN236"/>
    <mergeCell ref="AO236:AP236"/>
    <mergeCell ref="AQ236:AR236"/>
    <mergeCell ref="AS236:AT236"/>
    <mergeCell ref="AU236:AV236"/>
    <mergeCell ref="AW236:AX236"/>
    <mergeCell ref="U236:V236"/>
    <mergeCell ref="W236:X236"/>
    <mergeCell ref="Y236:Z236"/>
    <mergeCell ref="AA236:AB236"/>
    <mergeCell ref="AC236:AD236"/>
    <mergeCell ref="AE236:AF236"/>
    <mergeCell ref="AG236:AH236"/>
    <mergeCell ref="G236:H236"/>
    <mergeCell ref="I236:J236"/>
    <mergeCell ref="K236:L236"/>
    <mergeCell ref="M236:N236"/>
    <mergeCell ref="O236:P236"/>
    <mergeCell ref="Q236:R236"/>
    <mergeCell ref="S236:T236"/>
    <mergeCell ref="AO235:AP235"/>
    <mergeCell ref="AQ235:AR235"/>
    <mergeCell ref="AS235:AT235"/>
    <mergeCell ref="AU235:AV235"/>
    <mergeCell ref="AW235:AX235"/>
    <mergeCell ref="AI234:AJ234"/>
    <mergeCell ref="AK234:AL234"/>
    <mergeCell ref="AO234:AP234"/>
    <mergeCell ref="AQ234:AR234"/>
    <mergeCell ref="AS234:AT234"/>
    <mergeCell ref="AU234:AV234"/>
    <mergeCell ref="AW234:AX234"/>
    <mergeCell ref="G235:H235"/>
    <mergeCell ref="I235:J235"/>
    <mergeCell ref="K235:L235"/>
    <mergeCell ref="M235:N235"/>
    <mergeCell ref="O235:P235"/>
    <mergeCell ref="Q235:R235"/>
    <mergeCell ref="S235:T235"/>
    <mergeCell ref="G230:H230"/>
    <mergeCell ref="I230:J230"/>
    <mergeCell ref="K230:L230"/>
    <mergeCell ref="M230:N230"/>
    <mergeCell ref="O230:P230"/>
    <mergeCell ref="Q230:R230"/>
    <mergeCell ref="S230:T230"/>
    <mergeCell ref="G231:H231"/>
    <mergeCell ref="I231:J231"/>
    <mergeCell ref="K231:L231"/>
    <mergeCell ref="M231:N231"/>
    <mergeCell ref="O231:P231"/>
    <mergeCell ref="Q231:R231"/>
    <mergeCell ref="S231:T231"/>
    <mergeCell ref="AI233:AJ233"/>
    <mergeCell ref="AK233:AL233"/>
    <mergeCell ref="AM233:AN233"/>
    <mergeCell ref="U233:V233"/>
    <mergeCell ref="W233:X233"/>
    <mergeCell ref="Y233:Z233"/>
    <mergeCell ref="AA233:AB233"/>
    <mergeCell ref="AC233:AD233"/>
    <mergeCell ref="AE233:AF233"/>
    <mergeCell ref="AG233:AH233"/>
    <mergeCell ref="G233:H233"/>
    <mergeCell ref="I233:J233"/>
    <mergeCell ref="K233:L233"/>
    <mergeCell ref="M233:N233"/>
    <mergeCell ref="O233:P233"/>
    <mergeCell ref="Q233:R233"/>
    <mergeCell ref="S233:T233"/>
    <mergeCell ref="AU231:AV231"/>
    <mergeCell ref="AW231:AX231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AI235:AJ235"/>
    <mergeCell ref="AK235:AL235"/>
    <mergeCell ref="U235:V235"/>
    <mergeCell ref="W235:X235"/>
    <mergeCell ref="Y235:Z235"/>
    <mergeCell ref="AA235:AB235"/>
    <mergeCell ref="AC235:AD235"/>
    <mergeCell ref="AE235:AF235"/>
    <mergeCell ref="AG235:AH235"/>
    <mergeCell ref="AO233:AP233"/>
    <mergeCell ref="AQ233:AR233"/>
    <mergeCell ref="AS233:AT233"/>
    <mergeCell ref="AU233:AV233"/>
    <mergeCell ref="AW233:AX233"/>
    <mergeCell ref="AM234:AN234"/>
    <mergeCell ref="AM235:AN235"/>
    <mergeCell ref="U230:V230"/>
    <mergeCell ref="W230:X230"/>
    <mergeCell ref="Y230:Z230"/>
    <mergeCell ref="AA230:AB230"/>
    <mergeCell ref="AC230:AD230"/>
    <mergeCell ref="AE230:AF230"/>
    <mergeCell ref="AG230:AH230"/>
    <mergeCell ref="AI230:AJ230"/>
    <mergeCell ref="AK230:AL230"/>
    <mergeCell ref="AO230:AP230"/>
    <mergeCell ref="AQ230:AR230"/>
    <mergeCell ref="AS230:AT230"/>
    <mergeCell ref="AU230:AV230"/>
    <mergeCell ref="AW230:AX230"/>
    <mergeCell ref="G232:H232"/>
    <mergeCell ref="I232:J232"/>
    <mergeCell ref="K232:L232"/>
    <mergeCell ref="M232:N232"/>
    <mergeCell ref="O232:P232"/>
    <mergeCell ref="Q232:R232"/>
    <mergeCell ref="S232:T232"/>
    <mergeCell ref="AM232:AN232"/>
    <mergeCell ref="AO232:AP232"/>
    <mergeCell ref="AQ232:AR232"/>
    <mergeCell ref="AS232:AT232"/>
    <mergeCell ref="AU232:AV232"/>
    <mergeCell ref="AW232:AX232"/>
    <mergeCell ref="AM230:AN230"/>
    <mergeCell ref="AM231:AN231"/>
    <mergeCell ref="AO231:AP231"/>
    <mergeCell ref="AQ231:AR231"/>
    <mergeCell ref="AS231:AT231"/>
    <mergeCell ref="AI229:AJ229"/>
    <mergeCell ref="AK229:AL229"/>
    <mergeCell ref="AM229:AN229"/>
    <mergeCell ref="AO229:AP229"/>
    <mergeCell ref="AQ229:AR229"/>
    <mergeCell ref="AS229:AT229"/>
    <mergeCell ref="AU229:AV229"/>
    <mergeCell ref="AW229:AX229"/>
    <mergeCell ref="U229:V229"/>
    <mergeCell ref="W229:X229"/>
    <mergeCell ref="Y229:Z229"/>
    <mergeCell ref="AA229:AB229"/>
    <mergeCell ref="AC229:AD229"/>
    <mergeCell ref="AE229:AF229"/>
    <mergeCell ref="AG229:AH229"/>
    <mergeCell ref="G229:H229"/>
    <mergeCell ref="I229:J229"/>
    <mergeCell ref="K229:L229"/>
    <mergeCell ref="M229:N229"/>
    <mergeCell ref="O229:P229"/>
    <mergeCell ref="Q229:R229"/>
    <mergeCell ref="S229:T229"/>
    <mergeCell ref="AI231:AJ231"/>
    <mergeCell ref="AK231:AL231"/>
    <mergeCell ref="U231:V231"/>
    <mergeCell ref="W231:X231"/>
    <mergeCell ref="Y231:Z231"/>
    <mergeCell ref="AA231:AB231"/>
    <mergeCell ref="AC231:AD231"/>
    <mergeCell ref="AE231:AF231"/>
    <mergeCell ref="AG231:AH231"/>
    <mergeCell ref="AI232:AJ232"/>
    <mergeCell ref="AK232:AL232"/>
    <mergeCell ref="U232:V232"/>
    <mergeCell ref="W232:X232"/>
    <mergeCell ref="Y232:Z232"/>
    <mergeCell ref="AA232:AB232"/>
    <mergeCell ref="AC232:AD232"/>
    <mergeCell ref="AE232:AF232"/>
    <mergeCell ref="AG232:AH232"/>
    <mergeCell ref="AI228:AJ228"/>
    <mergeCell ref="AK228:AL228"/>
    <mergeCell ref="AM228:AN228"/>
    <mergeCell ref="AO228:AP228"/>
    <mergeCell ref="AQ228:AR228"/>
    <mergeCell ref="AS228:AT228"/>
    <mergeCell ref="AU228:AV228"/>
    <mergeCell ref="AW228:AX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AI227:AJ227"/>
    <mergeCell ref="AK227:AL227"/>
    <mergeCell ref="AM227:AN227"/>
    <mergeCell ref="AO227:AP227"/>
    <mergeCell ref="AQ227:AR227"/>
    <mergeCell ref="AS227:AT227"/>
    <mergeCell ref="AU227:AV227"/>
    <mergeCell ref="AW227:AX227"/>
    <mergeCell ref="U227:V227"/>
    <mergeCell ref="W227:X227"/>
    <mergeCell ref="Y227:Z227"/>
    <mergeCell ref="AA227:AB227"/>
    <mergeCell ref="AC227:AD227"/>
    <mergeCell ref="AE227:AF227"/>
    <mergeCell ref="AG227:AH227"/>
    <mergeCell ref="G227:H227"/>
    <mergeCell ref="I227:J227"/>
    <mergeCell ref="K227:L227"/>
    <mergeCell ref="M227:N227"/>
    <mergeCell ref="O227:P227"/>
    <mergeCell ref="Q227:R227"/>
    <mergeCell ref="S227:T227"/>
    <mergeCell ref="AO226:AP226"/>
    <mergeCell ref="AQ226:AR226"/>
    <mergeCell ref="AS226:AT226"/>
    <mergeCell ref="AU226:AV226"/>
    <mergeCell ref="AW226:AX226"/>
    <mergeCell ref="AI225:AJ225"/>
    <mergeCell ref="AK225:AL225"/>
    <mergeCell ref="AO225:AP225"/>
    <mergeCell ref="AQ225:AR225"/>
    <mergeCell ref="AS225:AT225"/>
    <mergeCell ref="AU225:AV225"/>
    <mergeCell ref="AW225:AX225"/>
    <mergeCell ref="G226:H226"/>
    <mergeCell ref="I226:J226"/>
    <mergeCell ref="K226:L226"/>
    <mergeCell ref="M226:N226"/>
    <mergeCell ref="O226:P226"/>
    <mergeCell ref="Q226:R226"/>
    <mergeCell ref="S226:T226"/>
    <mergeCell ref="G221:H221"/>
    <mergeCell ref="I221:J221"/>
    <mergeCell ref="K221:L221"/>
    <mergeCell ref="M221:N221"/>
    <mergeCell ref="O221:P221"/>
    <mergeCell ref="Q221:R221"/>
    <mergeCell ref="S221:T221"/>
    <mergeCell ref="G222:H222"/>
    <mergeCell ref="I222:J222"/>
    <mergeCell ref="K222:L222"/>
    <mergeCell ref="M222:N222"/>
    <mergeCell ref="O222:P222"/>
    <mergeCell ref="Q222:R222"/>
    <mergeCell ref="S222:T222"/>
    <mergeCell ref="AI224:AJ224"/>
    <mergeCell ref="AK224:AL224"/>
    <mergeCell ref="AM224:AN224"/>
    <mergeCell ref="U224:V224"/>
    <mergeCell ref="W224:X224"/>
    <mergeCell ref="Y224:Z224"/>
    <mergeCell ref="AA224:AB224"/>
    <mergeCell ref="AC224:AD224"/>
    <mergeCell ref="AE224:AF224"/>
    <mergeCell ref="AG224:AH224"/>
    <mergeCell ref="G224:H224"/>
    <mergeCell ref="I224:J224"/>
    <mergeCell ref="K224:L224"/>
    <mergeCell ref="M224:N224"/>
    <mergeCell ref="O224:P224"/>
    <mergeCell ref="Q224:R224"/>
    <mergeCell ref="S224:T224"/>
    <mergeCell ref="AU222:AV222"/>
    <mergeCell ref="AW222:AX222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AI226:AJ226"/>
    <mergeCell ref="AK226:AL226"/>
    <mergeCell ref="U226:V226"/>
    <mergeCell ref="W226:X226"/>
    <mergeCell ref="Y226:Z226"/>
    <mergeCell ref="AA226:AB226"/>
    <mergeCell ref="AC226:AD226"/>
    <mergeCell ref="AE226:AF226"/>
    <mergeCell ref="AG226:AH226"/>
    <mergeCell ref="AO224:AP224"/>
    <mergeCell ref="AQ224:AR224"/>
    <mergeCell ref="AS224:AT224"/>
    <mergeCell ref="AU224:AV224"/>
    <mergeCell ref="AW224:AX224"/>
    <mergeCell ref="AM225:AN225"/>
    <mergeCell ref="AM226:AN226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K221:AL221"/>
    <mergeCell ref="AO221:AP221"/>
    <mergeCell ref="AQ221:AR221"/>
    <mergeCell ref="AS221:AT221"/>
    <mergeCell ref="AU221:AV221"/>
    <mergeCell ref="AW221:AX221"/>
    <mergeCell ref="G223:H223"/>
    <mergeCell ref="I223:J223"/>
    <mergeCell ref="K223:L223"/>
    <mergeCell ref="M223:N223"/>
    <mergeCell ref="O223:P223"/>
    <mergeCell ref="Q223:R223"/>
    <mergeCell ref="S223:T223"/>
    <mergeCell ref="AM223:AN223"/>
    <mergeCell ref="AO223:AP223"/>
    <mergeCell ref="AQ223:AR223"/>
    <mergeCell ref="AS223:AT223"/>
    <mergeCell ref="AU223:AV223"/>
    <mergeCell ref="AW223:AX223"/>
    <mergeCell ref="AM221:AN221"/>
    <mergeCell ref="AM222:AN222"/>
    <mergeCell ref="AO222:AP222"/>
    <mergeCell ref="AQ222:AR222"/>
    <mergeCell ref="AS222:AT222"/>
    <mergeCell ref="AI220:AJ220"/>
    <mergeCell ref="AK220:AL220"/>
    <mergeCell ref="AM220:AN220"/>
    <mergeCell ref="AO220:AP220"/>
    <mergeCell ref="AQ220:AR220"/>
    <mergeCell ref="AS220:AT220"/>
    <mergeCell ref="AU220:AV220"/>
    <mergeCell ref="AW220:AX220"/>
    <mergeCell ref="U220:V220"/>
    <mergeCell ref="W220:X220"/>
    <mergeCell ref="Y220:Z220"/>
    <mergeCell ref="AA220:AB220"/>
    <mergeCell ref="AC220:AD220"/>
    <mergeCell ref="AE220:AF220"/>
    <mergeCell ref="AG220:AH220"/>
    <mergeCell ref="G220:H220"/>
    <mergeCell ref="I220:J220"/>
    <mergeCell ref="K220:L220"/>
    <mergeCell ref="M220:N220"/>
    <mergeCell ref="O220:P220"/>
    <mergeCell ref="Q220:R220"/>
    <mergeCell ref="S220:T220"/>
    <mergeCell ref="AI222:AJ222"/>
    <mergeCell ref="AK222:AL222"/>
    <mergeCell ref="U222:V222"/>
    <mergeCell ref="W222:X222"/>
    <mergeCell ref="Y222:Z222"/>
    <mergeCell ref="AA222:AB222"/>
    <mergeCell ref="AC222:AD222"/>
    <mergeCell ref="AE222:AF222"/>
    <mergeCell ref="AG222:AH222"/>
    <mergeCell ref="AI223:AJ223"/>
    <mergeCell ref="AK223:AL223"/>
    <mergeCell ref="U223:V223"/>
    <mergeCell ref="W223:X223"/>
    <mergeCell ref="Y223:Z223"/>
    <mergeCell ref="AA223:AB223"/>
    <mergeCell ref="AC223:AD223"/>
    <mergeCell ref="AE223:AF223"/>
    <mergeCell ref="AG223:AH223"/>
    <mergeCell ref="AI219:AJ219"/>
    <mergeCell ref="AK219:AL219"/>
    <mergeCell ref="AM219:AN219"/>
    <mergeCell ref="AO219:AP219"/>
    <mergeCell ref="AQ219:AR219"/>
    <mergeCell ref="AS219:AT219"/>
    <mergeCell ref="AU219:AV219"/>
    <mergeCell ref="AW219:AX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AI218:AJ218"/>
    <mergeCell ref="AK218:AL218"/>
    <mergeCell ref="AM218:AN218"/>
    <mergeCell ref="AO218:AP218"/>
    <mergeCell ref="AQ218:AR218"/>
    <mergeCell ref="AS218:AT218"/>
    <mergeCell ref="AU218:AV218"/>
    <mergeCell ref="AW218:AX218"/>
    <mergeCell ref="U218:V218"/>
    <mergeCell ref="W218:X218"/>
    <mergeCell ref="Y218:Z218"/>
    <mergeCell ref="AA218:AB218"/>
    <mergeCell ref="AC218:AD218"/>
    <mergeCell ref="AE218:AF218"/>
    <mergeCell ref="AG218:AH218"/>
    <mergeCell ref="G218:H218"/>
    <mergeCell ref="I218:J218"/>
    <mergeCell ref="K218:L218"/>
    <mergeCell ref="M218:N218"/>
    <mergeCell ref="O218:P218"/>
    <mergeCell ref="Q218:R218"/>
    <mergeCell ref="S218:T218"/>
    <mergeCell ref="AO217:AP217"/>
    <mergeCell ref="AQ217:AR217"/>
    <mergeCell ref="AS217:AT217"/>
    <mergeCell ref="AU217:AV217"/>
    <mergeCell ref="AW217:AX217"/>
    <mergeCell ref="AI216:AJ216"/>
    <mergeCell ref="AK216:AL216"/>
    <mergeCell ref="AO216:AP216"/>
    <mergeCell ref="AQ216:AR216"/>
    <mergeCell ref="AS216:AT216"/>
    <mergeCell ref="AU216:AV216"/>
    <mergeCell ref="AW216:AX216"/>
    <mergeCell ref="G217:H217"/>
    <mergeCell ref="I217:J217"/>
    <mergeCell ref="K217:L217"/>
    <mergeCell ref="M217:N217"/>
    <mergeCell ref="O217:P217"/>
    <mergeCell ref="Q217:R217"/>
    <mergeCell ref="S217:T217"/>
    <mergeCell ref="G212:H212"/>
    <mergeCell ref="I212:J212"/>
    <mergeCell ref="K212:L212"/>
    <mergeCell ref="M212:N212"/>
    <mergeCell ref="O212:P212"/>
    <mergeCell ref="Q212:R212"/>
    <mergeCell ref="S212:T212"/>
    <mergeCell ref="G213:H213"/>
    <mergeCell ref="I213:J213"/>
    <mergeCell ref="K213:L213"/>
    <mergeCell ref="M213:N213"/>
    <mergeCell ref="O213:P213"/>
    <mergeCell ref="Q213:R213"/>
    <mergeCell ref="S213:T213"/>
    <mergeCell ref="AI215:AJ215"/>
    <mergeCell ref="AK215:AL215"/>
    <mergeCell ref="AM215:AN215"/>
    <mergeCell ref="U215:V215"/>
    <mergeCell ref="W215:X215"/>
    <mergeCell ref="Y215:Z215"/>
    <mergeCell ref="AA215:AB215"/>
    <mergeCell ref="AC215:AD215"/>
    <mergeCell ref="AE215:AF215"/>
    <mergeCell ref="AG215:AH215"/>
    <mergeCell ref="G215:H215"/>
    <mergeCell ref="I215:J215"/>
    <mergeCell ref="K215:L215"/>
    <mergeCell ref="M215:N215"/>
    <mergeCell ref="O215:P215"/>
    <mergeCell ref="Q215:R215"/>
    <mergeCell ref="S215:T215"/>
    <mergeCell ref="AU213:AV213"/>
    <mergeCell ref="AW213:AX213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AI217:AJ217"/>
    <mergeCell ref="AK217:AL217"/>
    <mergeCell ref="U217:V217"/>
    <mergeCell ref="W217:X217"/>
    <mergeCell ref="Y217:Z217"/>
    <mergeCell ref="AA217:AB217"/>
    <mergeCell ref="AC217:AD217"/>
    <mergeCell ref="AE217:AF217"/>
    <mergeCell ref="AG217:AH217"/>
    <mergeCell ref="AO215:AP215"/>
    <mergeCell ref="AQ215:AR215"/>
    <mergeCell ref="AS215:AT215"/>
    <mergeCell ref="AU215:AV215"/>
    <mergeCell ref="AW215:AX215"/>
    <mergeCell ref="AM216:AN216"/>
    <mergeCell ref="AM217:AN217"/>
    <mergeCell ref="U212:V212"/>
    <mergeCell ref="W212:X212"/>
    <mergeCell ref="Y212:Z212"/>
    <mergeCell ref="AA212:AB212"/>
    <mergeCell ref="AC212:AD212"/>
    <mergeCell ref="AE212:AF212"/>
    <mergeCell ref="AG212:AH212"/>
    <mergeCell ref="AI212:AJ212"/>
    <mergeCell ref="AK212:AL212"/>
    <mergeCell ref="AO212:AP212"/>
    <mergeCell ref="AQ212:AR212"/>
    <mergeCell ref="AS212:AT212"/>
    <mergeCell ref="AU212:AV212"/>
    <mergeCell ref="AW212:AX212"/>
    <mergeCell ref="G214:H214"/>
    <mergeCell ref="I214:J214"/>
    <mergeCell ref="K214:L214"/>
    <mergeCell ref="M214:N214"/>
    <mergeCell ref="O214:P214"/>
    <mergeCell ref="Q214:R214"/>
    <mergeCell ref="S214:T214"/>
    <mergeCell ref="AM214:AN214"/>
    <mergeCell ref="AO214:AP214"/>
    <mergeCell ref="AQ214:AR214"/>
    <mergeCell ref="AS214:AT214"/>
    <mergeCell ref="AU214:AV214"/>
    <mergeCell ref="AW214:AX214"/>
    <mergeCell ref="AM212:AN212"/>
    <mergeCell ref="AM213:AN213"/>
    <mergeCell ref="AO213:AP213"/>
    <mergeCell ref="AQ213:AR213"/>
    <mergeCell ref="AS213:AT213"/>
    <mergeCell ref="AI211:AJ211"/>
    <mergeCell ref="AK211:AL211"/>
    <mergeCell ref="AM211:AN211"/>
    <mergeCell ref="AO211:AP211"/>
    <mergeCell ref="AQ211:AR211"/>
    <mergeCell ref="AS211:AT211"/>
    <mergeCell ref="AU211:AV211"/>
    <mergeCell ref="AW211:AX211"/>
    <mergeCell ref="U211:V211"/>
    <mergeCell ref="W211:X211"/>
    <mergeCell ref="Y211:Z211"/>
    <mergeCell ref="AA211:AB211"/>
    <mergeCell ref="AC211:AD211"/>
    <mergeCell ref="AE211:AF211"/>
    <mergeCell ref="AG211:AH211"/>
    <mergeCell ref="G211:H211"/>
    <mergeCell ref="I211:J211"/>
    <mergeCell ref="K211:L211"/>
    <mergeCell ref="M211:N211"/>
    <mergeCell ref="O211:P211"/>
    <mergeCell ref="Q211:R211"/>
    <mergeCell ref="S211:T211"/>
    <mergeCell ref="AI213:AJ213"/>
    <mergeCell ref="AK213:AL213"/>
    <mergeCell ref="U213:V213"/>
    <mergeCell ref="W213:X213"/>
    <mergeCell ref="Y213:Z213"/>
    <mergeCell ref="AA213:AB213"/>
    <mergeCell ref="AC213:AD213"/>
    <mergeCell ref="AE213:AF213"/>
    <mergeCell ref="AG213:AH213"/>
    <mergeCell ref="AI214:AJ214"/>
    <mergeCell ref="AK214:AL214"/>
    <mergeCell ref="U214:V214"/>
    <mergeCell ref="W214:X214"/>
    <mergeCell ref="Y214:Z214"/>
    <mergeCell ref="AA214:AB214"/>
    <mergeCell ref="AC214:AD214"/>
    <mergeCell ref="AE214:AF214"/>
    <mergeCell ref="AG214:AH214"/>
    <mergeCell ref="AI210:AJ210"/>
    <mergeCell ref="AK210:AL210"/>
    <mergeCell ref="AM210:AN210"/>
    <mergeCell ref="AO210:AP210"/>
    <mergeCell ref="AQ210:AR210"/>
    <mergeCell ref="AS210:AT210"/>
    <mergeCell ref="AU210:AV210"/>
    <mergeCell ref="AW210:AX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AI209:AJ209"/>
    <mergeCell ref="AK209:AL209"/>
    <mergeCell ref="AM209:AN209"/>
    <mergeCell ref="AO209:AP209"/>
    <mergeCell ref="AQ209:AR209"/>
    <mergeCell ref="AS209:AT209"/>
    <mergeCell ref="AU209:AV209"/>
    <mergeCell ref="AW209:AX209"/>
    <mergeCell ref="U209:V209"/>
    <mergeCell ref="W209:X209"/>
    <mergeCell ref="Y209:Z209"/>
    <mergeCell ref="AA209:AB209"/>
    <mergeCell ref="AC209:AD209"/>
    <mergeCell ref="AE209:AF209"/>
    <mergeCell ref="AG209:AH209"/>
    <mergeCell ref="G209:H209"/>
    <mergeCell ref="I209:J209"/>
    <mergeCell ref="K209:L209"/>
    <mergeCell ref="M209:N209"/>
    <mergeCell ref="O209:P209"/>
    <mergeCell ref="Q209:R209"/>
    <mergeCell ref="S209:T209"/>
    <mergeCell ref="AO208:AP208"/>
    <mergeCell ref="AQ208:AR208"/>
    <mergeCell ref="AS208:AT208"/>
    <mergeCell ref="AU208:AV208"/>
    <mergeCell ref="AW208:AX208"/>
    <mergeCell ref="AI207:AJ207"/>
    <mergeCell ref="AK207:AL207"/>
    <mergeCell ref="AO207:AP207"/>
    <mergeCell ref="AQ207:AR207"/>
    <mergeCell ref="AS207:AT207"/>
    <mergeCell ref="AU207:AV207"/>
    <mergeCell ref="AW207:AX207"/>
    <mergeCell ref="G208:H208"/>
    <mergeCell ref="I208:J208"/>
    <mergeCell ref="K208:L208"/>
    <mergeCell ref="M208:N208"/>
    <mergeCell ref="O208:P208"/>
    <mergeCell ref="Q208:R208"/>
    <mergeCell ref="S208:T208"/>
    <mergeCell ref="G203:H203"/>
    <mergeCell ref="I203:J203"/>
    <mergeCell ref="K203:L203"/>
    <mergeCell ref="M203:N203"/>
    <mergeCell ref="O203:P203"/>
    <mergeCell ref="Q203:R203"/>
    <mergeCell ref="S203:T203"/>
    <mergeCell ref="G204:H204"/>
    <mergeCell ref="I204:J204"/>
    <mergeCell ref="K204:L204"/>
    <mergeCell ref="M204:N204"/>
    <mergeCell ref="O204:P204"/>
    <mergeCell ref="Q204:R204"/>
    <mergeCell ref="S204:T204"/>
    <mergeCell ref="AI206:AJ206"/>
    <mergeCell ref="AK206:AL206"/>
    <mergeCell ref="AM206:AN206"/>
    <mergeCell ref="U206:V206"/>
    <mergeCell ref="W206:X206"/>
    <mergeCell ref="Y206:Z206"/>
    <mergeCell ref="AA206:AB206"/>
    <mergeCell ref="AC206:AD206"/>
    <mergeCell ref="AE206:AF206"/>
    <mergeCell ref="AG206:AH206"/>
    <mergeCell ref="G206:H206"/>
    <mergeCell ref="I206:J206"/>
    <mergeCell ref="K206:L206"/>
    <mergeCell ref="M206:N206"/>
    <mergeCell ref="O206:P206"/>
    <mergeCell ref="Q206:R206"/>
    <mergeCell ref="S206:T206"/>
    <mergeCell ref="AU204:AV204"/>
    <mergeCell ref="AW204:AX204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AI208:AJ208"/>
    <mergeCell ref="AK208:AL208"/>
    <mergeCell ref="U208:V208"/>
    <mergeCell ref="W208:X208"/>
    <mergeCell ref="Y208:Z208"/>
    <mergeCell ref="AA208:AB208"/>
    <mergeCell ref="AC208:AD208"/>
    <mergeCell ref="AE208:AF208"/>
    <mergeCell ref="AG208:AH208"/>
    <mergeCell ref="AO206:AP206"/>
    <mergeCell ref="AQ206:AR206"/>
    <mergeCell ref="AS206:AT206"/>
    <mergeCell ref="AU206:AV206"/>
    <mergeCell ref="AW206:AX206"/>
    <mergeCell ref="AM207:AN207"/>
    <mergeCell ref="AM208:AN208"/>
    <mergeCell ref="U203:V203"/>
    <mergeCell ref="W203:X203"/>
    <mergeCell ref="Y203:Z203"/>
    <mergeCell ref="AA203:AB203"/>
    <mergeCell ref="AC203:AD203"/>
    <mergeCell ref="AE203:AF203"/>
    <mergeCell ref="AG203:AH203"/>
    <mergeCell ref="AI203:AJ203"/>
    <mergeCell ref="AK203:AL203"/>
    <mergeCell ref="AO203:AP203"/>
    <mergeCell ref="AQ203:AR203"/>
    <mergeCell ref="AS203:AT203"/>
    <mergeCell ref="AU203:AV203"/>
    <mergeCell ref="AW203:AX203"/>
    <mergeCell ref="G205:H205"/>
    <mergeCell ref="I205:J205"/>
    <mergeCell ref="K205:L205"/>
    <mergeCell ref="M205:N205"/>
    <mergeCell ref="O205:P205"/>
    <mergeCell ref="Q205:R205"/>
    <mergeCell ref="S205:T205"/>
    <mergeCell ref="AM205:AN205"/>
    <mergeCell ref="AO205:AP205"/>
    <mergeCell ref="AQ205:AR205"/>
    <mergeCell ref="AS205:AT205"/>
    <mergeCell ref="AU205:AV205"/>
    <mergeCell ref="AW205:AX205"/>
    <mergeCell ref="AM203:AN203"/>
    <mergeCell ref="AM204:AN204"/>
    <mergeCell ref="AO204:AP204"/>
    <mergeCell ref="AQ204:AR204"/>
    <mergeCell ref="AS204:AT204"/>
    <mergeCell ref="AI202:AJ202"/>
    <mergeCell ref="AK202:AL202"/>
    <mergeCell ref="AM202:AN202"/>
    <mergeCell ref="AO202:AP202"/>
    <mergeCell ref="AQ202:AR202"/>
    <mergeCell ref="AS202:AT202"/>
    <mergeCell ref="AU202:AV202"/>
    <mergeCell ref="AW202:AX202"/>
    <mergeCell ref="U202:V202"/>
    <mergeCell ref="W202:X202"/>
    <mergeCell ref="Y202:Z202"/>
    <mergeCell ref="AA202:AB202"/>
    <mergeCell ref="AC202:AD202"/>
    <mergeCell ref="AE202:AF202"/>
    <mergeCell ref="AG202:AH202"/>
    <mergeCell ref="G202:H202"/>
    <mergeCell ref="I202:J202"/>
    <mergeCell ref="K202:L202"/>
    <mergeCell ref="M202:N202"/>
    <mergeCell ref="O202:P202"/>
    <mergeCell ref="Q202:R202"/>
    <mergeCell ref="S202:T202"/>
    <mergeCell ref="AI204:AJ204"/>
    <mergeCell ref="AK204:AL204"/>
    <mergeCell ref="U204:V204"/>
    <mergeCell ref="W204:X204"/>
    <mergeCell ref="Y204:Z204"/>
    <mergeCell ref="AA204:AB204"/>
    <mergeCell ref="AC204:AD204"/>
    <mergeCell ref="AE204:AF204"/>
    <mergeCell ref="AG204:AH204"/>
    <mergeCell ref="AI205:AJ205"/>
    <mergeCell ref="AK205:AL205"/>
    <mergeCell ref="U205:V205"/>
    <mergeCell ref="W205:X205"/>
    <mergeCell ref="Y205:Z205"/>
    <mergeCell ref="AA205:AB205"/>
    <mergeCell ref="AC205:AD205"/>
    <mergeCell ref="AE205:AF205"/>
    <mergeCell ref="AG205:AH205"/>
    <mergeCell ref="AI201:AJ201"/>
    <mergeCell ref="AK201:AL201"/>
    <mergeCell ref="AM201:AN201"/>
    <mergeCell ref="AO201:AP201"/>
    <mergeCell ref="AQ201:AR201"/>
    <mergeCell ref="AS201:AT201"/>
    <mergeCell ref="AU201:AV201"/>
    <mergeCell ref="AW201:AX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AI200:AJ200"/>
    <mergeCell ref="AK200:AL200"/>
    <mergeCell ref="AM200:AN200"/>
    <mergeCell ref="AO200:AP200"/>
    <mergeCell ref="AQ200:AR200"/>
    <mergeCell ref="AS200:AT200"/>
    <mergeCell ref="AU200:AV200"/>
    <mergeCell ref="AW200:AX200"/>
    <mergeCell ref="U200:V200"/>
    <mergeCell ref="W200:X200"/>
    <mergeCell ref="Y200:Z200"/>
    <mergeCell ref="AA200:AB200"/>
    <mergeCell ref="AC200:AD200"/>
    <mergeCell ref="AE200:AF200"/>
    <mergeCell ref="AG200:AH200"/>
    <mergeCell ref="G200:H200"/>
    <mergeCell ref="I200:J200"/>
    <mergeCell ref="K200:L200"/>
    <mergeCell ref="M200:N200"/>
    <mergeCell ref="O200:P200"/>
    <mergeCell ref="Q200:R200"/>
    <mergeCell ref="S200:T200"/>
    <mergeCell ref="AO199:AP199"/>
    <mergeCell ref="AQ199:AR199"/>
    <mergeCell ref="AS199:AT199"/>
    <mergeCell ref="AU199:AV199"/>
    <mergeCell ref="AW199:AX199"/>
    <mergeCell ref="AI198:AJ198"/>
    <mergeCell ref="AK198:AL198"/>
    <mergeCell ref="AO198:AP198"/>
    <mergeCell ref="AQ198:AR198"/>
    <mergeCell ref="AS198:AT198"/>
    <mergeCell ref="AU198:AV198"/>
    <mergeCell ref="AW198:AX198"/>
    <mergeCell ref="G199:H199"/>
    <mergeCell ref="I199:J199"/>
    <mergeCell ref="K199:L199"/>
    <mergeCell ref="M199:N199"/>
    <mergeCell ref="O199:P199"/>
    <mergeCell ref="Q199:R199"/>
    <mergeCell ref="S199:T199"/>
    <mergeCell ref="G194:H194"/>
    <mergeCell ref="I194:J194"/>
    <mergeCell ref="K194:L194"/>
    <mergeCell ref="M194:N194"/>
    <mergeCell ref="O194:P194"/>
    <mergeCell ref="Q194:R194"/>
    <mergeCell ref="S194:T194"/>
    <mergeCell ref="G195:H195"/>
    <mergeCell ref="I195:J195"/>
    <mergeCell ref="K195:L195"/>
    <mergeCell ref="M195:N195"/>
    <mergeCell ref="O195:P195"/>
    <mergeCell ref="Q195:R195"/>
    <mergeCell ref="S195:T195"/>
    <mergeCell ref="AI197:AJ197"/>
    <mergeCell ref="AK197:AL197"/>
    <mergeCell ref="AM197:AN197"/>
    <mergeCell ref="U197:V197"/>
    <mergeCell ref="W197:X197"/>
    <mergeCell ref="Y197:Z197"/>
    <mergeCell ref="AA197:AB197"/>
    <mergeCell ref="AC197:AD197"/>
    <mergeCell ref="AE197:AF197"/>
    <mergeCell ref="AG197:AH197"/>
    <mergeCell ref="G197:H197"/>
    <mergeCell ref="I197:J197"/>
    <mergeCell ref="K197:L197"/>
    <mergeCell ref="M197:N197"/>
    <mergeCell ref="O197:P197"/>
    <mergeCell ref="Q197:R197"/>
    <mergeCell ref="S197:T197"/>
    <mergeCell ref="AU195:AV195"/>
    <mergeCell ref="AW195:AX195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AI199:AJ199"/>
    <mergeCell ref="AK199:AL199"/>
    <mergeCell ref="U199:V199"/>
    <mergeCell ref="W199:X199"/>
    <mergeCell ref="Y199:Z199"/>
    <mergeCell ref="AA199:AB199"/>
    <mergeCell ref="AC199:AD199"/>
    <mergeCell ref="AE199:AF199"/>
    <mergeCell ref="AG199:AH199"/>
    <mergeCell ref="AO197:AP197"/>
    <mergeCell ref="AQ197:AR197"/>
    <mergeCell ref="AS197:AT197"/>
    <mergeCell ref="AU197:AV197"/>
    <mergeCell ref="AW197:AX197"/>
    <mergeCell ref="AM198:AN198"/>
    <mergeCell ref="AM199:AN199"/>
    <mergeCell ref="U194:V194"/>
    <mergeCell ref="W194:X194"/>
    <mergeCell ref="Y194:Z194"/>
    <mergeCell ref="AA194:AB194"/>
    <mergeCell ref="AC194:AD194"/>
    <mergeCell ref="AE194:AF194"/>
    <mergeCell ref="AG194:AH194"/>
    <mergeCell ref="AI194:AJ194"/>
    <mergeCell ref="AK194:AL194"/>
    <mergeCell ref="AO194:AP194"/>
    <mergeCell ref="AQ194:AR194"/>
    <mergeCell ref="AS194:AT194"/>
    <mergeCell ref="AU194:AV194"/>
    <mergeCell ref="AW194:AX194"/>
    <mergeCell ref="G196:H196"/>
    <mergeCell ref="I196:J196"/>
    <mergeCell ref="K196:L196"/>
    <mergeCell ref="M196:N196"/>
    <mergeCell ref="O196:P196"/>
    <mergeCell ref="Q196:R196"/>
    <mergeCell ref="S196:T196"/>
    <mergeCell ref="AM196:AN196"/>
    <mergeCell ref="AO196:AP196"/>
    <mergeCell ref="AQ196:AR196"/>
    <mergeCell ref="AS196:AT196"/>
    <mergeCell ref="AU196:AV196"/>
    <mergeCell ref="AW196:AX196"/>
    <mergeCell ref="AM194:AN194"/>
    <mergeCell ref="AM195:AN195"/>
    <mergeCell ref="AO195:AP195"/>
    <mergeCell ref="AQ195:AR195"/>
    <mergeCell ref="AS195:AT195"/>
    <mergeCell ref="AI193:AJ193"/>
    <mergeCell ref="AK193:AL193"/>
    <mergeCell ref="AM193:AN193"/>
    <mergeCell ref="AO193:AP193"/>
    <mergeCell ref="AQ193:AR193"/>
    <mergeCell ref="AS193:AT193"/>
    <mergeCell ref="AU193:AV193"/>
    <mergeCell ref="AW193:AX193"/>
    <mergeCell ref="U193:V193"/>
    <mergeCell ref="W193:X193"/>
    <mergeCell ref="Y193:Z193"/>
    <mergeCell ref="AA193:AB193"/>
    <mergeCell ref="AC193:AD193"/>
    <mergeCell ref="AE193:AF193"/>
    <mergeCell ref="AG193:AH193"/>
    <mergeCell ref="G193:H193"/>
    <mergeCell ref="I193:J193"/>
    <mergeCell ref="K193:L193"/>
    <mergeCell ref="M193:N193"/>
    <mergeCell ref="O193:P193"/>
    <mergeCell ref="Q193:R193"/>
    <mergeCell ref="S193:T193"/>
    <mergeCell ref="AI195:AJ195"/>
    <mergeCell ref="AK195:AL195"/>
    <mergeCell ref="U195:V195"/>
    <mergeCell ref="W195:X195"/>
    <mergeCell ref="Y195:Z195"/>
    <mergeCell ref="AA195:AB195"/>
    <mergeCell ref="AC195:AD195"/>
    <mergeCell ref="AE195:AF195"/>
    <mergeCell ref="AG195:AH195"/>
    <mergeCell ref="AI196:AJ196"/>
    <mergeCell ref="AK196:AL196"/>
    <mergeCell ref="U196:V196"/>
    <mergeCell ref="W196:X196"/>
    <mergeCell ref="Y196:Z196"/>
    <mergeCell ref="AA196:AB196"/>
    <mergeCell ref="AC196:AD196"/>
    <mergeCell ref="AE196:AF196"/>
    <mergeCell ref="AG196:AH196"/>
    <mergeCell ref="AI192:AJ192"/>
    <mergeCell ref="AK192:AL192"/>
    <mergeCell ref="AM192:AN192"/>
    <mergeCell ref="AO192:AP192"/>
    <mergeCell ref="AQ192:AR192"/>
    <mergeCell ref="AS192:AT192"/>
    <mergeCell ref="AU192:AV192"/>
    <mergeCell ref="AW192:AX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U191:V191"/>
    <mergeCell ref="W191:X191"/>
    <mergeCell ref="Y191:Z191"/>
    <mergeCell ref="AA191:AB191"/>
    <mergeCell ref="AC191:AD191"/>
    <mergeCell ref="AE191:AF191"/>
    <mergeCell ref="AG191:AH191"/>
    <mergeCell ref="G191:H191"/>
    <mergeCell ref="I191:J191"/>
    <mergeCell ref="K191:L191"/>
    <mergeCell ref="M191:N191"/>
    <mergeCell ref="O191:P191"/>
    <mergeCell ref="Q191:R191"/>
    <mergeCell ref="S191:T191"/>
    <mergeCell ref="AO190:AP190"/>
    <mergeCell ref="AQ190:AR190"/>
    <mergeCell ref="AS190:AT190"/>
    <mergeCell ref="AU190:AV190"/>
    <mergeCell ref="AW190:AX190"/>
    <mergeCell ref="AI189:AJ189"/>
    <mergeCell ref="AK189:AL189"/>
    <mergeCell ref="AO189:AP189"/>
    <mergeCell ref="AQ189:AR189"/>
    <mergeCell ref="AS189:AT189"/>
    <mergeCell ref="AU189:AV189"/>
    <mergeCell ref="AW189:AX189"/>
    <mergeCell ref="G190:H190"/>
    <mergeCell ref="I190:J190"/>
    <mergeCell ref="K190:L190"/>
    <mergeCell ref="M190:N190"/>
    <mergeCell ref="O190:P190"/>
    <mergeCell ref="Q190:R190"/>
    <mergeCell ref="S190:T190"/>
    <mergeCell ref="G185:H185"/>
    <mergeCell ref="I185:J185"/>
    <mergeCell ref="K185:L185"/>
    <mergeCell ref="M185:N185"/>
    <mergeCell ref="O185:P185"/>
    <mergeCell ref="Q185:R185"/>
    <mergeCell ref="S185:T185"/>
    <mergeCell ref="G186:H186"/>
    <mergeCell ref="I186:J186"/>
    <mergeCell ref="K186:L186"/>
    <mergeCell ref="M186:N186"/>
    <mergeCell ref="O186:P186"/>
    <mergeCell ref="Q186:R186"/>
    <mergeCell ref="S186:T186"/>
    <mergeCell ref="AI188:AJ188"/>
    <mergeCell ref="AK188:AL188"/>
    <mergeCell ref="AM188:AN188"/>
    <mergeCell ref="U188:V188"/>
    <mergeCell ref="W188:X188"/>
    <mergeCell ref="Y188:Z188"/>
    <mergeCell ref="AA188:AB188"/>
    <mergeCell ref="AC188:AD188"/>
    <mergeCell ref="AE188:AF188"/>
    <mergeCell ref="AG188:AH188"/>
    <mergeCell ref="G188:H188"/>
    <mergeCell ref="I188:J188"/>
    <mergeCell ref="K188:L188"/>
    <mergeCell ref="M188:N188"/>
    <mergeCell ref="O188:P188"/>
    <mergeCell ref="Q188:R188"/>
    <mergeCell ref="S188:T188"/>
    <mergeCell ref="AU186:AV186"/>
    <mergeCell ref="AW186:AX186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AI190:AJ190"/>
    <mergeCell ref="AK190:AL190"/>
    <mergeCell ref="U190:V190"/>
    <mergeCell ref="W190:X190"/>
    <mergeCell ref="Y190:Z190"/>
    <mergeCell ref="AA190:AB190"/>
    <mergeCell ref="AC190:AD190"/>
    <mergeCell ref="AE190:AF190"/>
    <mergeCell ref="AG190:AH190"/>
    <mergeCell ref="AO188:AP188"/>
    <mergeCell ref="AQ188:AR188"/>
    <mergeCell ref="AS188:AT188"/>
    <mergeCell ref="AU188:AV188"/>
    <mergeCell ref="AW188:AX188"/>
    <mergeCell ref="AM189:AN189"/>
    <mergeCell ref="AM190:AN190"/>
    <mergeCell ref="U185:V185"/>
    <mergeCell ref="W185:X185"/>
    <mergeCell ref="Y185:Z185"/>
    <mergeCell ref="AA185:AB185"/>
    <mergeCell ref="AC185:AD185"/>
    <mergeCell ref="AE185:AF185"/>
    <mergeCell ref="AG185:AH185"/>
    <mergeCell ref="AI185:AJ185"/>
    <mergeCell ref="AK185:AL185"/>
    <mergeCell ref="AO185:AP185"/>
    <mergeCell ref="AQ185:AR185"/>
    <mergeCell ref="AS185:AT185"/>
    <mergeCell ref="AU185:AV185"/>
    <mergeCell ref="AW185:AX185"/>
    <mergeCell ref="G187:H187"/>
    <mergeCell ref="I187:J187"/>
    <mergeCell ref="K187:L187"/>
    <mergeCell ref="M187:N187"/>
    <mergeCell ref="O187:P187"/>
    <mergeCell ref="Q187:R187"/>
    <mergeCell ref="S187:T187"/>
    <mergeCell ref="AM187:AN187"/>
    <mergeCell ref="AO187:AP187"/>
    <mergeCell ref="AQ187:AR187"/>
    <mergeCell ref="AS187:AT187"/>
    <mergeCell ref="AU187:AV187"/>
    <mergeCell ref="AW187:AX187"/>
    <mergeCell ref="AM185:AN185"/>
    <mergeCell ref="AM186:AN186"/>
    <mergeCell ref="AO186:AP186"/>
    <mergeCell ref="AQ186:AR186"/>
    <mergeCell ref="AS186:AT186"/>
    <mergeCell ref="AI184:AJ184"/>
    <mergeCell ref="AK184:AL184"/>
    <mergeCell ref="AM184:AN184"/>
    <mergeCell ref="AO184:AP184"/>
    <mergeCell ref="AQ184:AR184"/>
    <mergeCell ref="AS184:AT184"/>
    <mergeCell ref="AU184:AV184"/>
    <mergeCell ref="AW184:AX184"/>
    <mergeCell ref="U184:V184"/>
    <mergeCell ref="W184:X184"/>
    <mergeCell ref="Y184:Z184"/>
    <mergeCell ref="AA184:AB184"/>
    <mergeCell ref="AC184:AD184"/>
    <mergeCell ref="AE184:AF184"/>
    <mergeCell ref="AG184:AH184"/>
    <mergeCell ref="G184:H184"/>
    <mergeCell ref="I184:J184"/>
    <mergeCell ref="K184:L184"/>
    <mergeCell ref="M184:N184"/>
    <mergeCell ref="O184:P184"/>
    <mergeCell ref="Q184:R184"/>
    <mergeCell ref="S184:T184"/>
    <mergeCell ref="AI186:AJ186"/>
    <mergeCell ref="AK186:AL186"/>
    <mergeCell ref="U186:V186"/>
    <mergeCell ref="W186:X186"/>
    <mergeCell ref="Y186:Z186"/>
    <mergeCell ref="AA186:AB186"/>
    <mergeCell ref="AC186:AD186"/>
    <mergeCell ref="AE186:AF186"/>
    <mergeCell ref="AG186:AH186"/>
    <mergeCell ref="AI187:AJ187"/>
    <mergeCell ref="AK187:AL187"/>
    <mergeCell ref="U187:V187"/>
    <mergeCell ref="W187:X187"/>
    <mergeCell ref="Y187:Z187"/>
    <mergeCell ref="AA187:AB187"/>
    <mergeCell ref="AC187:AD187"/>
    <mergeCell ref="AE187:AF187"/>
    <mergeCell ref="AG187:AH187"/>
    <mergeCell ref="AI183:AJ183"/>
    <mergeCell ref="AK183:AL183"/>
    <mergeCell ref="AM183:AN183"/>
    <mergeCell ref="AO183:AP183"/>
    <mergeCell ref="AQ183:AR183"/>
    <mergeCell ref="AS183:AT183"/>
    <mergeCell ref="AU183:AV183"/>
    <mergeCell ref="AW183:AX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AI182:AJ182"/>
    <mergeCell ref="AK182:AL182"/>
    <mergeCell ref="AM182:AN182"/>
    <mergeCell ref="AO182:AP182"/>
    <mergeCell ref="AQ182:AR182"/>
    <mergeCell ref="AS182:AT182"/>
    <mergeCell ref="AU182:AV182"/>
    <mergeCell ref="AW182:AX182"/>
    <mergeCell ref="U182:V182"/>
    <mergeCell ref="W182:X182"/>
    <mergeCell ref="Y182:Z182"/>
    <mergeCell ref="AA182:AB182"/>
    <mergeCell ref="AC182:AD182"/>
    <mergeCell ref="AE182:AF182"/>
    <mergeCell ref="AG182:AH182"/>
    <mergeCell ref="G182:H182"/>
    <mergeCell ref="I182:J182"/>
    <mergeCell ref="K182:L182"/>
    <mergeCell ref="M182:N182"/>
    <mergeCell ref="O182:P182"/>
    <mergeCell ref="Q182:R182"/>
    <mergeCell ref="S182:T182"/>
    <mergeCell ref="AO181:AP181"/>
    <mergeCell ref="AQ181:AR181"/>
    <mergeCell ref="AS181:AT181"/>
    <mergeCell ref="AU181:AV181"/>
    <mergeCell ref="AW181:AX181"/>
    <mergeCell ref="AI180:AJ180"/>
    <mergeCell ref="AK180:AL180"/>
    <mergeCell ref="AO180:AP180"/>
    <mergeCell ref="AQ180:AR180"/>
    <mergeCell ref="AS180:AT180"/>
    <mergeCell ref="AU180:AV180"/>
    <mergeCell ref="AW180:AX180"/>
    <mergeCell ref="G181:H181"/>
    <mergeCell ref="I181:J181"/>
    <mergeCell ref="K181:L181"/>
    <mergeCell ref="M181:N181"/>
    <mergeCell ref="O181:P181"/>
    <mergeCell ref="Q181:R181"/>
    <mergeCell ref="S181:T181"/>
    <mergeCell ref="G176:H176"/>
    <mergeCell ref="I176:J176"/>
    <mergeCell ref="K176:L176"/>
    <mergeCell ref="M176:N176"/>
    <mergeCell ref="O176:P176"/>
    <mergeCell ref="Q176:R176"/>
    <mergeCell ref="S176:T176"/>
    <mergeCell ref="G177:H177"/>
    <mergeCell ref="I177:J177"/>
    <mergeCell ref="K177:L177"/>
    <mergeCell ref="M177:N177"/>
    <mergeCell ref="O177:P177"/>
    <mergeCell ref="Q177:R177"/>
    <mergeCell ref="S177:T177"/>
    <mergeCell ref="AI179:AJ179"/>
    <mergeCell ref="AK179:AL179"/>
    <mergeCell ref="AM179:AN179"/>
    <mergeCell ref="U179:V179"/>
    <mergeCell ref="W179:X179"/>
    <mergeCell ref="Y179:Z179"/>
    <mergeCell ref="AA179:AB179"/>
    <mergeCell ref="AC179:AD179"/>
    <mergeCell ref="AE179:AF179"/>
    <mergeCell ref="AG179:AH179"/>
    <mergeCell ref="G179:H179"/>
    <mergeCell ref="I179:J179"/>
    <mergeCell ref="K179:L179"/>
    <mergeCell ref="M179:N179"/>
    <mergeCell ref="O179:P179"/>
    <mergeCell ref="Q179:R179"/>
    <mergeCell ref="S179:T179"/>
    <mergeCell ref="AU177:AV177"/>
    <mergeCell ref="AW177:AX177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AI181:AJ181"/>
    <mergeCell ref="AK181:AL181"/>
    <mergeCell ref="U181:V181"/>
    <mergeCell ref="W181:X181"/>
    <mergeCell ref="Y181:Z181"/>
    <mergeCell ref="AA181:AB181"/>
    <mergeCell ref="AC181:AD181"/>
    <mergeCell ref="AE181:AF181"/>
    <mergeCell ref="AG181:AH181"/>
    <mergeCell ref="AO179:AP179"/>
    <mergeCell ref="AQ179:AR179"/>
    <mergeCell ref="AS179:AT179"/>
    <mergeCell ref="AU179:AV179"/>
    <mergeCell ref="AW179:AX179"/>
    <mergeCell ref="AM180:AN180"/>
    <mergeCell ref="AM181:AN181"/>
    <mergeCell ref="U176:V176"/>
    <mergeCell ref="W176:X176"/>
    <mergeCell ref="Y176:Z176"/>
    <mergeCell ref="AA176:AB176"/>
    <mergeCell ref="AC176:AD176"/>
    <mergeCell ref="AE176:AF176"/>
    <mergeCell ref="AG176:AH176"/>
    <mergeCell ref="AI176:AJ176"/>
    <mergeCell ref="AK176:AL176"/>
    <mergeCell ref="AO176:AP176"/>
    <mergeCell ref="AQ176:AR176"/>
    <mergeCell ref="AS176:AT176"/>
    <mergeCell ref="AU176:AV176"/>
    <mergeCell ref="AW176:AX176"/>
    <mergeCell ref="G178:H178"/>
    <mergeCell ref="I178:J178"/>
    <mergeCell ref="K178:L178"/>
    <mergeCell ref="M178:N178"/>
    <mergeCell ref="O178:P178"/>
    <mergeCell ref="Q178:R178"/>
    <mergeCell ref="S178:T178"/>
    <mergeCell ref="AM178:AN178"/>
    <mergeCell ref="AO178:AP178"/>
    <mergeCell ref="AQ178:AR178"/>
    <mergeCell ref="AS178:AT178"/>
    <mergeCell ref="AU178:AV178"/>
    <mergeCell ref="AW178:AX178"/>
    <mergeCell ref="AM176:AN176"/>
    <mergeCell ref="AM177:AN177"/>
    <mergeCell ref="AO177:AP177"/>
    <mergeCell ref="AQ177:AR177"/>
    <mergeCell ref="AS177:AT177"/>
    <mergeCell ref="AI175:AJ175"/>
    <mergeCell ref="AK175:AL175"/>
    <mergeCell ref="AM175:AN175"/>
    <mergeCell ref="AO175:AP175"/>
    <mergeCell ref="AQ175:AR175"/>
    <mergeCell ref="AS175:AT175"/>
    <mergeCell ref="AU175:AV175"/>
    <mergeCell ref="AW175:AX175"/>
    <mergeCell ref="U175:V175"/>
    <mergeCell ref="W175:X175"/>
    <mergeCell ref="Y175:Z175"/>
    <mergeCell ref="AA175:AB175"/>
    <mergeCell ref="AC175:AD175"/>
    <mergeCell ref="AE175:AF175"/>
    <mergeCell ref="AG175:AH175"/>
    <mergeCell ref="G175:H175"/>
    <mergeCell ref="I175:J175"/>
    <mergeCell ref="K175:L175"/>
    <mergeCell ref="M175:N175"/>
    <mergeCell ref="O175:P175"/>
    <mergeCell ref="Q175:R175"/>
    <mergeCell ref="S175:T175"/>
    <mergeCell ref="AI177:AJ177"/>
    <mergeCell ref="AK177:AL177"/>
    <mergeCell ref="U177:V177"/>
    <mergeCell ref="W177:X177"/>
    <mergeCell ref="Y177:Z177"/>
    <mergeCell ref="AA177:AB177"/>
    <mergeCell ref="AC177:AD177"/>
    <mergeCell ref="AE177:AF177"/>
    <mergeCell ref="AG177:AH177"/>
    <mergeCell ref="AI178:AJ178"/>
    <mergeCell ref="AK178:AL178"/>
    <mergeCell ref="U178:V178"/>
    <mergeCell ref="W178:X178"/>
    <mergeCell ref="Y178:Z178"/>
    <mergeCell ref="AA178:AB178"/>
    <mergeCell ref="AC178:AD178"/>
    <mergeCell ref="AE178:AF178"/>
    <mergeCell ref="AG178:AH178"/>
    <mergeCell ref="AI174:AJ174"/>
    <mergeCell ref="AK174:AL174"/>
    <mergeCell ref="AM174:AN174"/>
    <mergeCell ref="AO174:AP174"/>
    <mergeCell ref="AQ174:AR174"/>
    <mergeCell ref="AS174:AT174"/>
    <mergeCell ref="AU174:AV174"/>
    <mergeCell ref="AW174:AX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AI173:AJ173"/>
    <mergeCell ref="AK173:AL173"/>
    <mergeCell ref="AM173:AN173"/>
    <mergeCell ref="AO173:AP173"/>
    <mergeCell ref="AQ173:AR173"/>
    <mergeCell ref="AS173:AT173"/>
    <mergeCell ref="AU173:AV173"/>
    <mergeCell ref="AW173:AX173"/>
    <mergeCell ref="U173:V173"/>
    <mergeCell ref="W173:X173"/>
    <mergeCell ref="Y173:Z173"/>
    <mergeCell ref="AA173:AB173"/>
    <mergeCell ref="AC173:AD173"/>
    <mergeCell ref="AE173:AF173"/>
    <mergeCell ref="AG173:AH173"/>
    <mergeCell ref="G173:H173"/>
    <mergeCell ref="I173:J173"/>
    <mergeCell ref="K173:L173"/>
    <mergeCell ref="M173:N173"/>
    <mergeCell ref="O173:P173"/>
    <mergeCell ref="Q173:R173"/>
    <mergeCell ref="S173:T173"/>
    <mergeCell ref="AO172:AP172"/>
    <mergeCell ref="AQ172:AR172"/>
    <mergeCell ref="AS172:AT172"/>
    <mergeCell ref="AU172:AV172"/>
    <mergeCell ref="AW172:AX172"/>
    <mergeCell ref="AI171:AJ171"/>
    <mergeCell ref="AK171:AL171"/>
    <mergeCell ref="AO171:AP171"/>
    <mergeCell ref="AQ171:AR171"/>
    <mergeCell ref="AS171:AT171"/>
    <mergeCell ref="AU171:AV171"/>
    <mergeCell ref="AW171:AX171"/>
    <mergeCell ref="G172:H172"/>
    <mergeCell ref="I172:J172"/>
    <mergeCell ref="K172:L172"/>
    <mergeCell ref="M172:N172"/>
    <mergeCell ref="O172:P172"/>
    <mergeCell ref="Q172:R172"/>
    <mergeCell ref="S172:T172"/>
    <mergeCell ref="G167:H167"/>
    <mergeCell ref="I167:J167"/>
    <mergeCell ref="K167:L167"/>
    <mergeCell ref="M167:N167"/>
    <mergeCell ref="O167:P167"/>
    <mergeCell ref="Q167:R167"/>
    <mergeCell ref="S167:T167"/>
    <mergeCell ref="G168:H168"/>
    <mergeCell ref="I168:J168"/>
    <mergeCell ref="K168:L168"/>
    <mergeCell ref="M168:N168"/>
    <mergeCell ref="O168:P168"/>
    <mergeCell ref="Q168:R168"/>
    <mergeCell ref="S168:T168"/>
    <mergeCell ref="AI170:AJ170"/>
    <mergeCell ref="AK170:AL170"/>
    <mergeCell ref="AM170:AN170"/>
    <mergeCell ref="U170:V170"/>
    <mergeCell ref="W170:X170"/>
    <mergeCell ref="Y170:Z170"/>
    <mergeCell ref="AA170:AB170"/>
    <mergeCell ref="AC170:AD170"/>
    <mergeCell ref="AE170:AF170"/>
    <mergeCell ref="AG170:AH170"/>
    <mergeCell ref="G170:H170"/>
    <mergeCell ref="I170:J170"/>
    <mergeCell ref="K170:L170"/>
    <mergeCell ref="M170:N170"/>
    <mergeCell ref="O170:P170"/>
    <mergeCell ref="Q170:R170"/>
    <mergeCell ref="S170:T170"/>
    <mergeCell ref="AU168:AV168"/>
    <mergeCell ref="AW168:AX168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AI172:AJ172"/>
    <mergeCell ref="AK172:AL172"/>
    <mergeCell ref="U172:V172"/>
    <mergeCell ref="W172:X172"/>
    <mergeCell ref="Y172:Z172"/>
    <mergeCell ref="AA172:AB172"/>
    <mergeCell ref="AC172:AD172"/>
    <mergeCell ref="AE172:AF172"/>
    <mergeCell ref="AG172:AH172"/>
    <mergeCell ref="AO170:AP170"/>
    <mergeCell ref="AQ170:AR170"/>
    <mergeCell ref="AS170:AT170"/>
    <mergeCell ref="AU170:AV170"/>
    <mergeCell ref="AW170:AX170"/>
    <mergeCell ref="AM171:AN171"/>
    <mergeCell ref="AM172:AN172"/>
    <mergeCell ref="U167:V167"/>
    <mergeCell ref="W167:X167"/>
    <mergeCell ref="Y167:Z167"/>
    <mergeCell ref="AA167:AB167"/>
    <mergeCell ref="AC167:AD167"/>
    <mergeCell ref="AE167:AF167"/>
    <mergeCell ref="AG167:AH167"/>
    <mergeCell ref="AI167:AJ167"/>
    <mergeCell ref="AK167:AL167"/>
    <mergeCell ref="AO167:AP167"/>
    <mergeCell ref="AQ167:AR167"/>
    <mergeCell ref="AS167:AT167"/>
    <mergeCell ref="AU167:AV167"/>
    <mergeCell ref="AW167:AX167"/>
    <mergeCell ref="G169:H169"/>
    <mergeCell ref="I169:J169"/>
    <mergeCell ref="K169:L169"/>
    <mergeCell ref="M169:N169"/>
    <mergeCell ref="O169:P169"/>
    <mergeCell ref="Q169:R169"/>
    <mergeCell ref="S169:T169"/>
    <mergeCell ref="AM169:AN169"/>
    <mergeCell ref="AO169:AP169"/>
    <mergeCell ref="AQ169:AR169"/>
    <mergeCell ref="AS169:AT169"/>
    <mergeCell ref="AU169:AV169"/>
    <mergeCell ref="AW169:AX169"/>
    <mergeCell ref="AM167:AN167"/>
    <mergeCell ref="AM168:AN168"/>
    <mergeCell ref="AO168:AP168"/>
    <mergeCell ref="AQ168:AR168"/>
    <mergeCell ref="AS168:AT168"/>
    <mergeCell ref="AI166:AJ166"/>
    <mergeCell ref="AK166:AL166"/>
    <mergeCell ref="AM166:AN166"/>
    <mergeCell ref="AO166:AP166"/>
    <mergeCell ref="AQ166:AR166"/>
    <mergeCell ref="AS166:AT166"/>
    <mergeCell ref="AU166:AV166"/>
    <mergeCell ref="AW166:AX166"/>
    <mergeCell ref="U166:V166"/>
    <mergeCell ref="W166:X166"/>
    <mergeCell ref="Y166:Z166"/>
    <mergeCell ref="AA166:AB166"/>
    <mergeCell ref="AC166:AD166"/>
    <mergeCell ref="AE166:AF166"/>
    <mergeCell ref="AG166:AH166"/>
    <mergeCell ref="G166:H166"/>
    <mergeCell ref="I166:J166"/>
    <mergeCell ref="K166:L166"/>
    <mergeCell ref="M166:N166"/>
    <mergeCell ref="O166:P166"/>
    <mergeCell ref="Q166:R166"/>
    <mergeCell ref="S166:T166"/>
    <mergeCell ref="AI168:AJ168"/>
    <mergeCell ref="AK168:AL168"/>
    <mergeCell ref="U168:V168"/>
    <mergeCell ref="W168:X168"/>
    <mergeCell ref="Y168:Z168"/>
    <mergeCell ref="AA168:AB168"/>
    <mergeCell ref="AC168:AD168"/>
    <mergeCell ref="AE168:AF168"/>
    <mergeCell ref="AG168:AH168"/>
    <mergeCell ref="AI169:AJ169"/>
    <mergeCell ref="AK169:AL169"/>
    <mergeCell ref="U169:V169"/>
    <mergeCell ref="W169:X169"/>
    <mergeCell ref="Y169:Z169"/>
    <mergeCell ref="AA169:AB169"/>
    <mergeCell ref="AC169:AD169"/>
    <mergeCell ref="AE169:AF169"/>
    <mergeCell ref="AG169:AH169"/>
    <mergeCell ref="AI165:AJ165"/>
    <mergeCell ref="AK165:AL165"/>
    <mergeCell ref="AM165:AN165"/>
    <mergeCell ref="AO165:AP165"/>
    <mergeCell ref="AQ165:AR165"/>
    <mergeCell ref="AS165:AT165"/>
    <mergeCell ref="AU165:AV165"/>
    <mergeCell ref="AW165:AX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AI164:AJ164"/>
    <mergeCell ref="AK164:AL164"/>
    <mergeCell ref="AM164:AN164"/>
    <mergeCell ref="AO164:AP164"/>
    <mergeCell ref="AQ164:AR164"/>
    <mergeCell ref="AS164:AT164"/>
    <mergeCell ref="AU164:AV164"/>
    <mergeCell ref="AW164:AX164"/>
    <mergeCell ref="U164:V164"/>
    <mergeCell ref="W164:X164"/>
    <mergeCell ref="Y164:Z164"/>
    <mergeCell ref="AA164:AB164"/>
    <mergeCell ref="AC164:AD164"/>
    <mergeCell ref="AE164:AF164"/>
    <mergeCell ref="AG164:AH164"/>
    <mergeCell ref="G164:H164"/>
    <mergeCell ref="I164:J164"/>
    <mergeCell ref="K164:L164"/>
    <mergeCell ref="M164:N164"/>
    <mergeCell ref="O164:P164"/>
    <mergeCell ref="Q164:R164"/>
    <mergeCell ref="S164:T164"/>
    <mergeCell ref="AO163:AP163"/>
    <mergeCell ref="AQ163:AR163"/>
    <mergeCell ref="AS163:AT163"/>
    <mergeCell ref="AU163:AV163"/>
    <mergeCell ref="AW163:AX163"/>
    <mergeCell ref="AI162:AJ162"/>
    <mergeCell ref="AK162:AL162"/>
    <mergeCell ref="AO162:AP162"/>
    <mergeCell ref="AQ162:AR162"/>
    <mergeCell ref="AS162:AT162"/>
    <mergeCell ref="AU162:AV162"/>
    <mergeCell ref="AW162:AX162"/>
    <mergeCell ref="G163:H163"/>
    <mergeCell ref="I163:J163"/>
    <mergeCell ref="K163:L163"/>
    <mergeCell ref="M163:N163"/>
    <mergeCell ref="O163:P163"/>
    <mergeCell ref="Q163:R163"/>
    <mergeCell ref="S163:T163"/>
    <mergeCell ref="G158:H158"/>
    <mergeCell ref="I158:J158"/>
    <mergeCell ref="K158:L158"/>
    <mergeCell ref="M158:N158"/>
    <mergeCell ref="O158:P158"/>
    <mergeCell ref="Q158:R158"/>
    <mergeCell ref="S158:T158"/>
    <mergeCell ref="G159:H159"/>
    <mergeCell ref="I159:J159"/>
    <mergeCell ref="K159:L159"/>
    <mergeCell ref="M159:N159"/>
    <mergeCell ref="O159:P159"/>
    <mergeCell ref="Q159:R159"/>
    <mergeCell ref="S159:T159"/>
    <mergeCell ref="AI161:AJ161"/>
    <mergeCell ref="AK161:AL161"/>
    <mergeCell ref="AM161:AN161"/>
    <mergeCell ref="U161:V161"/>
    <mergeCell ref="W161:X161"/>
    <mergeCell ref="Y161:Z161"/>
    <mergeCell ref="AA161:AB161"/>
    <mergeCell ref="AC161:AD161"/>
    <mergeCell ref="AE161:AF161"/>
    <mergeCell ref="AG161:AH161"/>
    <mergeCell ref="G161:H161"/>
    <mergeCell ref="I161:J161"/>
    <mergeCell ref="K161:L161"/>
    <mergeCell ref="M161:N161"/>
    <mergeCell ref="O161:P161"/>
    <mergeCell ref="Q161:R161"/>
    <mergeCell ref="S161:T161"/>
    <mergeCell ref="AU159:AV159"/>
    <mergeCell ref="AW159:AX159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AI163:AJ163"/>
    <mergeCell ref="AK163:AL163"/>
    <mergeCell ref="U163:V163"/>
    <mergeCell ref="W163:X163"/>
    <mergeCell ref="Y163:Z163"/>
    <mergeCell ref="AA163:AB163"/>
    <mergeCell ref="AC163:AD163"/>
    <mergeCell ref="AE163:AF163"/>
    <mergeCell ref="AG163:AH163"/>
    <mergeCell ref="AO161:AP161"/>
    <mergeCell ref="AQ161:AR161"/>
    <mergeCell ref="AS161:AT161"/>
    <mergeCell ref="AU161:AV161"/>
    <mergeCell ref="AW161:AX161"/>
    <mergeCell ref="AM162:AN162"/>
    <mergeCell ref="AM163:AN163"/>
    <mergeCell ref="U158:V158"/>
    <mergeCell ref="W158:X158"/>
    <mergeCell ref="Y158:Z158"/>
    <mergeCell ref="AA158:AB158"/>
    <mergeCell ref="AC158:AD158"/>
    <mergeCell ref="AE158:AF158"/>
    <mergeCell ref="AG158:AH158"/>
    <mergeCell ref="AI158:AJ158"/>
    <mergeCell ref="AK158:AL158"/>
    <mergeCell ref="AO158:AP158"/>
    <mergeCell ref="AQ158:AR158"/>
    <mergeCell ref="AS158:AT158"/>
    <mergeCell ref="AU158:AV158"/>
    <mergeCell ref="AW158:AX158"/>
    <mergeCell ref="G160:H160"/>
    <mergeCell ref="I160:J160"/>
    <mergeCell ref="K160:L160"/>
    <mergeCell ref="M160:N160"/>
    <mergeCell ref="O160:P160"/>
    <mergeCell ref="Q160:R160"/>
    <mergeCell ref="S160:T160"/>
    <mergeCell ref="AM160:AN160"/>
    <mergeCell ref="AO160:AP160"/>
    <mergeCell ref="AQ160:AR160"/>
    <mergeCell ref="AS160:AT160"/>
    <mergeCell ref="AU160:AV160"/>
    <mergeCell ref="AW160:AX160"/>
    <mergeCell ref="AM158:AN158"/>
    <mergeCell ref="AM159:AN159"/>
    <mergeCell ref="AO159:AP159"/>
    <mergeCell ref="AQ159:AR159"/>
    <mergeCell ref="AS159:AT159"/>
    <mergeCell ref="AI157:AJ157"/>
    <mergeCell ref="AK157:AL157"/>
    <mergeCell ref="AM157:AN157"/>
    <mergeCell ref="AO157:AP157"/>
    <mergeCell ref="AQ157:AR157"/>
    <mergeCell ref="AS157:AT157"/>
    <mergeCell ref="AU157:AV157"/>
    <mergeCell ref="AW157:AX157"/>
    <mergeCell ref="U157:V157"/>
    <mergeCell ref="W157:X157"/>
    <mergeCell ref="Y157:Z157"/>
    <mergeCell ref="AA157:AB157"/>
    <mergeCell ref="AC157:AD157"/>
    <mergeCell ref="AE157:AF157"/>
    <mergeCell ref="AG157:AH157"/>
    <mergeCell ref="G157:H157"/>
    <mergeCell ref="I157:J157"/>
    <mergeCell ref="K157:L157"/>
    <mergeCell ref="M157:N157"/>
    <mergeCell ref="O157:P157"/>
    <mergeCell ref="Q157:R157"/>
    <mergeCell ref="S157:T157"/>
    <mergeCell ref="AI159:AJ159"/>
    <mergeCell ref="AK159:AL159"/>
    <mergeCell ref="U159:V159"/>
    <mergeCell ref="W159:X159"/>
    <mergeCell ref="Y159:Z159"/>
    <mergeCell ref="AA159:AB159"/>
    <mergeCell ref="AC159:AD159"/>
    <mergeCell ref="AE159:AF159"/>
    <mergeCell ref="AG159:AH159"/>
    <mergeCell ref="AI160:AJ160"/>
    <mergeCell ref="AK160:AL160"/>
    <mergeCell ref="U160:V160"/>
    <mergeCell ref="W160:X160"/>
    <mergeCell ref="Y160:Z160"/>
    <mergeCell ref="AA160:AB160"/>
    <mergeCell ref="AC160:AD160"/>
    <mergeCell ref="AE160:AF160"/>
    <mergeCell ref="AG160:AH160"/>
    <mergeCell ref="AI156:AJ156"/>
    <mergeCell ref="AK156:AL156"/>
    <mergeCell ref="AM156:AN156"/>
    <mergeCell ref="AO156:AP156"/>
    <mergeCell ref="AQ156:AR156"/>
    <mergeCell ref="AS156:AT156"/>
    <mergeCell ref="AU156:AV156"/>
    <mergeCell ref="AW156:AX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AI155:AJ155"/>
    <mergeCell ref="AK155:AL155"/>
    <mergeCell ref="AM155:AN155"/>
    <mergeCell ref="AO155:AP155"/>
    <mergeCell ref="AQ155:AR155"/>
    <mergeCell ref="AS155:AT155"/>
    <mergeCell ref="AU155:AV155"/>
    <mergeCell ref="AW155:AX155"/>
    <mergeCell ref="U155:V155"/>
    <mergeCell ref="W155:X155"/>
    <mergeCell ref="Y155:Z155"/>
    <mergeCell ref="AA155:AB155"/>
    <mergeCell ref="AC155:AD155"/>
    <mergeCell ref="AE155:AF155"/>
    <mergeCell ref="AG155:AH155"/>
    <mergeCell ref="G155:H155"/>
    <mergeCell ref="I155:J155"/>
    <mergeCell ref="K155:L155"/>
    <mergeCell ref="M155:N155"/>
    <mergeCell ref="O155:P155"/>
    <mergeCell ref="Q155:R155"/>
    <mergeCell ref="S155:T155"/>
    <mergeCell ref="AO154:AP154"/>
    <mergeCell ref="AQ154:AR154"/>
    <mergeCell ref="AS154:AT154"/>
    <mergeCell ref="AU154:AV154"/>
    <mergeCell ref="AW154:AX154"/>
    <mergeCell ref="AI153:AJ153"/>
    <mergeCell ref="AK153:AL153"/>
    <mergeCell ref="AO153:AP153"/>
    <mergeCell ref="AQ153:AR153"/>
    <mergeCell ref="AS153:AT153"/>
    <mergeCell ref="AU153:AV153"/>
    <mergeCell ref="AW153:AX153"/>
    <mergeCell ref="G154:H154"/>
    <mergeCell ref="I154:J154"/>
    <mergeCell ref="K154:L154"/>
    <mergeCell ref="M154:N154"/>
    <mergeCell ref="O154:P154"/>
    <mergeCell ref="Q154:R154"/>
    <mergeCell ref="S154:T154"/>
    <mergeCell ref="G149:H149"/>
    <mergeCell ref="I149:J149"/>
    <mergeCell ref="K149:L149"/>
    <mergeCell ref="M149:N149"/>
    <mergeCell ref="O149:P149"/>
    <mergeCell ref="Q149:R149"/>
    <mergeCell ref="S149:T149"/>
    <mergeCell ref="G150:H150"/>
    <mergeCell ref="I150:J150"/>
    <mergeCell ref="K150:L150"/>
    <mergeCell ref="M150:N150"/>
    <mergeCell ref="O150:P150"/>
    <mergeCell ref="Q150:R150"/>
    <mergeCell ref="S150:T150"/>
    <mergeCell ref="AI152:AJ152"/>
    <mergeCell ref="AK152:AL152"/>
    <mergeCell ref="AM152:AN152"/>
    <mergeCell ref="U152:V152"/>
    <mergeCell ref="W152:X152"/>
    <mergeCell ref="Y152:Z152"/>
    <mergeCell ref="AA152:AB152"/>
    <mergeCell ref="AC152:AD152"/>
    <mergeCell ref="AE152:AF152"/>
    <mergeCell ref="AG152:AH152"/>
    <mergeCell ref="G152:H152"/>
    <mergeCell ref="I152:J152"/>
    <mergeCell ref="K152:L152"/>
    <mergeCell ref="M152:N152"/>
    <mergeCell ref="O152:P152"/>
    <mergeCell ref="Q152:R152"/>
    <mergeCell ref="S152:T152"/>
    <mergeCell ref="AU150:AV150"/>
    <mergeCell ref="AW150:AX150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AI154:AJ154"/>
    <mergeCell ref="AK154:AL154"/>
    <mergeCell ref="U154:V154"/>
    <mergeCell ref="W154:X154"/>
    <mergeCell ref="Y154:Z154"/>
    <mergeCell ref="AA154:AB154"/>
    <mergeCell ref="AC154:AD154"/>
    <mergeCell ref="AE154:AF154"/>
    <mergeCell ref="AG154:AH154"/>
    <mergeCell ref="AO152:AP152"/>
    <mergeCell ref="AQ152:AR152"/>
    <mergeCell ref="AS152:AT152"/>
    <mergeCell ref="AU152:AV152"/>
    <mergeCell ref="AW152:AX152"/>
    <mergeCell ref="AM153:AN153"/>
    <mergeCell ref="AM154:AN154"/>
    <mergeCell ref="U149:V149"/>
    <mergeCell ref="W149:X149"/>
    <mergeCell ref="Y149:Z149"/>
    <mergeCell ref="AA149:AB149"/>
    <mergeCell ref="AC149:AD149"/>
    <mergeCell ref="AE149:AF149"/>
    <mergeCell ref="AG149:AH149"/>
    <mergeCell ref="AI149:AJ149"/>
    <mergeCell ref="AK149:AL149"/>
    <mergeCell ref="AO149:AP149"/>
    <mergeCell ref="AQ149:AR149"/>
    <mergeCell ref="AS149:AT149"/>
    <mergeCell ref="AU149:AV149"/>
    <mergeCell ref="AW149:AX149"/>
    <mergeCell ref="G151:H151"/>
    <mergeCell ref="I151:J151"/>
    <mergeCell ref="K151:L151"/>
    <mergeCell ref="M151:N151"/>
    <mergeCell ref="O151:P151"/>
    <mergeCell ref="Q151:R151"/>
    <mergeCell ref="S151:T151"/>
    <mergeCell ref="AM151:AN151"/>
    <mergeCell ref="AO151:AP151"/>
    <mergeCell ref="AQ151:AR151"/>
    <mergeCell ref="AS151:AT151"/>
    <mergeCell ref="AU151:AV151"/>
    <mergeCell ref="AW151:AX151"/>
    <mergeCell ref="AM149:AN149"/>
    <mergeCell ref="AM150:AN150"/>
    <mergeCell ref="AO150:AP150"/>
    <mergeCell ref="AQ150:AR150"/>
    <mergeCell ref="AS150:AT150"/>
    <mergeCell ref="AI148:AJ148"/>
    <mergeCell ref="AK148:AL148"/>
    <mergeCell ref="AM148:AN148"/>
    <mergeCell ref="AO148:AP148"/>
    <mergeCell ref="AQ148:AR148"/>
    <mergeCell ref="AS148:AT148"/>
    <mergeCell ref="AU148:AV148"/>
    <mergeCell ref="AW148:AX148"/>
    <mergeCell ref="U148:V148"/>
    <mergeCell ref="W148:X148"/>
    <mergeCell ref="Y148:Z148"/>
    <mergeCell ref="AA148:AB148"/>
    <mergeCell ref="AC148:AD148"/>
    <mergeCell ref="AE148:AF148"/>
    <mergeCell ref="AG148:AH148"/>
    <mergeCell ref="G148:H148"/>
    <mergeCell ref="I148:J148"/>
    <mergeCell ref="K148:L148"/>
    <mergeCell ref="M148:N148"/>
    <mergeCell ref="O148:P148"/>
    <mergeCell ref="Q148:R148"/>
    <mergeCell ref="S148:T148"/>
    <mergeCell ref="AI150:AJ150"/>
    <mergeCell ref="AK150:AL150"/>
    <mergeCell ref="U150:V150"/>
    <mergeCell ref="W150:X150"/>
    <mergeCell ref="Y150:Z150"/>
    <mergeCell ref="AA150:AB150"/>
    <mergeCell ref="AC150:AD150"/>
    <mergeCell ref="AE150:AF150"/>
    <mergeCell ref="AG150:AH150"/>
    <mergeCell ref="AI151:AJ151"/>
    <mergeCell ref="AK151:AL151"/>
    <mergeCell ref="U151:V151"/>
    <mergeCell ref="W151:X151"/>
    <mergeCell ref="Y151:Z151"/>
    <mergeCell ref="AA151:AB151"/>
    <mergeCell ref="AC151:AD151"/>
    <mergeCell ref="AE151:AF151"/>
    <mergeCell ref="AG151:AH151"/>
    <mergeCell ref="AI147:AJ147"/>
    <mergeCell ref="AK147:AL147"/>
    <mergeCell ref="AM147:AN147"/>
    <mergeCell ref="AO147:AP147"/>
    <mergeCell ref="AQ147:AR147"/>
    <mergeCell ref="AS147:AT147"/>
    <mergeCell ref="AU147:AV147"/>
    <mergeCell ref="AW147:AX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AI146:AJ146"/>
    <mergeCell ref="AK146:AL146"/>
    <mergeCell ref="AM146:AN146"/>
    <mergeCell ref="AO146:AP146"/>
    <mergeCell ref="AQ146:AR146"/>
    <mergeCell ref="AS146:AT146"/>
    <mergeCell ref="AU146:AV146"/>
    <mergeCell ref="AW146:AX146"/>
    <mergeCell ref="U146:V146"/>
    <mergeCell ref="W146:X146"/>
    <mergeCell ref="Y146:Z146"/>
    <mergeCell ref="AA146:AB146"/>
    <mergeCell ref="AC146:AD146"/>
    <mergeCell ref="AE146:AF146"/>
    <mergeCell ref="AG146:AH146"/>
    <mergeCell ref="G146:H146"/>
    <mergeCell ref="I146:J146"/>
    <mergeCell ref="K146:L146"/>
    <mergeCell ref="M146:N146"/>
    <mergeCell ref="O146:P146"/>
    <mergeCell ref="Q146:R146"/>
    <mergeCell ref="S146:T146"/>
    <mergeCell ref="AO145:AP145"/>
    <mergeCell ref="AQ145:AR145"/>
    <mergeCell ref="AS145:AT145"/>
    <mergeCell ref="AU145:AV145"/>
    <mergeCell ref="AW145:AX145"/>
    <mergeCell ref="AI144:AJ144"/>
    <mergeCell ref="AK144:AL144"/>
    <mergeCell ref="AO144:AP144"/>
    <mergeCell ref="AQ144:AR144"/>
    <mergeCell ref="AS144:AT144"/>
    <mergeCell ref="AU144:AV144"/>
    <mergeCell ref="AW144:AX144"/>
    <mergeCell ref="G145:H145"/>
    <mergeCell ref="I145:J145"/>
    <mergeCell ref="K145:L145"/>
    <mergeCell ref="M145:N145"/>
    <mergeCell ref="O145:P145"/>
    <mergeCell ref="Q145:R145"/>
    <mergeCell ref="S145:T145"/>
    <mergeCell ref="G140:H140"/>
    <mergeCell ref="I140:J140"/>
    <mergeCell ref="K140:L140"/>
    <mergeCell ref="M140:N140"/>
    <mergeCell ref="O140:P140"/>
    <mergeCell ref="Q140:R140"/>
    <mergeCell ref="S140:T140"/>
    <mergeCell ref="G141:H141"/>
    <mergeCell ref="I141:J141"/>
    <mergeCell ref="K141:L141"/>
    <mergeCell ref="M141:N141"/>
    <mergeCell ref="O141:P141"/>
    <mergeCell ref="Q141:R141"/>
    <mergeCell ref="S141:T141"/>
    <mergeCell ref="AI143:AJ143"/>
    <mergeCell ref="AK143:AL143"/>
    <mergeCell ref="AM143:AN143"/>
    <mergeCell ref="U143:V143"/>
    <mergeCell ref="W143:X143"/>
    <mergeCell ref="Y143:Z143"/>
    <mergeCell ref="AA143:AB143"/>
    <mergeCell ref="AC143:AD143"/>
    <mergeCell ref="AE143:AF143"/>
    <mergeCell ref="AG143:AH143"/>
    <mergeCell ref="G143:H143"/>
    <mergeCell ref="I143:J143"/>
    <mergeCell ref="K143:L143"/>
    <mergeCell ref="M143:N143"/>
    <mergeCell ref="O143:P143"/>
    <mergeCell ref="Q143:R143"/>
    <mergeCell ref="S143:T143"/>
    <mergeCell ref="AU141:AV141"/>
    <mergeCell ref="AW141:AX141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AI145:AJ145"/>
    <mergeCell ref="AK145:AL145"/>
    <mergeCell ref="U145:V145"/>
    <mergeCell ref="W145:X145"/>
    <mergeCell ref="Y145:Z145"/>
    <mergeCell ref="AA145:AB145"/>
    <mergeCell ref="AC145:AD145"/>
    <mergeCell ref="AE145:AF145"/>
    <mergeCell ref="AG145:AH145"/>
    <mergeCell ref="AO143:AP143"/>
    <mergeCell ref="AQ143:AR143"/>
    <mergeCell ref="AS143:AT143"/>
    <mergeCell ref="AU143:AV143"/>
    <mergeCell ref="AW143:AX143"/>
    <mergeCell ref="AM144:AN144"/>
    <mergeCell ref="AM145:AN145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K140:AL140"/>
    <mergeCell ref="AO140:AP140"/>
    <mergeCell ref="AQ140:AR140"/>
    <mergeCell ref="AS140:AT140"/>
    <mergeCell ref="AU140:AV140"/>
    <mergeCell ref="AW140:AX140"/>
    <mergeCell ref="G142:H142"/>
    <mergeCell ref="I142:J142"/>
    <mergeCell ref="K142:L142"/>
    <mergeCell ref="M142:N142"/>
    <mergeCell ref="O142:P142"/>
    <mergeCell ref="Q142:R142"/>
    <mergeCell ref="S142:T142"/>
    <mergeCell ref="AM142:AN142"/>
    <mergeCell ref="AO142:AP142"/>
    <mergeCell ref="AQ142:AR142"/>
    <mergeCell ref="AS142:AT142"/>
    <mergeCell ref="AU142:AV142"/>
    <mergeCell ref="AW142:AX142"/>
    <mergeCell ref="AM140:AN140"/>
    <mergeCell ref="AM141:AN141"/>
    <mergeCell ref="AO141:AP141"/>
    <mergeCell ref="AQ141:AR141"/>
    <mergeCell ref="AS141:AT141"/>
    <mergeCell ref="AI139:AJ139"/>
    <mergeCell ref="AK139:AL139"/>
    <mergeCell ref="AM139:AN139"/>
    <mergeCell ref="AO139:AP139"/>
    <mergeCell ref="AQ139:AR139"/>
    <mergeCell ref="AS139:AT139"/>
    <mergeCell ref="AU139:AV139"/>
    <mergeCell ref="AW139:AX139"/>
    <mergeCell ref="U139:V139"/>
    <mergeCell ref="W139:X139"/>
    <mergeCell ref="Y139:Z139"/>
    <mergeCell ref="AA139:AB139"/>
    <mergeCell ref="AC139:AD139"/>
    <mergeCell ref="AE139:AF139"/>
    <mergeCell ref="AG139:AH139"/>
    <mergeCell ref="G139:H139"/>
    <mergeCell ref="I139:J139"/>
    <mergeCell ref="K139:L139"/>
    <mergeCell ref="M139:N139"/>
    <mergeCell ref="O139:P139"/>
    <mergeCell ref="Q139:R139"/>
    <mergeCell ref="S139:T139"/>
    <mergeCell ref="AI141:AJ141"/>
    <mergeCell ref="AK141:AL141"/>
    <mergeCell ref="U141:V141"/>
    <mergeCell ref="W141:X141"/>
    <mergeCell ref="Y141:Z141"/>
    <mergeCell ref="AA141:AB141"/>
    <mergeCell ref="AC141:AD141"/>
    <mergeCell ref="AE141:AF141"/>
    <mergeCell ref="AG141:AH141"/>
    <mergeCell ref="AI142:AJ142"/>
    <mergeCell ref="AK142:AL142"/>
    <mergeCell ref="U142:V142"/>
    <mergeCell ref="W142:X142"/>
    <mergeCell ref="Y142:Z142"/>
    <mergeCell ref="AA142:AB142"/>
    <mergeCell ref="AC142:AD142"/>
    <mergeCell ref="AE142:AF142"/>
    <mergeCell ref="AG142:AH142"/>
    <mergeCell ref="AI138:AJ138"/>
    <mergeCell ref="AK138:AL138"/>
    <mergeCell ref="AM138:AN138"/>
    <mergeCell ref="AO138:AP138"/>
    <mergeCell ref="AQ138:AR138"/>
    <mergeCell ref="AS138:AT138"/>
    <mergeCell ref="AU138:AV138"/>
    <mergeCell ref="AW138:AX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AI137:AJ137"/>
    <mergeCell ref="AK137:AL137"/>
    <mergeCell ref="AM137:AN137"/>
    <mergeCell ref="AO137:AP137"/>
    <mergeCell ref="AQ137:AR137"/>
    <mergeCell ref="AS137:AT137"/>
    <mergeCell ref="AU137:AV137"/>
    <mergeCell ref="AW137:AX137"/>
    <mergeCell ref="U137:V137"/>
    <mergeCell ref="W137:X137"/>
    <mergeCell ref="Y137:Z137"/>
    <mergeCell ref="AA137:AB137"/>
    <mergeCell ref="AC137:AD137"/>
    <mergeCell ref="AE137:AF137"/>
    <mergeCell ref="AG137:AH137"/>
    <mergeCell ref="G137:H137"/>
    <mergeCell ref="I137:J137"/>
    <mergeCell ref="K137:L137"/>
    <mergeCell ref="M137:N137"/>
    <mergeCell ref="O137:P137"/>
    <mergeCell ref="Q137:R137"/>
    <mergeCell ref="S137:T137"/>
    <mergeCell ref="AO136:AP136"/>
    <mergeCell ref="AQ136:AR136"/>
    <mergeCell ref="AS136:AT136"/>
    <mergeCell ref="AU136:AV136"/>
    <mergeCell ref="AW136:AX136"/>
    <mergeCell ref="AI135:AJ135"/>
    <mergeCell ref="AK135:AL135"/>
    <mergeCell ref="AO135:AP135"/>
    <mergeCell ref="AQ135:AR135"/>
    <mergeCell ref="AS135:AT135"/>
    <mergeCell ref="AU135:AV135"/>
    <mergeCell ref="AW135:AX135"/>
    <mergeCell ref="G136:H136"/>
    <mergeCell ref="I136:J136"/>
    <mergeCell ref="K136:L136"/>
    <mergeCell ref="M136:N136"/>
    <mergeCell ref="O136:P136"/>
    <mergeCell ref="Q136:R136"/>
    <mergeCell ref="S136:T136"/>
    <mergeCell ref="G131:H131"/>
    <mergeCell ref="I131:J131"/>
    <mergeCell ref="K131:L131"/>
    <mergeCell ref="M131:N131"/>
    <mergeCell ref="O131:P131"/>
    <mergeCell ref="Q131:R131"/>
    <mergeCell ref="S131:T131"/>
    <mergeCell ref="G132:H132"/>
    <mergeCell ref="I132:J132"/>
    <mergeCell ref="K132:L132"/>
    <mergeCell ref="M132:N132"/>
    <mergeCell ref="O132:P132"/>
    <mergeCell ref="Q132:R132"/>
    <mergeCell ref="S132:T132"/>
    <mergeCell ref="AI134:AJ134"/>
    <mergeCell ref="AK134:AL134"/>
    <mergeCell ref="AM134:AN134"/>
    <mergeCell ref="U134:V134"/>
    <mergeCell ref="W134:X134"/>
    <mergeCell ref="Y134:Z134"/>
    <mergeCell ref="AA134:AB134"/>
    <mergeCell ref="AC134:AD134"/>
    <mergeCell ref="AE134:AF134"/>
    <mergeCell ref="AG134:AH134"/>
    <mergeCell ref="G134:H134"/>
    <mergeCell ref="I134:J134"/>
    <mergeCell ref="K134:L134"/>
    <mergeCell ref="M134:N134"/>
    <mergeCell ref="O134:P134"/>
    <mergeCell ref="Q134:R134"/>
    <mergeCell ref="S134:T134"/>
    <mergeCell ref="AU132:AV132"/>
    <mergeCell ref="AW132:AX132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AI136:AJ136"/>
    <mergeCell ref="AK136:AL136"/>
    <mergeCell ref="U136:V136"/>
    <mergeCell ref="W136:X136"/>
    <mergeCell ref="Y136:Z136"/>
    <mergeCell ref="AA136:AB136"/>
    <mergeCell ref="AC136:AD136"/>
    <mergeCell ref="AE136:AF136"/>
    <mergeCell ref="AG136:AH136"/>
    <mergeCell ref="AO134:AP134"/>
    <mergeCell ref="AQ134:AR134"/>
    <mergeCell ref="AS134:AT134"/>
    <mergeCell ref="AU134:AV134"/>
    <mergeCell ref="AW134:AX134"/>
    <mergeCell ref="AM135:AN135"/>
    <mergeCell ref="AM136:AN136"/>
    <mergeCell ref="U131:V131"/>
    <mergeCell ref="W131:X131"/>
    <mergeCell ref="Y131:Z131"/>
    <mergeCell ref="AA131:AB131"/>
    <mergeCell ref="AC131:AD131"/>
    <mergeCell ref="AE131:AF131"/>
    <mergeCell ref="AG131:AH131"/>
    <mergeCell ref="AI131:AJ131"/>
    <mergeCell ref="AK131:AL131"/>
    <mergeCell ref="AO131:AP131"/>
    <mergeCell ref="AQ131:AR131"/>
    <mergeCell ref="AS131:AT131"/>
    <mergeCell ref="AU131:AV131"/>
    <mergeCell ref="AW131:AX131"/>
    <mergeCell ref="G133:H133"/>
    <mergeCell ref="I133:J133"/>
    <mergeCell ref="K133:L133"/>
    <mergeCell ref="M133:N133"/>
    <mergeCell ref="O133:P133"/>
    <mergeCell ref="Q133:R133"/>
    <mergeCell ref="S133:T133"/>
    <mergeCell ref="AM133:AN133"/>
    <mergeCell ref="AO133:AP133"/>
    <mergeCell ref="AQ133:AR133"/>
    <mergeCell ref="AS133:AT133"/>
    <mergeCell ref="AU133:AV133"/>
    <mergeCell ref="AW133:AX133"/>
    <mergeCell ref="AM131:AN131"/>
    <mergeCell ref="AM132:AN132"/>
    <mergeCell ref="AO132:AP132"/>
    <mergeCell ref="AQ132:AR132"/>
    <mergeCell ref="AS132:AT132"/>
    <mergeCell ref="AI130:AJ130"/>
    <mergeCell ref="AK130:AL130"/>
    <mergeCell ref="AM130:AN130"/>
    <mergeCell ref="AO130:AP130"/>
    <mergeCell ref="AQ130:AR130"/>
    <mergeCell ref="AS130:AT130"/>
    <mergeCell ref="AU130:AV130"/>
    <mergeCell ref="AW130:AX130"/>
    <mergeCell ref="U130:V130"/>
    <mergeCell ref="W130:X130"/>
    <mergeCell ref="Y130:Z130"/>
    <mergeCell ref="AA130:AB130"/>
    <mergeCell ref="AC130:AD130"/>
    <mergeCell ref="AE130:AF130"/>
    <mergeCell ref="AG130:AH130"/>
    <mergeCell ref="G130:H130"/>
    <mergeCell ref="I130:J130"/>
    <mergeCell ref="K130:L130"/>
    <mergeCell ref="M130:N130"/>
    <mergeCell ref="O130:P130"/>
    <mergeCell ref="Q130:R130"/>
    <mergeCell ref="S130:T130"/>
    <mergeCell ref="AI132:AJ132"/>
    <mergeCell ref="AK132:AL132"/>
    <mergeCell ref="U132:V132"/>
    <mergeCell ref="W132:X132"/>
    <mergeCell ref="Y132:Z132"/>
    <mergeCell ref="AA132:AB132"/>
    <mergeCell ref="AC132:AD132"/>
    <mergeCell ref="AE132:AF132"/>
    <mergeCell ref="AG132:AH132"/>
    <mergeCell ref="AI133:AJ133"/>
    <mergeCell ref="AK133:AL133"/>
    <mergeCell ref="U133:V133"/>
    <mergeCell ref="W133:X133"/>
    <mergeCell ref="Y133:Z133"/>
    <mergeCell ref="AA133:AB133"/>
    <mergeCell ref="AC133:AD133"/>
    <mergeCell ref="AE133:AF133"/>
    <mergeCell ref="AG133:AH133"/>
    <mergeCell ref="AI129:AJ129"/>
    <mergeCell ref="AK129:AL129"/>
    <mergeCell ref="AM129:AN129"/>
    <mergeCell ref="AO129:AP129"/>
    <mergeCell ref="AQ129:AR129"/>
    <mergeCell ref="AS129:AT129"/>
    <mergeCell ref="AU129:AV129"/>
    <mergeCell ref="AW129:AX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AI128:AJ128"/>
    <mergeCell ref="AK128:AL128"/>
    <mergeCell ref="AM128:AN128"/>
    <mergeCell ref="AO128:AP128"/>
    <mergeCell ref="AQ128:AR128"/>
    <mergeCell ref="AS128:AT128"/>
    <mergeCell ref="AU128:AV128"/>
    <mergeCell ref="AW128:AX128"/>
    <mergeCell ref="U128:V128"/>
    <mergeCell ref="W128:X128"/>
    <mergeCell ref="Y128:Z128"/>
    <mergeCell ref="AA128:AB128"/>
    <mergeCell ref="AC128:AD128"/>
    <mergeCell ref="AE128:AF128"/>
    <mergeCell ref="AG128:AH128"/>
    <mergeCell ref="G128:H128"/>
    <mergeCell ref="I128:J128"/>
    <mergeCell ref="K128:L128"/>
    <mergeCell ref="M128:N128"/>
    <mergeCell ref="O128:P128"/>
    <mergeCell ref="Q128:R128"/>
    <mergeCell ref="S128:T128"/>
    <mergeCell ref="AO127:AP127"/>
    <mergeCell ref="AQ127:AR127"/>
    <mergeCell ref="AS127:AT127"/>
    <mergeCell ref="AU127:AV127"/>
    <mergeCell ref="AW127:AX127"/>
    <mergeCell ref="AI126:AJ126"/>
    <mergeCell ref="AK126:AL126"/>
    <mergeCell ref="AO126:AP126"/>
    <mergeCell ref="AQ126:AR126"/>
    <mergeCell ref="AS126:AT126"/>
    <mergeCell ref="AU126:AV126"/>
    <mergeCell ref="AW126:AX126"/>
    <mergeCell ref="G127:H127"/>
    <mergeCell ref="I127:J127"/>
    <mergeCell ref="K127:L127"/>
    <mergeCell ref="M127:N127"/>
    <mergeCell ref="O127:P127"/>
    <mergeCell ref="Q127:R127"/>
    <mergeCell ref="S127:T127"/>
    <mergeCell ref="G122:H122"/>
    <mergeCell ref="I122:J122"/>
    <mergeCell ref="K122:L122"/>
    <mergeCell ref="M122:N122"/>
    <mergeCell ref="O122:P122"/>
    <mergeCell ref="Q122:R122"/>
    <mergeCell ref="S122:T122"/>
    <mergeCell ref="G123:H123"/>
    <mergeCell ref="I123:J123"/>
    <mergeCell ref="K123:L123"/>
    <mergeCell ref="M123:N123"/>
    <mergeCell ref="O123:P123"/>
    <mergeCell ref="Q123:R123"/>
    <mergeCell ref="S123:T123"/>
    <mergeCell ref="AI125:AJ125"/>
    <mergeCell ref="AK125:AL125"/>
    <mergeCell ref="AM125:AN125"/>
    <mergeCell ref="U125:V125"/>
    <mergeCell ref="W125:X125"/>
    <mergeCell ref="Y125:Z125"/>
    <mergeCell ref="AA125:AB125"/>
    <mergeCell ref="AC125:AD125"/>
    <mergeCell ref="AE125:AF125"/>
    <mergeCell ref="AG125:AH125"/>
    <mergeCell ref="G125:H125"/>
    <mergeCell ref="I125:J125"/>
    <mergeCell ref="K125:L125"/>
    <mergeCell ref="M125:N125"/>
    <mergeCell ref="O125:P125"/>
    <mergeCell ref="Q125:R125"/>
    <mergeCell ref="S125:T125"/>
    <mergeCell ref="AU123:AV123"/>
    <mergeCell ref="AW123:AX123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AI127:AJ127"/>
    <mergeCell ref="AK127:AL127"/>
    <mergeCell ref="U127:V127"/>
    <mergeCell ref="W127:X127"/>
    <mergeCell ref="Y127:Z127"/>
    <mergeCell ref="AA127:AB127"/>
    <mergeCell ref="AC127:AD127"/>
    <mergeCell ref="AE127:AF127"/>
    <mergeCell ref="AG127:AH127"/>
    <mergeCell ref="AO125:AP125"/>
    <mergeCell ref="AQ125:AR125"/>
    <mergeCell ref="AS125:AT125"/>
    <mergeCell ref="AU125:AV125"/>
    <mergeCell ref="AW125:AX125"/>
    <mergeCell ref="AM126:AN126"/>
    <mergeCell ref="AM127:AN127"/>
    <mergeCell ref="U122:V122"/>
    <mergeCell ref="W122:X122"/>
    <mergeCell ref="Y122:Z122"/>
    <mergeCell ref="AA122:AB122"/>
    <mergeCell ref="AC122:AD122"/>
    <mergeCell ref="AE122:AF122"/>
    <mergeCell ref="AG122:AH122"/>
    <mergeCell ref="AI122:AJ122"/>
    <mergeCell ref="AK122:AL122"/>
    <mergeCell ref="AO122:AP122"/>
    <mergeCell ref="AQ122:AR122"/>
    <mergeCell ref="AS122:AT122"/>
    <mergeCell ref="AU122:AV122"/>
    <mergeCell ref="AW122:AX122"/>
    <mergeCell ref="G124:H124"/>
    <mergeCell ref="I124:J124"/>
    <mergeCell ref="K124:L124"/>
    <mergeCell ref="M124:N124"/>
    <mergeCell ref="O124:P124"/>
    <mergeCell ref="Q124:R124"/>
    <mergeCell ref="S124:T124"/>
    <mergeCell ref="AM124:AN124"/>
    <mergeCell ref="AO124:AP124"/>
    <mergeCell ref="AQ124:AR124"/>
    <mergeCell ref="AS124:AT124"/>
    <mergeCell ref="AU124:AV124"/>
    <mergeCell ref="AW124:AX124"/>
    <mergeCell ref="AM122:AN122"/>
    <mergeCell ref="AM123:AN123"/>
    <mergeCell ref="AO123:AP123"/>
    <mergeCell ref="AQ123:AR123"/>
    <mergeCell ref="AS123:AT123"/>
    <mergeCell ref="AI121:AJ121"/>
    <mergeCell ref="AK121:AL121"/>
    <mergeCell ref="AM121:AN121"/>
    <mergeCell ref="AO121:AP121"/>
    <mergeCell ref="AQ121:AR121"/>
    <mergeCell ref="AS121:AT121"/>
    <mergeCell ref="AU121:AV121"/>
    <mergeCell ref="AW121:AX121"/>
    <mergeCell ref="U121:V121"/>
    <mergeCell ref="W121:X121"/>
    <mergeCell ref="Y121:Z121"/>
    <mergeCell ref="AA121:AB121"/>
    <mergeCell ref="AC121:AD121"/>
    <mergeCell ref="AE121:AF121"/>
    <mergeCell ref="AG121:AH121"/>
    <mergeCell ref="G121:H121"/>
    <mergeCell ref="I121:J121"/>
    <mergeCell ref="K121:L121"/>
    <mergeCell ref="M121:N121"/>
    <mergeCell ref="O121:P121"/>
    <mergeCell ref="Q121:R121"/>
    <mergeCell ref="S121:T121"/>
    <mergeCell ref="AI123:AJ123"/>
    <mergeCell ref="AK123:AL123"/>
    <mergeCell ref="U123:V123"/>
    <mergeCell ref="W123:X123"/>
    <mergeCell ref="Y123:Z123"/>
    <mergeCell ref="AA123:AB123"/>
    <mergeCell ref="AC123:AD123"/>
    <mergeCell ref="AE123:AF123"/>
    <mergeCell ref="AG123:AH123"/>
    <mergeCell ref="AI124:AJ124"/>
    <mergeCell ref="AK124:AL124"/>
    <mergeCell ref="U124:V124"/>
    <mergeCell ref="W124:X124"/>
    <mergeCell ref="Y124:Z124"/>
    <mergeCell ref="AA124:AB124"/>
    <mergeCell ref="AC124:AD124"/>
    <mergeCell ref="AE124:AF124"/>
    <mergeCell ref="AG124:AH124"/>
    <mergeCell ref="AI120:AJ120"/>
    <mergeCell ref="AK120:AL120"/>
    <mergeCell ref="AM120:AN120"/>
    <mergeCell ref="AO120:AP120"/>
    <mergeCell ref="AQ120:AR120"/>
    <mergeCell ref="AS120:AT120"/>
    <mergeCell ref="AU120:AV120"/>
    <mergeCell ref="AW120:AX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AI119:AJ119"/>
    <mergeCell ref="AK119:AL119"/>
    <mergeCell ref="AM119:AN119"/>
    <mergeCell ref="AO119:AP119"/>
    <mergeCell ref="AQ119:AR119"/>
    <mergeCell ref="AS119:AT119"/>
    <mergeCell ref="AU119:AV119"/>
    <mergeCell ref="AW119:AX119"/>
    <mergeCell ref="U119:V119"/>
    <mergeCell ref="W119:X119"/>
    <mergeCell ref="Y119:Z119"/>
    <mergeCell ref="AA119:AB119"/>
    <mergeCell ref="AC119:AD119"/>
    <mergeCell ref="AE119:AF119"/>
    <mergeCell ref="AG119:AH119"/>
    <mergeCell ref="G119:H119"/>
    <mergeCell ref="I119:J119"/>
    <mergeCell ref="K119:L119"/>
    <mergeCell ref="M119:N119"/>
    <mergeCell ref="O119:P119"/>
    <mergeCell ref="Q119:R119"/>
    <mergeCell ref="S119:T119"/>
    <mergeCell ref="AO118:AP118"/>
    <mergeCell ref="AQ118:AR118"/>
    <mergeCell ref="AS118:AT118"/>
    <mergeCell ref="AU118:AV118"/>
    <mergeCell ref="AW118:AX118"/>
    <mergeCell ref="AI117:AJ117"/>
    <mergeCell ref="AK117:AL117"/>
    <mergeCell ref="AO117:AP117"/>
    <mergeCell ref="AQ117:AR117"/>
    <mergeCell ref="AS117:AT117"/>
    <mergeCell ref="AU117:AV117"/>
    <mergeCell ref="AW117:AX117"/>
    <mergeCell ref="G118:H118"/>
    <mergeCell ref="I118:J118"/>
    <mergeCell ref="K118:L118"/>
    <mergeCell ref="M118:N118"/>
    <mergeCell ref="O118:P118"/>
    <mergeCell ref="Q118:R118"/>
    <mergeCell ref="S118:T118"/>
    <mergeCell ref="G113:H113"/>
    <mergeCell ref="I113:J113"/>
    <mergeCell ref="K113:L113"/>
    <mergeCell ref="M113:N113"/>
    <mergeCell ref="O113:P113"/>
    <mergeCell ref="Q113:R113"/>
    <mergeCell ref="S113:T113"/>
    <mergeCell ref="G114:H114"/>
    <mergeCell ref="I114:J114"/>
    <mergeCell ref="K114:L114"/>
    <mergeCell ref="M114:N114"/>
    <mergeCell ref="O114:P114"/>
    <mergeCell ref="Q114:R114"/>
    <mergeCell ref="S114:T114"/>
    <mergeCell ref="AI116:AJ116"/>
    <mergeCell ref="AK116:AL116"/>
    <mergeCell ref="AM116:AN116"/>
    <mergeCell ref="U116:V116"/>
    <mergeCell ref="W116:X116"/>
    <mergeCell ref="Y116:Z116"/>
    <mergeCell ref="AA116:AB116"/>
    <mergeCell ref="AC116:AD116"/>
    <mergeCell ref="AE116:AF116"/>
    <mergeCell ref="AG116:AH116"/>
    <mergeCell ref="G116:H116"/>
    <mergeCell ref="I116:J116"/>
    <mergeCell ref="K116:L116"/>
    <mergeCell ref="M116:N116"/>
    <mergeCell ref="O116:P116"/>
    <mergeCell ref="Q116:R116"/>
    <mergeCell ref="S116:T116"/>
    <mergeCell ref="AU114:AV114"/>
    <mergeCell ref="AW114:AX114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AI118:AJ118"/>
    <mergeCell ref="AK118:AL118"/>
    <mergeCell ref="U118:V118"/>
    <mergeCell ref="W118:X118"/>
    <mergeCell ref="Y118:Z118"/>
    <mergeCell ref="AA118:AB118"/>
    <mergeCell ref="AC118:AD118"/>
    <mergeCell ref="AE118:AF118"/>
    <mergeCell ref="AG118:AH118"/>
    <mergeCell ref="AO116:AP116"/>
    <mergeCell ref="AQ116:AR116"/>
    <mergeCell ref="AS116:AT116"/>
    <mergeCell ref="AU116:AV116"/>
    <mergeCell ref="AW116:AX116"/>
    <mergeCell ref="AM117:AN117"/>
    <mergeCell ref="AM118:AN118"/>
    <mergeCell ref="U113:V113"/>
    <mergeCell ref="W113:X113"/>
    <mergeCell ref="Y113:Z113"/>
    <mergeCell ref="AA113:AB113"/>
    <mergeCell ref="AC113:AD113"/>
    <mergeCell ref="AE113:AF113"/>
    <mergeCell ref="AG113:AH113"/>
    <mergeCell ref="AI113:AJ113"/>
    <mergeCell ref="AK113:AL113"/>
    <mergeCell ref="AO113:AP113"/>
    <mergeCell ref="AQ113:AR113"/>
    <mergeCell ref="AS113:AT113"/>
    <mergeCell ref="AU113:AV113"/>
    <mergeCell ref="AW113:AX113"/>
    <mergeCell ref="G115:H115"/>
    <mergeCell ref="I115:J115"/>
    <mergeCell ref="K115:L115"/>
    <mergeCell ref="M115:N115"/>
    <mergeCell ref="O115:P115"/>
    <mergeCell ref="Q115:R115"/>
    <mergeCell ref="S115:T115"/>
    <mergeCell ref="AM115:AN115"/>
    <mergeCell ref="AO115:AP115"/>
    <mergeCell ref="AQ115:AR115"/>
    <mergeCell ref="AS115:AT115"/>
    <mergeCell ref="AU115:AV115"/>
    <mergeCell ref="AW115:AX115"/>
    <mergeCell ref="AM113:AN113"/>
    <mergeCell ref="AM114:AN114"/>
    <mergeCell ref="AO114:AP114"/>
    <mergeCell ref="AQ114:AR114"/>
    <mergeCell ref="AS114:AT114"/>
    <mergeCell ref="AI112:AJ112"/>
    <mergeCell ref="AK112:AL112"/>
    <mergeCell ref="AM112:AN112"/>
    <mergeCell ref="AO112:AP112"/>
    <mergeCell ref="AQ112:AR112"/>
    <mergeCell ref="AS112:AT112"/>
    <mergeCell ref="AU112:AV112"/>
    <mergeCell ref="AW112:AX112"/>
    <mergeCell ref="U112:V112"/>
    <mergeCell ref="W112:X112"/>
    <mergeCell ref="Y112:Z112"/>
    <mergeCell ref="AA112:AB112"/>
    <mergeCell ref="AC112:AD112"/>
    <mergeCell ref="AE112:AF112"/>
    <mergeCell ref="AG112:AH112"/>
    <mergeCell ref="G112:H112"/>
    <mergeCell ref="I112:J112"/>
    <mergeCell ref="K112:L112"/>
    <mergeCell ref="M112:N112"/>
    <mergeCell ref="O112:P112"/>
    <mergeCell ref="Q112:R112"/>
    <mergeCell ref="S112:T112"/>
    <mergeCell ref="AI114:AJ114"/>
    <mergeCell ref="AK114:AL114"/>
    <mergeCell ref="U114:V114"/>
    <mergeCell ref="W114:X114"/>
    <mergeCell ref="Y114:Z114"/>
    <mergeCell ref="AA114:AB114"/>
    <mergeCell ref="AC114:AD114"/>
    <mergeCell ref="AE114:AF114"/>
    <mergeCell ref="AG114:AH114"/>
    <mergeCell ref="AI115:AJ115"/>
    <mergeCell ref="AK115:AL115"/>
    <mergeCell ref="U115:V115"/>
    <mergeCell ref="W115:X115"/>
    <mergeCell ref="Y115:Z115"/>
    <mergeCell ref="AA115:AB115"/>
    <mergeCell ref="AC115:AD115"/>
    <mergeCell ref="AE115:AF115"/>
    <mergeCell ref="AG115:AH115"/>
    <mergeCell ref="AI111:AJ111"/>
    <mergeCell ref="AK111:AL111"/>
    <mergeCell ref="AM111:AN111"/>
    <mergeCell ref="AO111:AP111"/>
    <mergeCell ref="AQ111:AR111"/>
    <mergeCell ref="AS111:AT111"/>
    <mergeCell ref="AU111:AV111"/>
    <mergeCell ref="AW111:AX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AI110:AJ110"/>
    <mergeCell ref="AK110:AL110"/>
    <mergeCell ref="AM110:AN110"/>
    <mergeCell ref="AO110:AP110"/>
    <mergeCell ref="AQ110:AR110"/>
    <mergeCell ref="AS110:AT110"/>
    <mergeCell ref="AU110:AV110"/>
    <mergeCell ref="AW110:AX110"/>
    <mergeCell ref="U110:V110"/>
    <mergeCell ref="W110:X110"/>
    <mergeCell ref="Y110:Z110"/>
    <mergeCell ref="AA110:AB110"/>
    <mergeCell ref="AC110:AD110"/>
    <mergeCell ref="AE110:AF110"/>
    <mergeCell ref="AG110:AH110"/>
    <mergeCell ref="G110:H110"/>
    <mergeCell ref="I110:J110"/>
    <mergeCell ref="K110:L110"/>
    <mergeCell ref="M110:N110"/>
    <mergeCell ref="O110:P110"/>
    <mergeCell ref="Q110:R110"/>
    <mergeCell ref="S110:T110"/>
    <mergeCell ref="AO109:AP109"/>
    <mergeCell ref="AQ109:AR109"/>
    <mergeCell ref="AS109:AT109"/>
    <mergeCell ref="AU109:AV109"/>
    <mergeCell ref="AW109:AX109"/>
    <mergeCell ref="AI108:AJ108"/>
    <mergeCell ref="AK108:AL108"/>
    <mergeCell ref="AO108:AP108"/>
    <mergeCell ref="AQ108:AR108"/>
    <mergeCell ref="AS108:AT108"/>
    <mergeCell ref="AU108:AV108"/>
    <mergeCell ref="AW108:AX108"/>
    <mergeCell ref="G109:H109"/>
    <mergeCell ref="I109:J109"/>
    <mergeCell ref="K109:L109"/>
    <mergeCell ref="M109:N109"/>
    <mergeCell ref="O109:P109"/>
    <mergeCell ref="Q109:R109"/>
    <mergeCell ref="S109:T109"/>
    <mergeCell ref="G104:H104"/>
    <mergeCell ref="I104:J104"/>
    <mergeCell ref="K104:L104"/>
    <mergeCell ref="M104:N104"/>
    <mergeCell ref="O104:P104"/>
    <mergeCell ref="Q104:R104"/>
    <mergeCell ref="S104:T104"/>
    <mergeCell ref="G105:H105"/>
    <mergeCell ref="I105:J105"/>
    <mergeCell ref="K105:L105"/>
    <mergeCell ref="M105:N105"/>
    <mergeCell ref="O105:P105"/>
    <mergeCell ref="Q105:R105"/>
    <mergeCell ref="S105:T105"/>
    <mergeCell ref="AI107:AJ107"/>
    <mergeCell ref="AK107:AL107"/>
    <mergeCell ref="AM107:AN107"/>
    <mergeCell ref="U107:V107"/>
    <mergeCell ref="W107:X107"/>
    <mergeCell ref="Y107:Z107"/>
    <mergeCell ref="AA107:AB107"/>
    <mergeCell ref="AC107:AD107"/>
    <mergeCell ref="AE107:AF107"/>
    <mergeCell ref="AG107:AH107"/>
    <mergeCell ref="G107:H107"/>
    <mergeCell ref="I107:J107"/>
    <mergeCell ref="K107:L107"/>
    <mergeCell ref="M107:N107"/>
    <mergeCell ref="O107:P107"/>
    <mergeCell ref="Q107:R107"/>
    <mergeCell ref="S107:T107"/>
    <mergeCell ref="AU105:AV105"/>
    <mergeCell ref="AW105:AX105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AI109:AJ109"/>
    <mergeCell ref="AK109:AL109"/>
    <mergeCell ref="U109:V109"/>
    <mergeCell ref="W109:X109"/>
    <mergeCell ref="Y109:Z109"/>
    <mergeCell ref="AA109:AB109"/>
    <mergeCell ref="AC109:AD109"/>
    <mergeCell ref="AE109:AF109"/>
    <mergeCell ref="AG109:AH109"/>
    <mergeCell ref="AO107:AP107"/>
    <mergeCell ref="AQ107:AR107"/>
    <mergeCell ref="AS107:AT107"/>
    <mergeCell ref="AU107:AV107"/>
    <mergeCell ref="AW107:AX107"/>
    <mergeCell ref="AM108:AN108"/>
    <mergeCell ref="AM109:AN109"/>
    <mergeCell ref="U104:V104"/>
    <mergeCell ref="W104:X104"/>
    <mergeCell ref="Y104:Z104"/>
    <mergeCell ref="AA104:AB104"/>
    <mergeCell ref="AC104:AD104"/>
    <mergeCell ref="AE104:AF104"/>
    <mergeCell ref="AG104:AH104"/>
    <mergeCell ref="AI104:AJ104"/>
    <mergeCell ref="AK104:AL104"/>
    <mergeCell ref="AO104:AP104"/>
    <mergeCell ref="AQ104:AR104"/>
    <mergeCell ref="AS104:AT104"/>
    <mergeCell ref="AU104:AV104"/>
    <mergeCell ref="AW104:AX104"/>
    <mergeCell ref="G106:H106"/>
    <mergeCell ref="I106:J106"/>
    <mergeCell ref="K106:L106"/>
    <mergeCell ref="M106:N106"/>
    <mergeCell ref="O106:P106"/>
    <mergeCell ref="Q106:R106"/>
    <mergeCell ref="S106:T106"/>
    <mergeCell ref="AM106:AN106"/>
    <mergeCell ref="AO106:AP106"/>
    <mergeCell ref="AQ106:AR106"/>
    <mergeCell ref="AS106:AT106"/>
    <mergeCell ref="AU106:AV106"/>
    <mergeCell ref="AW106:AX106"/>
    <mergeCell ref="AM104:AN104"/>
    <mergeCell ref="AM105:AN105"/>
    <mergeCell ref="AO105:AP105"/>
    <mergeCell ref="AQ105:AR105"/>
    <mergeCell ref="AS105:AT105"/>
    <mergeCell ref="AI103:AJ103"/>
    <mergeCell ref="AK103:AL103"/>
    <mergeCell ref="AM103:AN103"/>
    <mergeCell ref="AO103:AP103"/>
    <mergeCell ref="AQ103:AR103"/>
    <mergeCell ref="AS103:AT103"/>
    <mergeCell ref="AU103:AV103"/>
    <mergeCell ref="AW103:AX103"/>
    <mergeCell ref="U103:V103"/>
    <mergeCell ref="W103:X103"/>
    <mergeCell ref="Y103:Z103"/>
    <mergeCell ref="AA103:AB103"/>
    <mergeCell ref="AC103:AD103"/>
    <mergeCell ref="AE103:AF103"/>
    <mergeCell ref="AG103:AH103"/>
    <mergeCell ref="G103:H103"/>
    <mergeCell ref="I103:J103"/>
    <mergeCell ref="K103:L103"/>
    <mergeCell ref="M103:N103"/>
    <mergeCell ref="O103:P103"/>
    <mergeCell ref="Q103:R103"/>
    <mergeCell ref="S103:T103"/>
    <mergeCell ref="AI105:AJ105"/>
    <mergeCell ref="AK105:AL105"/>
    <mergeCell ref="U105:V105"/>
    <mergeCell ref="W105:X105"/>
    <mergeCell ref="Y105:Z105"/>
    <mergeCell ref="AA105:AB105"/>
    <mergeCell ref="AC105:AD105"/>
    <mergeCell ref="AE105:AF105"/>
    <mergeCell ref="AG105:AH105"/>
    <mergeCell ref="AI106:AJ106"/>
    <mergeCell ref="AK106:AL106"/>
    <mergeCell ref="U106:V106"/>
    <mergeCell ref="W106:X106"/>
    <mergeCell ref="Y106:Z106"/>
    <mergeCell ref="AA106:AB106"/>
    <mergeCell ref="AC106:AD106"/>
    <mergeCell ref="AE106:AF106"/>
    <mergeCell ref="AG106:AH106"/>
    <mergeCell ref="AI102:AJ102"/>
    <mergeCell ref="AK102:AL102"/>
    <mergeCell ref="AM102:AN102"/>
    <mergeCell ref="AO102:AP102"/>
    <mergeCell ref="AQ102:AR102"/>
    <mergeCell ref="AS102:AT102"/>
    <mergeCell ref="AU102:AV102"/>
    <mergeCell ref="AW102:AX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AI101:AJ101"/>
    <mergeCell ref="AK101:AL101"/>
    <mergeCell ref="AM101:AN101"/>
    <mergeCell ref="AO101:AP101"/>
    <mergeCell ref="AQ101:AR101"/>
    <mergeCell ref="AS101:AT101"/>
    <mergeCell ref="AU101:AV101"/>
    <mergeCell ref="AW101:AX101"/>
    <mergeCell ref="U101:V101"/>
    <mergeCell ref="W101:X101"/>
    <mergeCell ref="Y101:Z101"/>
    <mergeCell ref="AA101:AB101"/>
    <mergeCell ref="AC101:AD101"/>
    <mergeCell ref="AE101:AF101"/>
    <mergeCell ref="AG101:AH101"/>
    <mergeCell ref="G101:H101"/>
    <mergeCell ref="I101:J101"/>
    <mergeCell ref="K101:L101"/>
    <mergeCell ref="M101:N101"/>
    <mergeCell ref="O101:P101"/>
    <mergeCell ref="Q101:R101"/>
    <mergeCell ref="S101:T101"/>
    <mergeCell ref="AO100:AP100"/>
    <mergeCell ref="AQ100:AR100"/>
    <mergeCell ref="AS100:AT100"/>
    <mergeCell ref="AU100:AV100"/>
    <mergeCell ref="AW100:AX100"/>
    <mergeCell ref="AI99:AJ99"/>
    <mergeCell ref="AK99:AL99"/>
    <mergeCell ref="AO99:AP99"/>
    <mergeCell ref="AQ99:AR99"/>
    <mergeCell ref="AS99:AT99"/>
    <mergeCell ref="AU99:AV99"/>
    <mergeCell ref="AW99:AX99"/>
    <mergeCell ref="G100:H100"/>
    <mergeCell ref="I100:J100"/>
    <mergeCell ref="K100:L100"/>
    <mergeCell ref="M100:N100"/>
    <mergeCell ref="O100:P100"/>
    <mergeCell ref="Q100:R100"/>
    <mergeCell ref="S100:T100"/>
    <mergeCell ref="G95:H95"/>
    <mergeCell ref="I95:J95"/>
    <mergeCell ref="K95:L95"/>
    <mergeCell ref="M95:N95"/>
    <mergeCell ref="O95:P95"/>
    <mergeCell ref="Q95:R95"/>
    <mergeCell ref="S95:T95"/>
    <mergeCell ref="G96:H96"/>
    <mergeCell ref="I96:J96"/>
    <mergeCell ref="K96:L96"/>
    <mergeCell ref="M96:N96"/>
    <mergeCell ref="O96:P96"/>
    <mergeCell ref="Q96:R96"/>
    <mergeCell ref="S96:T96"/>
    <mergeCell ref="AI98:AJ98"/>
    <mergeCell ref="AK98:AL98"/>
    <mergeCell ref="AM98:AN98"/>
    <mergeCell ref="U98:V98"/>
    <mergeCell ref="W98:X98"/>
    <mergeCell ref="Y98:Z98"/>
    <mergeCell ref="AA98:AB98"/>
    <mergeCell ref="AC98:AD98"/>
    <mergeCell ref="AE98:AF98"/>
    <mergeCell ref="AG98:AH98"/>
    <mergeCell ref="G98:H98"/>
    <mergeCell ref="I98:J98"/>
    <mergeCell ref="K98:L98"/>
    <mergeCell ref="M98:N98"/>
    <mergeCell ref="O98:P98"/>
    <mergeCell ref="Q98:R98"/>
    <mergeCell ref="S98:T98"/>
    <mergeCell ref="AU96:AV96"/>
    <mergeCell ref="AW96:AX96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AI100:AJ100"/>
    <mergeCell ref="AK100:AL100"/>
    <mergeCell ref="U100:V100"/>
    <mergeCell ref="W100:X100"/>
    <mergeCell ref="Y100:Z100"/>
    <mergeCell ref="AA100:AB100"/>
    <mergeCell ref="AC100:AD100"/>
    <mergeCell ref="AE100:AF100"/>
    <mergeCell ref="AG100:AH100"/>
    <mergeCell ref="AO98:AP98"/>
    <mergeCell ref="AQ98:AR98"/>
    <mergeCell ref="AS98:AT98"/>
    <mergeCell ref="AU98:AV98"/>
    <mergeCell ref="AW98:AX98"/>
    <mergeCell ref="AM99:AN99"/>
    <mergeCell ref="AM100:AN100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AK95:AL95"/>
    <mergeCell ref="AO95:AP95"/>
    <mergeCell ref="AQ95:AR95"/>
    <mergeCell ref="AS95:AT95"/>
    <mergeCell ref="AU95:AV95"/>
    <mergeCell ref="AW95:AX95"/>
    <mergeCell ref="G97:H97"/>
    <mergeCell ref="I97:J97"/>
    <mergeCell ref="K97:L97"/>
    <mergeCell ref="M97:N97"/>
    <mergeCell ref="O97:P97"/>
    <mergeCell ref="Q97:R97"/>
    <mergeCell ref="S97:T97"/>
    <mergeCell ref="AM97:AN97"/>
    <mergeCell ref="AO97:AP97"/>
    <mergeCell ref="AQ97:AR97"/>
    <mergeCell ref="AS97:AT97"/>
    <mergeCell ref="AU97:AV97"/>
    <mergeCell ref="AW97:AX97"/>
    <mergeCell ref="AM95:AN95"/>
    <mergeCell ref="AM96:AN96"/>
    <mergeCell ref="AO96:AP96"/>
    <mergeCell ref="AQ96:AR96"/>
    <mergeCell ref="AS96:AT96"/>
    <mergeCell ref="AI94:AJ94"/>
    <mergeCell ref="AK94:AL94"/>
    <mergeCell ref="AM94:AN94"/>
    <mergeCell ref="AO94:AP94"/>
    <mergeCell ref="AQ94:AR94"/>
    <mergeCell ref="AS94:AT94"/>
    <mergeCell ref="AU94:AV94"/>
    <mergeCell ref="AW94:AX94"/>
    <mergeCell ref="U94:V94"/>
    <mergeCell ref="W94:X94"/>
    <mergeCell ref="Y94:Z94"/>
    <mergeCell ref="AA94:AB94"/>
    <mergeCell ref="AC94:AD94"/>
    <mergeCell ref="AE94:AF94"/>
    <mergeCell ref="AG94:AH94"/>
    <mergeCell ref="G94:H94"/>
    <mergeCell ref="I94:J94"/>
    <mergeCell ref="K94:L94"/>
    <mergeCell ref="M94:N94"/>
    <mergeCell ref="O94:P94"/>
    <mergeCell ref="Q94:R94"/>
    <mergeCell ref="S94:T94"/>
    <mergeCell ref="AI96:AJ96"/>
    <mergeCell ref="AK96:AL96"/>
    <mergeCell ref="U96:V96"/>
    <mergeCell ref="W96:X96"/>
    <mergeCell ref="Y96:Z96"/>
    <mergeCell ref="AA96:AB96"/>
    <mergeCell ref="AC96:AD96"/>
    <mergeCell ref="AE96:AF96"/>
    <mergeCell ref="AG96:AH96"/>
    <mergeCell ref="AI97:AJ97"/>
    <mergeCell ref="AK97:AL97"/>
    <mergeCell ref="U97:V97"/>
    <mergeCell ref="W97:X97"/>
    <mergeCell ref="Y97:Z97"/>
    <mergeCell ref="AA97:AB97"/>
    <mergeCell ref="AC97:AD97"/>
    <mergeCell ref="AE97:AF97"/>
    <mergeCell ref="AG97:AH97"/>
    <mergeCell ref="AI93:AJ93"/>
    <mergeCell ref="AK93:AL93"/>
    <mergeCell ref="AM93:AN93"/>
    <mergeCell ref="AO93:AP93"/>
    <mergeCell ref="AQ93:AR93"/>
    <mergeCell ref="AS93:AT93"/>
    <mergeCell ref="AU93:AV93"/>
    <mergeCell ref="AW93:AX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AI92:AJ92"/>
    <mergeCell ref="AK92:AL92"/>
    <mergeCell ref="AM92:AN92"/>
    <mergeCell ref="AO92:AP92"/>
    <mergeCell ref="AQ92:AR92"/>
    <mergeCell ref="AS92:AT92"/>
    <mergeCell ref="AU92:AV92"/>
    <mergeCell ref="AW92:AX92"/>
    <mergeCell ref="U92:V92"/>
    <mergeCell ref="W92:X92"/>
    <mergeCell ref="Y92:Z92"/>
    <mergeCell ref="AA92:AB92"/>
    <mergeCell ref="AC92:AD92"/>
    <mergeCell ref="AE92:AF92"/>
    <mergeCell ref="AG92:AH92"/>
    <mergeCell ref="G92:H92"/>
    <mergeCell ref="I92:J92"/>
    <mergeCell ref="K92:L92"/>
    <mergeCell ref="M92:N92"/>
    <mergeCell ref="O92:P92"/>
    <mergeCell ref="Q92:R92"/>
    <mergeCell ref="S92:T92"/>
    <mergeCell ref="AO91:AP91"/>
    <mergeCell ref="AQ91:AR91"/>
    <mergeCell ref="AS91:AT91"/>
    <mergeCell ref="AU91:AV91"/>
    <mergeCell ref="AW91:AX91"/>
    <mergeCell ref="AI90:AJ90"/>
    <mergeCell ref="AK90:AL90"/>
    <mergeCell ref="AO90:AP90"/>
    <mergeCell ref="AQ90:AR90"/>
    <mergeCell ref="AS90:AT90"/>
    <mergeCell ref="AU90:AV90"/>
    <mergeCell ref="AW90:AX90"/>
    <mergeCell ref="G91:H91"/>
    <mergeCell ref="I91:J91"/>
    <mergeCell ref="K91:L91"/>
    <mergeCell ref="M91:N91"/>
    <mergeCell ref="O91:P91"/>
    <mergeCell ref="Q91:R91"/>
    <mergeCell ref="S91:T91"/>
    <mergeCell ref="G86:H86"/>
    <mergeCell ref="I86:J86"/>
    <mergeCell ref="K86:L86"/>
    <mergeCell ref="M86:N86"/>
    <mergeCell ref="O86:P86"/>
    <mergeCell ref="Q86:R86"/>
    <mergeCell ref="S86:T86"/>
    <mergeCell ref="G87:H87"/>
    <mergeCell ref="I87:J87"/>
    <mergeCell ref="K87:L87"/>
    <mergeCell ref="M87:N87"/>
    <mergeCell ref="O87:P87"/>
    <mergeCell ref="Q87:R87"/>
    <mergeCell ref="S87:T87"/>
    <mergeCell ref="AI89:AJ89"/>
    <mergeCell ref="AK89:AL89"/>
    <mergeCell ref="AM89:AN89"/>
    <mergeCell ref="U89:V89"/>
    <mergeCell ref="W89:X89"/>
    <mergeCell ref="Y89:Z89"/>
    <mergeCell ref="AA89:AB89"/>
    <mergeCell ref="AC89:AD89"/>
    <mergeCell ref="AE89:AF89"/>
    <mergeCell ref="AG89:AH89"/>
    <mergeCell ref="G89:H89"/>
    <mergeCell ref="I89:J89"/>
    <mergeCell ref="K89:L89"/>
    <mergeCell ref="M89:N89"/>
    <mergeCell ref="O89:P89"/>
    <mergeCell ref="Q89:R89"/>
    <mergeCell ref="S89:T89"/>
    <mergeCell ref="AU87:AV87"/>
    <mergeCell ref="AW87:AX87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AI91:AJ91"/>
    <mergeCell ref="AK91:AL91"/>
    <mergeCell ref="U91:V91"/>
    <mergeCell ref="W91:X91"/>
    <mergeCell ref="Y91:Z91"/>
    <mergeCell ref="AA91:AB91"/>
    <mergeCell ref="AC91:AD91"/>
    <mergeCell ref="AE91:AF91"/>
    <mergeCell ref="AG91:AH91"/>
    <mergeCell ref="AO89:AP89"/>
    <mergeCell ref="AQ89:AR89"/>
    <mergeCell ref="AS89:AT89"/>
    <mergeCell ref="AU89:AV89"/>
    <mergeCell ref="AW89:AX89"/>
    <mergeCell ref="AM90:AN90"/>
    <mergeCell ref="AM91:AN91"/>
    <mergeCell ref="U86:V86"/>
    <mergeCell ref="W86:X86"/>
    <mergeCell ref="Y86:Z86"/>
    <mergeCell ref="AA86:AB86"/>
    <mergeCell ref="AC86:AD86"/>
    <mergeCell ref="AE86:AF86"/>
    <mergeCell ref="AG86:AH86"/>
    <mergeCell ref="AI86:AJ86"/>
    <mergeCell ref="AK86:AL86"/>
    <mergeCell ref="AO86:AP86"/>
    <mergeCell ref="AQ86:AR86"/>
    <mergeCell ref="AS86:AT86"/>
    <mergeCell ref="AU86:AV86"/>
    <mergeCell ref="AW86:AX86"/>
    <mergeCell ref="G88:H88"/>
    <mergeCell ref="I88:J88"/>
    <mergeCell ref="K88:L88"/>
    <mergeCell ref="M88:N88"/>
    <mergeCell ref="O88:P88"/>
    <mergeCell ref="Q88:R88"/>
    <mergeCell ref="S88:T88"/>
    <mergeCell ref="AM88:AN88"/>
    <mergeCell ref="AO88:AP88"/>
    <mergeCell ref="AQ88:AR88"/>
    <mergeCell ref="AS88:AT88"/>
    <mergeCell ref="AU88:AV88"/>
    <mergeCell ref="AW88:AX88"/>
    <mergeCell ref="AM86:AN86"/>
    <mergeCell ref="AM87:AN87"/>
    <mergeCell ref="AO87:AP87"/>
    <mergeCell ref="AQ87:AR87"/>
    <mergeCell ref="AS87:AT87"/>
    <mergeCell ref="AI85:AJ85"/>
    <mergeCell ref="AK85:AL85"/>
    <mergeCell ref="AM85:AN85"/>
    <mergeCell ref="AO85:AP85"/>
    <mergeCell ref="AQ85:AR85"/>
    <mergeCell ref="AS85:AT85"/>
    <mergeCell ref="AU85:AV85"/>
    <mergeCell ref="AW85:AX85"/>
    <mergeCell ref="U85:V85"/>
    <mergeCell ref="W85:X85"/>
    <mergeCell ref="Y85:Z85"/>
    <mergeCell ref="AA85:AB85"/>
    <mergeCell ref="AC85:AD85"/>
    <mergeCell ref="AE85:AF85"/>
    <mergeCell ref="AG85:AH85"/>
    <mergeCell ref="G85:H85"/>
    <mergeCell ref="I85:J85"/>
    <mergeCell ref="K85:L85"/>
    <mergeCell ref="M85:N85"/>
    <mergeCell ref="O85:P85"/>
    <mergeCell ref="Q85:R85"/>
    <mergeCell ref="S85:T85"/>
    <mergeCell ref="AI87:AJ87"/>
    <mergeCell ref="AK87:AL87"/>
    <mergeCell ref="U87:V87"/>
    <mergeCell ref="W87:X87"/>
    <mergeCell ref="Y87:Z87"/>
    <mergeCell ref="AA87:AB87"/>
    <mergeCell ref="AC87:AD87"/>
    <mergeCell ref="AE87:AF87"/>
    <mergeCell ref="AG87:AH87"/>
    <mergeCell ref="AI88:AJ88"/>
    <mergeCell ref="AK88:AL88"/>
    <mergeCell ref="U88:V88"/>
    <mergeCell ref="W88:X88"/>
    <mergeCell ref="Y88:Z88"/>
    <mergeCell ref="AA88:AB88"/>
    <mergeCell ref="AC88:AD88"/>
    <mergeCell ref="AE88:AF88"/>
    <mergeCell ref="AG88:AH88"/>
    <mergeCell ref="AI84:AJ84"/>
    <mergeCell ref="AK84:AL84"/>
    <mergeCell ref="AM84:AN84"/>
    <mergeCell ref="AO84:AP84"/>
    <mergeCell ref="AQ84:AR84"/>
    <mergeCell ref="AS84:AT84"/>
    <mergeCell ref="AU84:AV84"/>
    <mergeCell ref="AW84:AX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AI83:AJ83"/>
    <mergeCell ref="AK83:AL83"/>
    <mergeCell ref="AM83:AN83"/>
    <mergeCell ref="AO83:AP83"/>
    <mergeCell ref="AQ83:AR83"/>
    <mergeCell ref="AS83:AT83"/>
    <mergeCell ref="AU83:AV83"/>
    <mergeCell ref="AW83:AX83"/>
    <mergeCell ref="U83:V83"/>
    <mergeCell ref="W83:X83"/>
    <mergeCell ref="Y83:Z83"/>
    <mergeCell ref="AA83:AB83"/>
    <mergeCell ref="AC83:AD83"/>
    <mergeCell ref="AE83:AF83"/>
    <mergeCell ref="AG83:AH83"/>
    <mergeCell ref="G83:H83"/>
    <mergeCell ref="I83:J83"/>
    <mergeCell ref="K83:L83"/>
    <mergeCell ref="M83:N83"/>
    <mergeCell ref="O83:P83"/>
    <mergeCell ref="Q83:R83"/>
    <mergeCell ref="S83:T83"/>
    <mergeCell ref="AO82:AP82"/>
    <mergeCell ref="AQ82:AR82"/>
    <mergeCell ref="AS82:AT82"/>
    <mergeCell ref="AU82:AV82"/>
    <mergeCell ref="AW82:AX82"/>
    <mergeCell ref="AI81:AJ81"/>
    <mergeCell ref="AK81:AL81"/>
    <mergeCell ref="AO81:AP81"/>
    <mergeCell ref="AQ81:AR81"/>
    <mergeCell ref="AS81:AT81"/>
    <mergeCell ref="AU81:AV81"/>
    <mergeCell ref="AW81:AX81"/>
    <mergeCell ref="G82:H82"/>
    <mergeCell ref="I82:J82"/>
    <mergeCell ref="K82:L82"/>
    <mergeCell ref="M82:N82"/>
    <mergeCell ref="O82:P82"/>
    <mergeCell ref="Q82:R82"/>
    <mergeCell ref="S82:T82"/>
    <mergeCell ref="G77:H77"/>
    <mergeCell ref="I77:J77"/>
    <mergeCell ref="K77:L77"/>
    <mergeCell ref="M77:N77"/>
    <mergeCell ref="O77:P77"/>
    <mergeCell ref="Q77:R77"/>
    <mergeCell ref="S77:T77"/>
    <mergeCell ref="G78:H78"/>
    <mergeCell ref="I78:J78"/>
    <mergeCell ref="K78:L78"/>
    <mergeCell ref="M78:N78"/>
    <mergeCell ref="O78:P78"/>
    <mergeCell ref="Q78:R78"/>
    <mergeCell ref="S78:T78"/>
    <mergeCell ref="AI80:AJ80"/>
    <mergeCell ref="AK80:AL80"/>
    <mergeCell ref="AM80:AN80"/>
    <mergeCell ref="U80:V80"/>
    <mergeCell ref="W80:X80"/>
    <mergeCell ref="Y80:Z80"/>
    <mergeCell ref="AA80:AB80"/>
    <mergeCell ref="AC80:AD80"/>
    <mergeCell ref="AE80:AF80"/>
    <mergeCell ref="AG80:AH80"/>
    <mergeCell ref="G80:H80"/>
    <mergeCell ref="I80:J80"/>
    <mergeCell ref="K80:L80"/>
    <mergeCell ref="M80:N80"/>
    <mergeCell ref="O80:P80"/>
    <mergeCell ref="Q80:R80"/>
    <mergeCell ref="S80:T80"/>
    <mergeCell ref="AU78:AV78"/>
    <mergeCell ref="AW78:AX78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AI82:AJ82"/>
    <mergeCell ref="AK82:AL82"/>
    <mergeCell ref="U82:V82"/>
    <mergeCell ref="W82:X82"/>
    <mergeCell ref="Y82:Z82"/>
    <mergeCell ref="AA82:AB82"/>
    <mergeCell ref="AC82:AD82"/>
    <mergeCell ref="AE82:AF82"/>
    <mergeCell ref="AG82:AH82"/>
    <mergeCell ref="AO80:AP80"/>
    <mergeCell ref="AQ80:AR80"/>
    <mergeCell ref="AS80:AT80"/>
    <mergeCell ref="AU80:AV80"/>
    <mergeCell ref="AW80:AX80"/>
    <mergeCell ref="AM81:AN81"/>
    <mergeCell ref="AM82:AN82"/>
    <mergeCell ref="U77:V77"/>
    <mergeCell ref="W77:X77"/>
    <mergeCell ref="Y77:Z77"/>
    <mergeCell ref="AA77:AB77"/>
    <mergeCell ref="AC77:AD77"/>
    <mergeCell ref="AE77:AF77"/>
    <mergeCell ref="AG77:AH77"/>
    <mergeCell ref="AI77:AJ77"/>
    <mergeCell ref="AK77:AL77"/>
    <mergeCell ref="AO77:AP77"/>
    <mergeCell ref="AQ77:AR77"/>
    <mergeCell ref="AS77:AT77"/>
    <mergeCell ref="AU77:AV77"/>
    <mergeCell ref="AW77:AX77"/>
    <mergeCell ref="G79:H79"/>
    <mergeCell ref="I79:J79"/>
    <mergeCell ref="K79:L79"/>
    <mergeCell ref="M79:N79"/>
    <mergeCell ref="O79:P79"/>
    <mergeCell ref="Q79:R79"/>
    <mergeCell ref="S79:T79"/>
    <mergeCell ref="AM79:AN79"/>
    <mergeCell ref="AO79:AP79"/>
    <mergeCell ref="AQ79:AR79"/>
    <mergeCell ref="AS79:AT79"/>
    <mergeCell ref="AU79:AV79"/>
    <mergeCell ref="AW79:AX79"/>
    <mergeCell ref="AM77:AN77"/>
    <mergeCell ref="AM78:AN78"/>
    <mergeCell ref="AO78:AP78"/>
    <mergeCell ref="AQ78:AR78"/>
    <mergeCell ref="AS78:AT78"/>
    <mergeCell ref="AI76:AJ76"/>
    <mergeCell ref="AK76:AL76"/>
    <mergeCell ref="AM76:AN76"/>
    <mergeCell ref="AO76:AP76"/>
    <mergeCell ref="AQ76:AR76"/>
    <mergeCell ref="AS76:AT76"/>
    <mergeCell ref="AU76:AV76"/>
    <mergeCell ref="AW76:AX76"/>
    <mergeCell ref="U76:V76"/>
    <mergeCell ref="W76:X76"/>
    <mergeCell ref="Y76:Z76"/>
    <mergeCell ref="AA76:AB76"/>
    <mergeCell ref="AC76:AD76"/>
    <mergeCell ref="AE76:AF76"/>
    <mergeCell ref="AG76:AH76"/>
    <mergeCell ref="G76:H76"/>
    <mergeCell ref="I76:J76"/>
    <mergeCell ref="K76:L76"/>
    <mergeCell ref="M76:N76"/>
    <mergeCell ref="O76:P76"/>
    <mergeCell ref="Q76:R76"/>
    <mergeCell ref="S76:T76"/>
    <mergeCell ref="AI78:AJ78"/>
    <mergeCell ref="AK78:AL78"/>
    <mergeCell ref="U78:V78"/>
    <mergeCell ref="W78:X78"/>
    <mergeCell ref="Y78:Z78"/>
    <mergeCell ref="AA78:AB78"/>
    <mergeCell ref="AC78:AD78"/>
    <mergeCell ref="AE78:AF78"/>
    <mergeCell ref="AG78:AH78"/>
    <mergeCell ref="AI79:AJ79"/>
    <mergeCell ref="AK79:AL79"/>
    <mergeCell ref="U79:V79"/>
    <mergeCell ref="W79:X79"/>
    <mergeCell ref="Y79:Z79"/>
    <mergeCell ref="AA79:AB79"/>
    <mergeCell ref="AC79:AD79"/>
    <mergeCell ref="AE79:AF79"/>
    <mergeCell ref="AG79:AH79"/>
    <mergeCell ref="AI75:AJ75"/>
    <mergeCell ref="AK75:AL75"/>
    <mergeCell ref="AM75:AN75"/>
    <mergeCell ref="AO75:AP75"/>
    <mergeCell ref="AQ75:AR75"/>
    <mergeCell ref="AS75:AT75"/>
    <mergeCell ref="AU75:AV75"/>
    <mergeCell ref="AW75:AX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AI74:AJ74"/>
    <mergeCell ref="AK74:AL74"/>
    <mergeCell ref="AM74:AN74"/>
    <mergeCell ref="AO74:AP74"/>
    <mergeCell ref="AQ74:AR74"/>
    <mergeCell ref="AS74:AT74"/>
    <mergeCell ref="AU74:AV74"/>
    <mergeCell ref="AW74:AX74"/>
    <mergeCell ref="U74:V74"/>
    <mergeCell ref="W74:X74"/>
    <mergeCell ref="Y74:Z74"/>
    <mergeCell ref="AA74:AB74"/>
    <mergeCell ref="AC74:AD74"/>
    <mergeCell ref="AE74:AF74"/>
    <mergeCell ref="AG74:AH74"/>
    <mergeCell ref="G74:H74"/>
    <mergeCell ref="I74:J74"/>
    <mergeCell ref="K74:L74"/>
    <mergeCell ref="M74:N74"/>
    <mergeCell ref="O74:P74"/>
    <mergeCell ref="Q74:R74"/>
    <mergeCell ref="S74:T74"/>
    <mergeCell ref="AO73:AP73"/>
    <mergeCell ref="AQ73:AR73"/>
    <mergeCell ref="AS73:AT73"/>
    <mergeCell ref="AU73:AV73"/>
    <mergeCell ref="AW73:AX73"/>
    <mergeCell ref="AI72:AJ72"/>
    <mergeCell ref="AK72:AL72"/>
    <mergeCell ref="AO72:AP72"/>
    <mergeCell ref="AQ72:AR72"/>
    <mergeCell ref="AS72:AT72"/>
    <mergeCell ref="AU72:AV72"/>
    <mergeCell ref="AW72:AX72"/>
    <mergeCell ref="G73:H73"/>
    <mergeCell ref="I73:J73"/>
    <mergeCell ref="K73:L73"/>
    <mergeCell ref="M73:N73"/>
    <mergeCell ref="O73:P73"/>
    <mergeCell ref="Q73:R73"/>
    <mergeCell ref="S73:T73"/>
    <mergeCell ref="G68:H68"/>
    <mergeCell ref="I68:J68"/>
    <mergeCell ref="K68:L68"/>
    <mergeCell ref="M68:N68"/>
    <mergeCell ref="O68:P68"/>
    <mergeCell ref="Q68:R68"/>
    <mergeCell ref="S68:T68"/>
    <mergeCell ref="G69:H69"/>
    <mergeCell ref="I69:J69"/>
    <mergeCell ref="K69:L69"/>
    <mergeCell ref="M69:N69"/>
    <mergeCell ref="O69:P69"/>
    <mergeCell ref="Q69:R69"/>
    <mergeCell ref="S69:T69"/>
    <mergeCell ref="AI71:AJ71"/>
    <mergeCell ref="AK71:AL71"/>
    <mergeCell ref="AM71:AN71"/>
    <mergeCell ref="U71:V71"/>
    <mergeCell ref="W71:X71"/>
    <mergeCell ref="Y71:Z71"/>
    <mergeCell ref="AA71:AB71"/>
    <mergeCell ref="AC71:AD71"/>
    <mergeCell ref="AE71:AF71"/>
    <mergeCell ref="AG71:AH71"/>
    <mergeCell ref="G71:H71"/>
    <mergeCell ref="I71:J71"/>
    <mergeCell ref="K71:L71"/>
    <mergeCell ref="M71:N71"/>
    <mergeCell ref="O71:P71"/>
    <mergeCell ref="Q71:R71"/>
    <mergeCell ref="S71:T71"/>
    <mergeCell ref="AU69:AV69"/>
    <mergeCell ref="AW69:AX69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AI73:AJ73"/>
    <mergeCell ref="AK73:AL73"/>
    <mergeCell ref="U73:V73"/>
    <mergeCell ref="W73:X73"/>
    <mergeCell ref="Y73:Z73"/>
    <mergeCell ref="AA73:AB73"/>
    <mergeCell ref="AC73:AD73"/>
    <mergeCell ref="AE73:AF73"/>
    <mergeCell ref="AG73:AH73"/>
    <mergeCell ref="AO71:AP71"/>
    <mergeCell ref="AQ71:AR71"/>
    <mergeCell ref="AS71:AT71"/>
    <mergeCell ref="AU71:AV71"/>
    <mergeCell ref="AW71:AX71"/>
    <mergeCell ref="AM72:AN72"/>
    <mergeCell ref="AM73:AN73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K68:AL68"/>
    <mergeCell ref="AO68:AP68"/>
    <mergeCell ref="AQ68:AR68"/>
    <mergeCell ref="AS68:AT68"/>
    <mergeCell ref="AU68:AV68"/>
    <mergeCell ref="AW68:AX68"/>
    <mergeCell ref="G70:H70"/>
    <mergeCell ref="I70:J70"/>
    <mergeCell ref="K70:L70"/>
    <mergeCell ref="M70:N70"/>
    <mergeCell ref="O70:P70"/>
    <mergeCell ref="Q70:R70"/>
    <mergeCell ref="S70:T70"/>
    <mergeCell ref="AM70:AN70"/>
    <mergeCell ref="AO70:AP70"/>
    <mergeCell ref="AQ70:AR70"/>
    <mergeCell ref="AS70:AT70"/>
    <mergeCell ref="AU70:AV70"/>
    <mergeCell ref="AW70:AX70"/>
    <mergeCell ref="AM68:AN68"/>
    <mergeCell ref="AM69:AN69"/>
    <mergeCell ref="AO69:AP69"/>
    <mergeCell ref="AQ69:AR69"/>
    <mergeCell ref="AS69:AT69"/>
    <mergeCell ref="AI67:AJ67"/>
    <mergeCell ref="AK67:AL67"/>
    <mergeCell ref="AM67:AN67"/>
    <mergeCell ref="AO67:AP67"/>
    <mergeCell ref="AQ67:AR67"/>
    <mergeCell ref="AS67:AT67"/>
    <mergeCell ref="AU67:AV67"/>
    <mergeCell ref="AW67:AX67"/>
    <mergeCell ref="U67:V67"/>
    <mergeCell ref="W67:X67"/>
    <mergeCell ref="Y67:Z67"/>
    <mergeCell ref="AA67:AB67"/>
    <mergeCell ref="AC67:AD67"/>
    <mergeCell ref="AE67:AF67"/>
    <mergeCell ref="AG67:AH67"/>
    <mergeCell ref="G67:H67"/>
    <mergeCell ref="I67:J67"/>
    <mergeCell ref="K67:L67"/>
    <mergeCell ref="M67:N67"/>
    <mergeCell ref="O67:P67"/>
    <mergeCell ref="Q67:R67"/>
    <mergeCell ref="S67:T67"/>
    <mergeCell ref="AI69:AJ69"/>
    <mergeCell ref="AK69:AL69"/>
    <mergeCell ref="U69:V69"/>
    <mergeCell ref="W69:X69"/>
    <mergeCell ref="Y69:Z69"/>
    <mergeCell ref="AA69:AB69"/>
    <mergeCell ref="AC69:AD69"/>
    <mergeCell ref="AE69:AF69"/>
    <mergeCell ref="AG69:AH69"/>
    <mergeCell ref="AI70:AJ70"/>
    <mergeCell ref="AK70:AL70"/>
    <mergeCell ref="U70:V70"/>
    <mergeCell ref="W70:X70"/>
    <mergeCell ref="Y70:Z70"/>
    <mergeCell ref="AA70:AB70"/>
    <mergeCell ref="AC70:AD70"/>
    <mergeCell ref="AE70:AF70"/>
    <mergeCell ref="AG70:AH70"/>
    <mergeCell ref="AI66:AJ66"/>
    <mergeCell ref="AK66:AL66"/>
    <mergeCell ref="AM66:AN66"/>
    <mergeCell ref="AO66:AP66"/>
    <mergeCell ref="AQ66:AR66"/>
    <mergeCell ref="AS66:AT66"/>
    <mergeCell ref="AU66:AV66"/>
    <mergeCell ref="AW66:AX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AI65:AJ65"/>
    <mergeCell ref="AK65:AL65"/>
    <mergeCell ref="AM65:AN65"/>
    <mergeCell ref="AO65:AP65"/>
    <mergeCell ref="AQ65:AR65"/>
    <mergeCell ref="AS65:AT65"/>
    <mergeCell ref="AU65:AV65"/>
    <mergeCell ref="AW65:AX65"/>
    <mergeCell ref="U65:V65"/>
    <mergeCell ref="W65:X65"/>
    <mergeCell ref="Y65:Z65"/>
    <mergeCell ref="AA65:AB65"/>
    <mergeCell ref="AC65:AD65"/>
    <mergeCell ref="AE65:AF65"/>
    <mergeCell ref="AG65:AH65"/>
    <mergeCell ref="G65:H65"/>
    <mergeCell ref="I65:J65"/>
    <mergeCell ref="K65:L65"/>
    <mergeCell ref="M65:N65"/>
    <mergeCell ref="O65:P65"/>
    <mergeCell ref="Q65:R65"/>
    <mergeCell ref="S65:T65"/>
    <mergeCell ref="AO64:AP64"/>
    <mergeCell ref="AQ64:AR64"/>
    <mergeCell ref="AS64:AT64"/>
    <mergeCell ref="AU64:AV64"/>
    <mergeCell ref="AW64:AX64"/>
    <mergeCell ref="AI63:AJ63"/>
    <mergeCell ref="AK63:AL63"/>
    <mergeCell ref="AO63:AP63"/>
    <mergeCell ref="AQ63:AR63"/>
    <mergeCell ref="AS63:AT63"/>
    <mergeCell ref="AU63:AV63"/>
    <mergeCell ref="AW63:AX63"/>
    <mergeCell ref="G64:H64"/>
    <mergeCell ref="I64:J64"/>
    <mergeCell ref="K64:L64"/>
    <mergeCell ref="M64:N64"/>
    <mergeCell ref="O64:P64"/>
    <mergeCell ref="Q64:R64"/>
    <mergeCell ref="S64:T64"/>
    <mergeCell ref="G59:H59"/>
    <mergeCell ref="I59:J59"/>
    <mergeCell ref="K59:L59"/>
    <mergeCell ref="M59:N59"/>
    <mergeCell ref="O59:P59"/>
    <mergeCell ref="Q59:R59"/>
    <mergeCell ref="S59:T59"/>
    <mergeCell ref="G60:H60"/>
    <mergeCell ref="I60:J60"/>
    <mergeCell ref="K60:L60"/>
    <mergeCell ref="M60:N60"/>
    <mergeCell ref="O60:P60"/>
    <mergeCell ref="Q60:R60"/>
    <mergeCell ref="S60:T60"/>
    <mergeCell ref="AI62:AJ62"/>
    <mergeCell ref="AK62:AL62"/>
    <mergeCell ref="AM62:AN62"/>
    <mergeCell ref="U62:V62"/>
    <mergeCell ref="W62:X62"/>
    <mergeCell ref="Y62:Z62"/>
    <mergeCell ref="AA62:AB62"/>
    <mergeCell ref="AC62:AD62"/>
    <mergeCell ref="AE62:AF62"/>
    <mergeCell ref="AG62:AH62"/>
    <mergeCell ref="G62:H62"/>
    <mergeCell ref="I62:J62"/>
    <mergeCell ref="K62:L62"/>
    <mergeCell ref="M62:N62"/>
    <mergeCell ref="O62:P62"/>
    <mergeCell ref="Q62:R62"/>
    <mergeCell ref="S62:T62"/>
    <mergeCell ref="AU60:AV60"/>
    <mergeCell ref="AW60:AX60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AI64:AJ64"/>
    <mergeCell ref="AK64:AL64"/>
    <mergeCell ref="U64:V64"/>
    <mergeCell ref="W64:X64"/>
    <mergeCell ref="Y64:Z64"/>
    <mergeCell ref="AA64:AB64"/>
    <mergeCell ref="AC64:AD64"/>
    <mergeCell ref="AE64:AF64"/>
    <mergeCell ref="AG64:AH64"/>
    <mergeCell ref="AO62:AP62"/>
    <mergeCell ref="AQ62:AR62"/>
    <mergeCell ref="AS62:AT62"/>
    <mergeCell ref="AU62:AV62"/>
    <mergeCell ref="AW62:AX62"/>
    <mergeCell ref="AM63:AN63"/>
    <mergeCell ref="AM64:AN64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K59:AL59"/>
    <mergeCell ref="AO59:AP59"/>
    <mergeCell ref="AQ59:AR59"/>
    <mergeCell ref="AS59:AT59"/>
    <mergeCell ref="AU59:AV59"/>
    <mergeCell ref="AW59:AX59"/>
    <mergeCell ref="G61:H61"/>
    <mergeCell ref="I61:J61"/>
    <mergeCell ref="K61:L61"/>
    <mergeCell ref="M61:N61"/>
    <mergeCell ref="O61:P61"/>
    <mergeCell ref="Q61:R61"/>
    <mergeCell ref="S61:T61"/>
    <mergeCell ref="AM61:AN61"/>
    <mergeCell ref="AO61:AP61"/>
    <mergeCell ref="AQ61:AR61"/>
    <mergeCell ref="AS61:AT61"/>
    <mergeCell ref="AU61:AV61"/>
    <mergeCell ref="AW61:AX61"/>
    <mergeCell ref="AM59:AN59"/>
    <mergeCell ref="AM60:AN60"/>
    <mergeCell ref="AO60:AP60"/>
    <mergeCell ref="AQ60:AR60"/>
    <mergeCell ref="AS60:AT60"/>
    <mergeCell ref="AI58:AJ58"/>
    <mergeCell ref="AK58:AL58"/>
    <mergeCell ref="AM58:AN58"/>
    <mergeCell ref="AO58:AP58"/>
    <mergeCell ref="AQ58:AR58"/>
    <mergeCell ref="AS58:AT58"/>
    <mergeCell ref="AU58:AV58"/>
    <mergeCell ref="AW58:AX58"/>
    <mergeCell ref="U58:V58"/>
    <mergeCell ref="W58:X58"/>
    <mergeCell ref="Y58:Z58"/>
    <mergeCell ref="AA58:AB58"/>
    <mergeCell ref="AC58:AD58"/>
    <mergeCell ref="AE58:AF58"/>
    <mergeCell ref="AG58:AH58"/>
    <mergeCell ref="G58:H58"/>
    <mergeCell ref="I58:J58"/>
    <mergeCell ref="K58:L58"/>
    <mergeCell ref="M58:N58"/>
    <mergeCell ref="O58:P58"/>
    <mergeCell ref="Q58:R58"/>
    <mergeCell ref="S58:T58"/>
    <mergeCell ref="AI60:AJ60"/>
    <mergeCell ref="AK60:AL60"/>
    <mergeCell ref="U60:V60"/>
    <mergeCell ref="W60:X60"/>
    <mergeCell ref="Y60:Z60"/>
    <mergeCell ref="AA60:AB60"/>
    <mergeCell ref="AC60:AD60"/>
    <mergeCell ref="AE60:AF60"/>
    <mergeCell ref="AG60:AH60"/>
    <mergeCell ref="AI61:AJ61"/>
    <mergeCell ref="AK61:AL61"/>
    <mergeCell ref="U61:V61"/>
    <mergeCell ref="W61:X61"/>
    <mergeCell ref="Y61:Z61"/>
    <mergeCell ref="AA61:AB61"/>
    <mergeCell ref="AC61:AD61"/>
    <mergeCell ref="AE61:AF61"/>
    <mergeCell ref="AG61:AH61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AI56:AJ56"/>
    <mergeCell ref="AK56:AL56"/>
    <mergeCell ref="AM56:AN56"/>
    <mergeCell ref="AO56:AP56"/>
    <mergeCell ref="AQ56:AR56"/>
    <mergeCell ref="AS56:AT56"/>
    <mergeCell ref="AU56:AV56"/>
    <mergeCell ref="AW56:AX56"/>
    <mergeCell ref="U56:V56"/>
    <mergeCell ref="W56:X56"/>
    <mergeCell ref="Y56:Z56"/>
    <mergeCell ref="AA56:AB56"/>
    <mergeCell ref="AC56:AD56"/>
    <mergeCell ref="AE56:AF56"/>
    <mergeCell ref="AG56:AH56"/>
    <mergeCell ref="G56:H56"/>
    <mergeCell ref="I56:J56"/>
    <mergeCell ref="K56:L56"/>
    <mergeCell ref="M56:N56"/>
    <mergeCell ref="O56:P56"/>
    <mergeCell ref="Q56:R56"/>
    <mergeCell ref="S56:T56"/>
    <mergeCell ref="AO55:AP55"/>
    <mergeCell ref="AQ55:AR55"/>
    <mergeCell ref="AS55:AT55"/>
    <mergeCell ref="AU55:AV55"/>
    <mergeCell ref="AW55:AX55"/>
    <mergeCell ref="AI54:AJ54"/>
    <mergeCell ref="AK54:AL54"/>
    <mergeCell ref="AO54:AP54"/>
    <mergeCell ref="AQ54:AR54"/>
    <mergeCell ref="AS54:AT54"/>
    <mergeCell ref="AU54:AV54"/>
    <mergeCell ref="AW54:AX54"/>
    <mergeCell ref="G55:H55"/>
    <mergeCell ref="I55:J55"/>
    <mergeCell ref="K55:L55"/>
    <mergeCell ref="M55:N55"/>
    <mergeCell ref="O55:P55"/>
    <mergeCell ref="Q55:R55"/>
    <mergeCell ref="S55:T55"/>
    <mergeCell ref="G50:H50"/>
    <mergeCell ref="I50:J50"/>
    <mergeCell ref="K50:L50"/>
    <mergeCell ref="M50:N50"/>
    <mergeCell ref="O50:P50"/>
    <mergeCell ref="Q50:R50"/>
    <mergeCell ref="S50:T50"/>
    <mergeCell ref="G51:H51"/>
    <mergeCell ref="I51:J51"/>
    <mergeCell ref="K51:L51"/>
    <mergeCell ref="M51:N51"/>
    <mergeCell ref="O51:P51"/>
    <mergeCell ref="Q51:R51"/>
    <mergeCell ref="S51:T51"/>
    <mergeCell ref="AI53:AJ53"/>
    <mergeCell ref="AK53:AL53"/>
    <mergeCell ref="AM53:AN53"/>
    <mergeCell ref="U53:V53"/>
    <mergeCell ref="W53:X53"/>
    <mergeCell ref="Y53:Z53"/>
    <mergeCell ref="AA53:AB53"/>
    <mergeCell ref="AC53:AD53"/>
    <mergeCell ref="AE53:AF53"/>
    <mergeCell ref="AG53:AH53"/>
    <mergeCell ref="G53:H53"/>
    <mergeCell ref="I53:J53"/>
    <mergeCell ref="K53:L53"/>
    <mergeCell ref="M53:N53"/>
    <mergeCell ref="O53:P53"/>
    <mergeCell ref="Q53:R53"/>
    <mergeCell ref="S53:T53"/>
    <mergeCell ref="AU51:AV51"/>
    <mergeCell ref="AW51:AX51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AI55:AJ55"/>
    <mergeCell ref="AK55:AL55"/>
    <mergeCell ref="U55:V55"/>
    <mergeCell ref="W55:X55"/>
    <mergeCell ref="Y55:Z55"/>
    <mergeCell ref="AA55:AB55"/>
    <mergeCell ref="AC55:AD55"/>
    <mergeCell ref="AE55:AF55"/>
    <mergeCell ref="AG55:AH55"/>
    <mergeCell ref="AO53:AP53"/>
    <mergeCell ref="AQ53:AR53"/>
    <mergeCell ref="AS53:AT53"/>
    <mergeCell ref="AU53:AV53"/>
    <mergeCell ref="AW53:AX53"/>
    <mergeCell ref="AM54:AN54"/>
    <mergeCell ref="AM55:AN55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O50:AP50"/>
    <mergeCell ref="AQ50:AR50"/>
    <mergeCell ref="AS50:AT50"/>
    <mergeCell ref="AU50:AV50"/>
    <mergeCell ref="AW50:AX50"/>
    <mergeCell ref="G52:H52"/>
    <mergeCell ref="I52:J52"/>
    <mergeCell ref="K52:L52"/>
    <mergeCell ref="M52:N52"/>
    <mergeCell ref="O52:P52"/>
    <mergeCell ref="Q52:R52"/>
    <mergeCell ref="S52:T52"/>
    <mergeCell ref="AM52:AN52"/>
    <mergeCell ref="AO52:AP52"/>
    <mergeCell ref="AQ52:AR52"/>
    <mergeCell ref="AS52:AT52"/>
    <mergeCell ref="AU52:AV52"/>
    <mergeCell ref="AW52:AX52"/>
    <mergeCell ref="AM50:AN50"/>
    <mergeCell ref="AM51:AN51"/>
    <mergeCell ref="AO51:AP51"/>
    <mergeCell ref="AQ51:AR51"/>
    <mergeCell ref="AS51:AT51"/>
    <mergeCell ref="AI49:AJ49"/>
    <mergeCell ref="AK49:AL49"/>
    <mergeCell ref="AM49:AN49"/>
    <mergeCell ref="AO49:AP49"/>
    <mergeCell ref="AQ49:AR49"/>
    <mergeCell ref="AS49:AT49"/>
    <mergeCell ref="AU49:AV49"/>
    <mergeCell ref="AW49:AX49"/>
    <mergeCell ref="U49:V49"/>
    <mergeCell ref="W49:X49"/>
    <mergeCell ref="Y49:Z49"/>
    <mergeCell ref="AA49:AB49"/>
    <mergeCell ref="AC49:AD49"/>
    <mergeCell ref="AE49:AF49"/>
    <mergeCell ref="AG49:AH49"/>
    <mergeCell ref="G49:H49"/>
    <mergeCell ref="I49:J49"/>
    <mergeCell ref="K49:L49"/>
    <mergeCell ref="M49:N49"/>
    <mergeCell ref="O49:P49"/>
    <mergeCell ref="Q49:R49"/>
    <mergeCell ref="S49:T49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AI52:AJ52"/>
    <mergeCell ref="AK52:AL52"/>
    <mergeCell ref="U52:V52"/>
    <mergeCell ref="W52:X52"/>
    <mergeCell ref="Y52:Z52"/>
    <mergeCell ref="AA52:AB52"/>
    <mergeCell ref="AC52:AD52"/>
    <mergeCell ref="AE52:AF52"/>
    <mergeCell ref="AG52:AH52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U47:V47"/>
    <mergeCell ref="W47:X47"/>
    <mergeCell ref="Y47:Z47"/>
    <mergeCell ref="AA47:AB47"/>
    <mergeCell ref="AC47:AD47"/>
    <mergeCell ref="AE47:AF47"/>
    <mergeCell ref="AG47:AH47"/>
    <mergeCell ref="G47:H47"/>
    <mergeCell ref="I47:J47"/>
    <mergeCell ref="K47:L47"/>
    <mergeCell ref="M47:N47"/>
    <mergeCell ref="O47:P47"/>
    <mergeCell ref="Q47:R47"/>
    <mergeCell ref="S47:T47"/>
    <mergeCell ref="AO46:AP46"/>
    <mergeCell ref="AQ46:AR46"/>
    <mergeCell ref="AS46:AT46"/>
    <mergeCell ref="AU46:AV46"/>
    <mergeCell ref="AW46:AX46"/>
    <mergeCell ref="AI45:AJ45"/>
    <mergeCell ref="AK45:AL45"/>
    <mergeCell ref="AO45:AP45"/>
    <mergeCell ref="AQ45:AR45"/>
    <mergeCell ref="AS45:AT45"/>
    <mergeCell ref="AU45:AV45"/>
    <mergeCell ref="AW45:AX45"/>
    <mergeCell ref="G46:H46"/>
    <mergeCell ref="I46:J46"/>
    <mergeCell ref="K46:L46"/>
    <mergeCell ref="M46:N46"/>
    <mergeCell ref="O46:P46"/>
    <mergeCell ref="Q46:R46"/>
    <mergeCell ref="S46:T46"/>
    <mergeCell ref="G41:H41"/>
    <mergeCell ref="I41:J41"/>
    <mergeCell ref="K41:L41"/>
    <mergeCell ref="M41:N41"/>
    <mergeCell ref="O41:P41"/>
    <mergeCell ref="Q41:R41"/>
    <mergeCell ref="S41:T41"/>
    <mergeCell ref="G42:H42"/>
    <mergeCell ref="I42:J42"/>
    <mergeCell ref="K42:L42"/>
    <mergeCell ref="M42:N42"/>
    <mergeCell ref="O42:P42"/>
    <mergeCell ref="Q42:R42"/>
    <mergeCell ref="S42:T42"/>
    <mergeCell ref="AI44:AJ44"/>
    <mergeCell ref="AK44:AL44"/>
    <mergeCell ref="AM44:AN44"/>
    <mergeCell ref="U44:V44"/>
    <mergeCell ref="W44:X44"/>
    <mergeCell ref="Y44:Z44"/>
    <mergeCell ref="AA44:AB44"/>
    <mergeCell ref="AC44:AD44"/>
    <mergeCell ref="AE44:AF44"/>
    <mergeCell ref="AG44:AH44"/>
    <mergeCell ref="G44:H44"/>
    <mergeCell ref="I44:J44"/>
    <mergeCell ref="K44:L44"/>
    <mergeCell ref="M44:N44"/>
    <mergeCell ref="O44:P44"/>
    <mergeCell ref="Q44:R44"/>
    <mergeCell ref="S44:T44"/>
    <mergeCell ref="AU42:AV42"/>
    <mergeCell ref="AW42:AX42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AI46:AJ46"/>
    <mergeCell ref="AK46:AL46"/>
    <mergeCell ref="U46:V46"/>
    <mergeCell ref="W46:X46"/>
    <mergeCell ref="Y46:Z46"/>
    <mergeCell ref="AA46:AB46"/>
    <mergeCell ref="AC46:AD46"/>
    <mergeCell ref="AE46:AF46"/>
    <mergeCell ref="AG46:AH46"/>
    <mergeCell ref="AO44:AP44"/>
    <mergeCell ref="AQ44:AR44"/>
    <mergeCell ref="AS44:AT44"/>
    <mergeCell ref="AU44:AV44"/>
    <mergeCell ref="AW44:AX44"/>
    <mergeCell ref="AM45:AN45"/>
    <mergeCell ref="AM46:AN46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O41:AP41"/>
    <mergeCell ref="AQ41:AR41"/>
    <mergeCell ref="AS41:AT41"/>
    <mergeCell ref="AU41:AV41"/>
    <mergeCell ref="AW41:AX41"/>
    <mergeCell ref="G43:H43"/>
    <mergeCell ref="I43:J43"/>
    <mergeCell ref="K43:L43"/>
    <mergeCell ref="M43:N43"/>
    <mergeCell ref="O43:P43"/>
    <mergeCell ref="Q43:R43"/>
    <mergeCell ref="S43:T43"/>
    <mergeCell ref="AM43:AN43"/>
    <mergeCell ref="AO43:AP43"/>
    <mergeCell ref="AQ43:AR43"/>
    <mergeCell ref="AS43:AT43"/>
    <mergeCell ref="AU43:AV43"/>
    <mergeCell ref="AW43:AX43"/>
    <mergeCell ref="AM41:AN41"/>
    <mergeCell ref="AM42:AN42"/>
    <mergeCell ref="AO42:AP42"/>
    <mergeCell ref="AQ42:AR42"/>
    <mergeCell ref="AS42:AT42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U40:V40"/>
    <mergeCell ref="W40:X40"/>
    <mergeCell ref="Y40:Z40"/>
    <mergeCell ref="AA40:AB40"/>
    <mergeCell ref="AC40:AD40"/>
    <mergeCell ref="AE40:AF40"/>
    <mergeCell ref="AG40:AH40"/>
    <mergeCell ref="G40:H40"/>
    <mergeCell ref="I40:J40"/>
    <mergeCell ref="K40:L40"/>
    <mergeCell ref="M40:N40"/>
    <mergeCell ref="O40:P40"/>
    <mergeCell ref="Q40:R40"/>
    <mergeCell ref="S40:T40"/>
    <mergeCell ref="AI42:AJ42"/>
    <mergeCell ref="AK42:AL42"/>
    <mergeCell ref="U42:V42"/>
    <mergeCell ref="W42:X42"/>
    <mergeCell ref="Y42:Z42"/>
    <mergeCell ref="AA42:AB42"/>
    <mergeCell ref="AC42:AD42"/>
    <mergeCell ref="AE42:AF42"/>
    <mergeCell ref="AG42:AH42"/>
    <mergeCell ref="AI43:AJ43"/>
    <mergeCell ref="AK43:AL43"/>
    <mergeCell ref="U43:V43"/>
    <mergeCell ref="W43:X43"/>
    <mergeCell ref="Y43:Z43"/>
    <mergeCell ref="AA43:AB43"/>
    <mergeCell ref="AC43:AD43"/>
    <mergeCell ref="AE43:AF43"/>
    <mergeCell ref="AG43:AH43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U38:V38"/>
    <mergeCell ref="W38:X38"/>
    <mergeCell ref="Y38:Z38"/>
    <mergeCell ref="AA38:AB38"/>
    <mergeCell ref="AC38:AD38"/>
    <mergeCell ref="AE38:AF38"/>
    <mergeCell ref="AG38:AH38"/>
    <mergeCell ref="G38:H38"/>
    <mergeCell ref="I38:J38"/>
    <mergeCell ref="K38:L38"/>
    <mergeCell ref="M38:N38"/>
    <mergeCell ref="O38:P38"/>
    <mergeCell ref="Q38:R38"/>
    <mergeCell ref="S38:T38"/>
    <mergeCell ref="AO37:AP37"/>
    <mergeCell ref="AQ37:AR37"/>
    <mergeCell ref="AS37:AT37"/>
    <mergeCell ref="AU37:AV37"/>
    <mergeCell ref="AW37:AX37"/>
    <mergeCell ref="AI36:AJ36"/>
    <mergeCell ref="AK36:AL36"/>
    <mergeCell ref="AO36:AP36"/>
    <mergeCell ref="AQ36:AR36"/>
    <mergeCell ref="AS36:AT36"/>
    <mergeCell ref="AU36:AV36"/>
    <mergeCell ref="AW36:AX36"/>
    <mergeCell ref="G37:H37"/>
    <mergeCell ref="I37:J37"/>
    <mergeCell ref="K37:L37"/>
    <mergeCell ref="M37:N37"/>
    <mergeCell ref="O37:P37"/>
    <mergeCell ref="Q37:R37"/>
    <mergeCell ref="S37:T37"/>
    <mergeCell ref="G32:H32"/>
    <mergeCell ref="I32:J32"/>
    <mergeCell ref="K32:L32"/>
    <mergeCell ref="M32:N32"/>
    <mergeCell ref="O32:P32"/>
    <mergeCell ref="Q32:R32"/>
    <mergeCell ref="S32:T32"/>
    <mergeCell ref="G33:H33"/>
    <mergeCell ref="I33:J33"/>
    <mergeCell ref="K33:L33"/>
    <mergeCell ref="M33:N33"/>
    <mergeCell ref="O33:P33"/>
    <mergeCell ref="Q33:R33"/>
    <mergeCell ref="S33:T33"/>
    <mergeCell ref="AI35:AJ35"/>
    <mergeCell ref="AK35:AL35"/>
    <mergeCell ref="AM35:AN35"/>
    <mergeCell ref="U35:V35"/>
    <mergeCell ref="W35:X35"/>
    <mergeCell ref="Y35:Z35"/>
    <mergeCell ref="AA35:AB35"/>
    <mergeCell ref="AC35:AD35"/>
    <mergeCell ref="AE35:AF35"/>
    <mergeCell ref="AG35:AH35"/>
    <mergeCell ref="G35:H35"/>
    <mergeCell ref="I35:J35"/>
    <mergeCell ref="K35:L35"/>
    <mergeCell ref="M35:N35"/>
    <mergeCell ref="O35:P35"/>
    <mergeCell ref="Q35:R35"/>
    <mergeCell ref="S35:T35"/>
    <mergeCell ref="AU33:AV33"/>
    <mergeCell ref="AW33:AX33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AI37:AJ37"/>
    <mergeCell ref="AK37:AL37"/>
    <mergeCell ref="U37:V37"/>
    <mergeCell ref="W37:X37"/>
    <mergeCell ref="Y37:Z37"/>
    <mergeCell ref="AA37:AB37"/>
    <mergeCell ref="AC37:AD37"/>
    <mergeCell ref="AE37:AF37"/>
    <mergeCell ref="AG37:AH37"/>
    <mergeCell ref="AO35:AP35"/>
    <mergeCell ref="AQ35:AR35"/>
    <mergeCell ref="AS35:AT35"/>
    <mergeCell ref="AU35:AV35"/>
    <mergeCell ref="AW35:AX35"/>
    <mergeCell ref="AM36:AN36"/>
    <mergeCell ref="AM37:AN37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O32:AP32"/>
    <mergeCell ref="AQ32:AR32"/>
    <mergeCell ref="AS32:AT32"/>
    <mergeCell ref="AU32:AV32"/>
    <mergeCell ref="AW32:AX32"/>
    <mergeCell ref="G34:H34"/>
    <mergeCell ref="I34:J34"/>
    <mergeCell ref="K34:L34"/>
    <mergeCell ref="M34:N34"/>
    <mergeCell ref="O34:P34"/>
    <mergeCell ref="Q34:R34"/>
    <mergeCell ref="S34:T34"/>
    <mergeCell ref="AM34:AN34"/>
    <mergeCell ref="AO34:AP34"/>
    <mergeCell ref="AQ34:AR34"/>
    <mergeCell ref="AS34:AT34"/>
    <mergeCell ref="AU34:AV34"/>
    <mergeCell ref="AW34:AX34"/>
    <mergeCell ref="AM32:AN32"/>
    <mergeCell ref="AM33:AN33"/>
    <mergeCell ref="AO33:AP33"/>
    <mergeCell ref="AQ33:AR33"/>
    <mergeCell ref="AS33:AT33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U31:V31"/>
    <mergeCell ref="W31:X31"/>
    <mergeCell ref="Y31:Z31"/>
    <mergeCell ref="AA31:AB31"/>
    <mergeCell ref="AC31:AD31"/>
    <mergeCell ref="AE31:AF31"/>
    <mergeCell ref="AG31:AH31"/>
    <mergeCell ref="G31:H31"/>
    <mergeCell ref="I31:J31"/>
    <mergeCell ref="K31:L31"/>
    <mergeCell ref="M31:N31"/>
    <mergeCell ref="O31:P31"/>
    <mergeCell ref="Q31:R31"/>
    <mergeCell ref="S31:T31"/>
    <mergeCell ref="AI33:AJ33"/>
    <mergeCell ref="AK33:AL33"/>
    <mergeCell ref="U33:V33"/>
    <mergeCell ref="W33:X33"/>
    <mergeCell ref="Y33:Z33"/>
    <mergeCell ref="AA33:AB33"/>
    <mergeCell ref="AC33:AD33"/>
    <mergeCell ref="AE33:AF33"/>
    <mergeCell ref="AG33:AH33"/>
    <mergeCell ref="AI34:AJ34"/>
    <mergeCell ref="AK34:AL34"/>
    <mergeCell ref="U34:V34"/>
    <mergeCell ref="W34:X34"/>
    <mergeCell ref="Y34:Z34"/>
    <mergeCell ref="AA34:AB34"/>
    <mergeCell ref="AC34:AD34"/>
    <mergeCell ref="AE34:AF34"/>
    <mergeCell ref="AG34:AH34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U29:V29"/>
    <mergeCell ref="W29:X29"/>
    <mergeCell ref="Y29:Z29"/>
    <mergeCell ref="AA29:AB29"/>
    <mergeCell ref="AC29:AD29"/>
    <mergeCell ref="AE29:AF29"/>
    <mergeCell ref="AG29:AH29"/>
    <mergeCell ref="G29:H29"/>
    <mergeCell ref="I29:J29"/>
    <mergeCell ref="K29:L29"/>
    <mergeCell ref="M29:N29"/>
    <mergeCell ref="O29:P29"/>
    <mergeCell ref="Q29:R29"/>
    <mergeCell ref="S29:T29"/>
    <mergeCell ref="AO28:AP28"/>
    <mergeCell ref="AQ28:AR28"/>
    <mergeCell ref="AS28:AT28"/>
    <mergeCell ref="AU28:AV28"/>
    <mergeCell ref="AW28:AX28"/>
    <mergeCell ref="AI27:AJ27"/>
    <mergeCell ref="AK27:AL27"/>
    <mergeCell ref="AO27:AP27"/>
    <mergeCell ref="AQ27:AR27"/>
    <mergeCell ref="AS27:AT27"/>
    <mergeCell ref="AU27:AV27"/>
    <mergeCell ref="AW27:AX27"/>
    <mergeCell ref="G28:H28"/>
    <mergeCell ref="I28:J28"/>
    <mergeCell ref="K28:L28"/>
    <mergeCell ref="M28:N28"/>
    <mergeCell ref="O28:P28"/>
    <mergeCell ref="Q28:R28"/>
    <mergeCell ref="S28:T28"/>
    <mergeCell ref="G23:H23"/>
    <mergeCell ref="I23:J23"/>
    <mergeCell ref="K23:L23"/>
    <mergeCell ref="M23:N23"/>
    <mergeCell ref="O23:P23"/>
    <mergeCell ref="Q23:R23"/>
    <mergeCell ref="S23:T23"/>
    <mergeCell ref="G24:H24"/>
    <mergeCell ref="I24:J24"/>
    <mergeCell ref="K24:L24"/>
    <mergeCell ref="M24:N24"/>
    <mergeCell ref="O24:P24"/>
    <mergeCell ref="Q24:R24"/>
    <mergeCell ref="S24:T24"/>
    <mergeCell ref="AI26:AJ26"/>
    <mergeCell ref="AK26:AL26"/>
    <mergeCell ref="AM26:AN26"/>
    <mergeCell ref="U26:V26"/>
    <mergeCell ref="W26:X26"/>
    <mergeCell ref="Y26:Z26"/>
    <mergeCell ref="AA26:AB26"/>
    <mergeCell ref="AC26:AD26"/>
    <mergeCell ref="AE26:AF26"/>
    <mergeCell ref="AG26:AH26"/>
    <mergeCell ref="G26:H26"/>
    <mergeCell ref="I26:J26"/>
    <mergeCell ref="K26:L26"/>
    <mergeCell ref="M26:N26"/>
    <mergeCell ref="O26:P26"/>
    <mergeCell ref="Q26:R26"/>
    <mergeCell ref="S26:T26"/>
    <mergeCell ref="AU24:AV24"/>
    <mergeCell ref="AW24:AX24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AI28:AJ28"/>
    <mergeCell ref="AK28:AL28"/>
    <mergeCell ref="U28:V28"/>
    <mergeCell ref="W28:X28"/>
    <mergeCell ref="Y28:Z28"/>
    <mergeCell ref="AA28:AB28"/>
    <mergeCell ref="AC28:AD28"/>
    <mergeCell ref="AE28:AF28"/>
    <mergeCell ref="AG28:AH28"/>
    <mergeCell ref="AO26:AP26"/>
    <mergeCell ref="AQ26:AR26"/>
    <mergeCell ref="AS26:AT26"/>
    <mergeCell ref="AU26:AV26"/>
    <mergeCell ref="AW26:AX26"/>
    <mergeCell ref="AM27:AN27"/>
    <mergeCell ref="AM28:AN28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O23:AP23"/>
    <mergeCell ref="AQ23:AR23"/>
    <mergeCell ref="AS23:AT23"/>
    <mergeCell ref="AU23:AV23"/>
    <mergeCell ref="AW23:AX23"/>
    <mergeCell ref="G25:H25"/>
    <mergeCell ref="I25:J25"/>
    <mergeCell ref="K25:L25"/>
    <mergeCell ref="M25:N25"/>
    <mergeCell ref="O25:P25"/>
    <mergeCell ref="Q25:R25"/>
    <mergeCell ref="S25:T25"/>
    <mergeCell ref="AM25:AN25"/>
    <mergeCell ref="AO25:AP25"/>
    <mergeCell ref="AQ25:AR25"/>
    <mergeCell ref="AS25:AT25"/>
    <mergeCell ref="AU25:AV25"/>
    <mergeCell ref="AW25:AX25"/>
    <mergeCell ref="AM23:AN23"/>
    <mergeCell ref="AM24:AN24"/>
    <mergeCell ref="AO24:AP24"/>
    <mergeCell ref="AQ24:AR24"/>
    <mergeCell ref="AS24:AT24"/>
    <mergeCell ref="AI22:AJ22"/>
    <mergeCell ref="AK22:AL22"/>
    <mergeCell ref="AM22:AN22"/>
    <mergeCell ref="AO22:AP22"/>
    <mergeCell ref="AQ22:AR22"/>
    <mergeCell ref="AS22:AT22"/>
    <mergeCell ref="AU22:AV22"/>
    <mergeCell ref="AW22:AX22"/>
    <mergeCell ref="U22:V22"/>
    <mergeCell ref="W22:X22"/>
    <mergeCell ref="Y22:Z22"/>
    <mergeCell ref="AA22:AB22"/>
    <mergeCell ref="AC22:AD22"/>
    <mergeCell ref="AE22:AF22"/>
    <mergeCell ref="AG22:AH22"/>
    <mergeCell ref="G22:H22"/>
    <mergeCell ref="I22:J22"/>
    <mergeCell ref="K22:L22"/>
    <mergeCell ref="M22:N22"/>
    <mergeCell ref="O22:P22"/>
    <mergeCell ref="Q22:R22"/>
    <mergeCell ref="S22:T22"/>
    <mergeCell ref="AI24:AJ24"/>
    <mergeCell ref="AK24:AL24"/>
    <mergeCell ref="U24:V24"/>
    <mergeCell ref="W24:X24"/>
    <mergeCell ref="Y24:Z24"/>
    <mergeCell ref="AA24:AB24"/>
    <mergeCell ref="AC24:AD24"/>
    <mergeCell ref="AE24:AF24"/>
    <mergeCell ref="AG24:AH24"/>
    <mergeCell ref="AI25:AJ25"/>
    <mergeCell ref="AK25:AL25"/>
    <mergeCell ref="U25:V25"/>
    <mergeCell ref="W25:X25"/>
    <mergeCell ref="Y25:Z25"/>
    <mergeCell ref="AA25:AB25"/>
    <mergeCell ref="AC25:AD25"/>
    <mergeCell ref="AE25:AF25"/>
    <mergeCell ref="AG25:AH25"/>
    <mergeCell ref="AI21:AJ21"/>
    <mergeCell ref="AK21:AL21"/>
    <mergeCell ref="AM21:AN21"/>
    <mergeCell ref="AO21:AP21"/>
    <mergeCell ref="AQ21:AR21"/>
    <mergeCell ref="AS21:AT21"/>
    <mergeCell ref="AU21:AV21"/>
    <mergeCell ref="AW21:AX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U20:V20"/>
    <mergeCell ref="W20:X20"/>
    <mergeCell ref="Y20:Z20"/>
    <mergeCell ref="AA20:AB20"/>
    <mergeCell ref="AC20:AD20"/>
    <mergeCell ref="AE20:AF20"/>
    <mergeCell ref="AG20:AH20"/>
    <mergeCell ref="G20:H20"/>
    <mergeCell ref="I20:J20"/>
    <mergeCell ref="K20:L20"/>
    <mergeCell ref="M20:N20"/>
    <mergeCell ref="O20:P20"/>
    <mergeCell ref="Q20:R20"/>
    <mergeCell ref="S20:T20"/>
    <mergeCell ref="AO19:AP19"/>
    <mergeCell ref="AQ19:AR19"/>
    <mergeCell ref="AS19:AT19"/>
    <mergeCell ref="AU19:AV19"/>
    <mergeCell ref="AW19:AX19"/>
    <mergeCell ref="AI18:AJ18"/>
    <mergeCell ref="AK18:AL18"/>
    <mergeCell ref="AO18:AP18"/>
    <mergeCell ref="AQ18:AR18"/>
    <mergeCell ref="AS18:AT18"/>
    <mergeCell ref="AU18:AV18"/>
    <mergeCell ref="AW18:AX18"/>
    <mergeCell ref="G19:H19"/>
    <mergeCell ref="I19:J19"/>
    <mergeCell ref="K19:L19"/>
    <mergeCell ref="M19:N19"/>
    <mergeCell ref="O19:P19"/>
    <mergeCell ref="Q19:R19"/>
    <mergeCell ref="S19:T19"/>
    <mergeCell ref="G14:H14"/>
    <mergeCell ref="I14:J14"/>
    <mergeCell ref="K14:L14"/>
    <mergeCell ref="M14:N14"/>
    <mergeCell ref="O14:P14"/>
    <mergeCell ref="Q14:R14"/>
    <mergeCell ref="S14:T14"/>
    <mergeCell ref="G15:H15"/>
    <mergeCell ref="I15:J15"/>
    <mergeCell ref="K15:L15"/>
    <mergeCell ref="M15:N15"/>
    <mergeCell ref="O15:P15"/>
    <mergeCell ref="Q15:R15"/>
    <mergeCell ref="S15:T15"/>
    <mergeCell ref="AI17:AJ17"/>
    <mergeCell ref="AK17:AL17"/>
    <mergeCell ref="AM17:AN17"/>
    <mergeCell ref="U17:V17"/>
    <mergeCell ref="W17:X17"/>
    <mergeCell ref="Y17:Z17"/>
    <mergeCell ref="AA17:AB17"/>
    <mergeCell ref="AC17:AD17"/>
    <mergeCell ref="AE17:AF17"/>
    <mergeCell ref="AG17:AH17"/>
    <mergeCell ref="G17:H17"/>
    <mergeCell ref="I17:J17"/>
    <mergeCell ref="K17:L17"/>
    <mergeCell ref="M17:N17"/>
    <mergeCell ref="O17:P17"/>
    <mergeCell ref="Q17:R17"/>
    <mergeCell ref="S17:T17"/>
    <mergeCell ref="AU15:AV15"/>
    <mergeCell ref="AW15:AX15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AO17:AP17"/>
    <mergeCell ref="AQ17:AR17"/>
    <mergeCell ref="AS17:AT17"/>
    <mergeCell ref="AU17:AV17"/>
    <mergeCell ref="AW17:AX17"/>
    <mergeCell ref="AM18:AN18"/>
    <mergeCell ref="AM19:AN19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O14:AP14"/>
    <mergeCell ref="AQ14:AR14"/>
    <mergeCell ref="AS14:AT14"/>
    <mergeCell ref="AU14:AV14"/>
    <mergeCell ref="AW14:AX14"/>
    <mergeCell ref="G16:H16"/>
    <mergeCell ref="I16:J16"/>
    <mergeCell ref="K16:L16"/>
    <mergeCell ref="M16:N16"/>
    <mergeCell ref="O16:P16"/>
    <mergeCell ref="Q16:R16"/>
    <mergeCell ref="S16:T16"/>
    <mergeCell ref="AM16:AN16"/>
    <mergeCell ref="AO16:AP16"/>
    <mergeCell ref="AQ16:AR16"/>
    <mergeCell ref="AS16:AT16"/>
    <mergeCell ref="AU16:AV16"/>
    <mergeCell ref="AW16:AX16"/>
    <mergeCell ref="AM14:AN14"/>
    <mergeCell ref="AM15:AN15"/>
    <mergeCell ref="AO15:AP15"/>
    <mergeCell ref="AQ15:AR15"/>
    <mergeCell ref="AS15:AT15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U13:V13"/>
    <mergeCell ref="W13:X13"/>
    <mergeCell ref="Y13:Z13"/>
    <mergeCell ref="AA13:AB13"/>
    <mergeCell ref="AC13:AD13"/>
    <mergeCell ref="AE13:AF13"/>
    <mergeCell ref="AG13:AH13"/>
    <mergeCell ref="G13:H13"/>
    <mergeCell ref="I13:J13"/>
    <mergeCell ref="K13:L13"/>
    <mergeCell ref="M13:N13"/>
    <mergeCell ref="O13:P13"/>
    <mergeCell ref="Q13:R13"/>
    <mergeCell ref="S13:T13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AO6:AP6"/>
    <mergeCell ref="AQ6:AR6"/>
    <mergeCell ref="AS6:AT6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K3:L3"/>
    <mergeCell ref="M3:N3"/>
    <mergeCell ref="G4:H4"/>
    <mergeCell ref="I4:J4"/>
    <mergeCell ref="K4:L4"/>
    <mergeCell ref="M4:N4"/>
    <mergeCell ref="M5:N5"/>
    <mergeCell ref="S6:T6"/>
    <mergeCell ref="U6:V6"/>
    <mergeCell ref="W6:X6"/>
    <mergeCell ref="Y6:Z6"/>
    <mergeCell ref="AA6:AB6"/>
    <mergeCell ref="AC6:AD6"/>
    <mergeCell ref="AE6:AF6"/>
    <mergeCell ref="AU6:AV6"/>
    <mergeCell ref="AW6:AX6"/>
    <mergeCell ref="G7:H7"/>
    <mergeCell ref="I7:J7"/>
    <mergeCell ref="K7:L7"/>
    <mergeCell ref="M7:N7"/>
    <mergeCell ref="O7:P7"/>
    <mergeCell ref="Q7:R7"/>
    <mergeCell ref="S7:T7"/>
    <mergeCell ref="AM7:AN7"/>
    <mergeCell ref="AO7:AP7"/>
    <mergeCell ref="AQ7:AR7"/>
    <mergeCell ref="AS7:AT7"/>
    <mergeCell ref="AU7:AV7"/>
    <mergeCell ref="AW7:AX7"/>
    <mergeCell ref="AG6:AH6"/>
    <mergeCell ref="AI6:AJ6"/>
    <mergeCell ref="AK6:AL6"/>
    <mergeCell ref="AG4:AH4"/>
    <mergeCell ref="AS4:AT4"/>
    <mergeCell ref="AU4:AV4"/>
    <mergeCell ref="AW4:AX4"/>
    <mergeCell ref="AI3:AJ3"/>
    <mergeCell ref="AK3:AL3"/>
    <mergeCell ref="AI4:AJ4"/>
    <mergeCell ref="AK4:AL4"/>
    <mergeCell ref="AM4:AN4"/>
    <mergeCell ref="AO4:AP4"/>
    <mergeCell ref="AQ4:AR4"/>
    <mergeCell ref="AI7:AJ7"/>
    <mergeCell ref="AK7:AL7"/>
    <mergeCell ref="U7:V7"/>
    <mergeCell ref="W7:X7"/>
    <mergeCell ref="Y7:Z7"/>
    <mergeCell ref="AA7:AB7"/>
    <mergeCell ref="AC7:AD7"/>
    <mergeCell ref="AE7:AF7"/>
    <mergeCell ref="AG7:AH7"/>
    <mergeCell ref="AM5:AN5"/>
    <mergeCell ref="AO5:AP5"/>
    <mergeCell ref="AQ5:AR5"/>
    <mergeCell ref="AS5:AT5"/>
    <mergeCell ref="AU5:AV5"/>
    <mergeCell ref="AW5:AX5"/>
    <mergeCell ref="Y5:Z5"/>
    <mergeCell ref="AA5:AB5"/>
    <mergeCell ref="AC5:AD5"/>
    <mergeCell ref="AE5:AF5"/>
    <mergeCell ref="AG5:AH5"/>
    <mergeCell ref="AI5:AJ5"/>
    <mergeCell ref="AM3:AN3"/>
    <mergeCell ref="AO3:AP3"/>
    <mergeCell ref="AQ3:AR3"/>
    <mergeCell ref="AS3:AT3"/>
    <mergeCell ref="AU3:AV3"/>
    <mergeCell ref="AW3:AX3"/>
    <mergeCell ref="A1:F1"/>
    <mergeCell ref="G1:X1"/>
    <mergeCell ref="Y1:AL1"/>
    <mergeCell ref="AM1:AX1"/>
    <mergeCell ref="AY1:BC1"/>
    <mergeCell ref="G3:H3"/>
    <mergeCell ref="I3:J3"/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E3:AF3"/>
    <mergeCell ref="AG3:AH3"/>
    <mergeCell ref="AE4:AF4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U11:V11"/>
    <mergeCell ref="W11:X11"/>
    <mergeCell ref="Y11:Z11"/>
    <mergeCell ref="AA11:AB11"/>
    <mergeCell ref="AC11:AD11"/>
    <mergeCell ref="AE11:AF11"/>
    <mergeCell ref="AG11:AH11"/>
    <mergeCell ref="G11:H11"/>
    <mergeCell ref="I11:J11"/>
    <mergeCell ref="K11:L11"/>
    <mergeCell ref="M11:N11"/>
    <mergeCell ref="O11:P11"/>
    <mergeCell ref="Q11:R11"/>
    <mergeCell ref="S11:T11"/>
    <mergeCell ref="AM9:AN9"/>
    <mergeCell ref="AM10:AN10"/>
    <mergeCell ref="AO10:AP10"/>
    <mergeCell ref="AQ10:AR10"/>
    <mergeCell ref="AS10:AT10"/>
    <mergeCell ref="AU10:AV10"/>
    <mergeCell ref="AW10:AX10"/>
    <mergeCell ref="AI9:AJ9"/>
    <mergeCell ref="AK9:AL9"/>
    <mergeCell ref="AO9:AP9"/>
    <mergeCell ref="AQ9:AR9"/>
    <mergeCell ref="AS9:AT9"/>
    <mergeCell ref="AU9:AV9"/>
    <mergeCell ref="AW9:AX9"/>
    <mergeCell ref="G10:H10"/>
    <mergeCell ref="I10:J10"/>
    <mergeCell ref="K10:L10"/>
    <mergeCell ref="M10:N10"/>
    <mergeCell ref="O10:P10"/>
    <mergeCell ref="Q10:R10"/>
    <mergeCell ref="S10:T10"/>
    <mergeCell ref="AI10:AJ10"/>
    <mergeCell ref="AK10:AL10"/>
    <mergeCell ref="U10:V10"/>
    <mergeCell ref="W10:X10"/>
    <mergeCell ref="Y10:Z10"/>
    <mergeCell ref="AA10:AB10"/>
    <mergeCell ref="AC10:AD10"/>
    <mergeCell ref="AE10:AF10"/>
    <mergeCell ref="AG10:AH10"/>
    <mergeCell ref="AO8:AP8"/>
    <mergeCell ref="AQ8:AR8"/>
    <mergeCell ref="AS8:AT8"/>
    <mergeCell ref="AU8:AV8"/>
    <mergeCell ref="AW8:AX8"/>
    <mergeCell ref="U8:V8"/>
    <mergeCell ref="W8:X8"/>
    <mergeCell ref="Y8:Z8"/>
    <mergeCell ref="AA8:AB8"/>
    <mergeCell ref="AC8:AD8"/>
    <mergeCell ref="AE8:AF8"/>
    <mergeCell ref="AG8:AH8"/>
    <mergeCell ref="G8:H8"/>
    <mergeCell ref="I8:J8"/>
    <mergeCell ref="K8:L8"/>
    <mergeCell ref="M8:N8"/>
    <mergeCell ref="O8:P8"/>
    <mergeCell ref="Q8:R8"/>
    <mergeCell ref="S8:T8"/>
    <mergeCell ref="I5:J5"/>
    <mergeCell ref="K5:L5"/>
    <mergeCell ref="O5:P5"/>
    <mergeCell ref="Q5:R5"/>
    <mergeCell ref="S5:T5"/>
    <mergeCell ref="U5:V5"/>
    <mergeCell ref="W5:X5"/>
    <mergeCell ref="G5:H5"/>
    <mergeCell ref="G6:H6"/>
    <mergeCell ref="I6:J6"/>
    <mergeCell ref="K6:L6"/>
    <mergeCell ref="M6:N6"/>
    <mergeCell ref="O6:P6"/>
    <mergeCell ref="Q6:R6"/>
    <mergeCell ref="AI8:AJ8"/>
    <mergeCell ref="AK8:AL8"/>
    <mergeCell ref="AM8:AN8"/>
    <mergeCell ref="AK5:AL5"/>
    <mergeCell ref="AM6:AN6"/>
  </mergeCells>
  <pageMargins left="0.25" right="0.25" top="0.75" bottom="0.75" header="0" footer="0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C101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7.1640625" customWidth="1"/>
    <col min="2" max="2" width="11.1640625" customWidth="1"/>
    <col min="3" max="4" width="7.1640625" customWidth="1"/>
    <col min="5" max="5" width="14" customWidth="1"/>
    <col min="6" max="6" width="13.1640625" customWidth="1"/>
    <col min="7" max="36" width="4.1640625" customWidth="1"/>
    <col min="37" max="37" width="7.33203125" customWidth="1"/>
    <col min="38" max="38" width="7.1640625" customWidth="1"/>
    <col min="39" max="50" width="4.1640625" hidden="1" customWidth="1"/>
    <col min="51" max="51" width="14.5" customWidth="1"/>
    <col min="52" max="52" width="21.1640625" customWidth="1"/>
    <col min="53" max="53" width="14.83203125" customWidth="1"/>
    <col min="54" max="54" width="12.83203125" customWidth="1"/>
    <col min="55" max="55" width="12.1640625" customWidth="1"/>
  </cols>
  <sheetData>
    <row r="1" spans="1:55" ht="20" x14ac:dyDescent="0.2">
      <c r="A1" s="354" t="s">
        <v>18</v>
      </c>
      <c r="B1" s="274"/>
      <c r="C1" s="274"/>
      <c r="D1" s="274"/>
      <c r="E1" s="274"/>
      <c r="F1" s="275"/>
      <c r="G1" s="365" t="s">
        <v>40</v>
      </c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5"/>
      <c r="Y1" s="276" t="s">
        <v>41</v>
      </c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5"/>
      <c r="AM1" s="277" t="s">
        <v>21</v>
      </c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5"/>
      <c r="AY1" s="278" t="s">
        <v>42</v>
      </c>
      <c r="AZ1" s="279"/>
      <c r="BA1" s="279"/>
      <c r="BB1" s="279"/>
      <c r="BC1" s="280"/>
    </row>
    <row r="2" spans="1:55" ht="151.5" customHeight="1" x14ac:dyDescent="0.2">
      <c r="A2" s="2" t="s">
        <v>1</v>
      </c>
      <c r="B2" s="3" t="s">
        <v>2</v>
      </c>
      <c r="C2" s="3" t="s">
        <v>3</v>
      </c>
      <c r="D2" s="3"/>
      <c r="E2" s="3" t="s">
        <v>22</v>
      </c>
      <c r="F2" s="3" t="s">
        <v>23</v>
      </c>
      <c r="G2" s="27" t="s">
        <v>24</v>
      </c>
      <c r="H2" s="30">
        <f>35.62731*(1+$F$368)</f>
        <v>36.535806405000002</v>
      </c>
      <c r="I2" s="28" t="s">
        <v>4</v>
      </c>
      <c r="J2" s="30">
        <f>39.482*(1+$F$368)</f>
        <v>40.488790999999999</v>
      </c>
      <c r="K2" s="28" t="s">
        <v>47</v>
      </c>
      <c r="L2" s="30">
        <f>39.482*(1+$F$368)</f>
        <v>40.488790999999999</v>
      </c>
      <c r="M2" s="28" t="s">
        <v>92</v>
      </c>
      <c r="N2" s="30">
        <f>39.482*(1+$F$368)</f>
        <v>40.488790999999999</v>
      </c>
      <c r="O2" s="70" t="s">
        <v>48</v>
      </c>
      <c r="P2" s="30">
        <f>111.83796*(1+$F$368)</f>
        <v>114.68982798</v>
      </c>
      <c r="Q2" s="70" t="s">
        <v>49</v>
      </c>
      <c r="R2" s="30">
        <f>162.16712*(1+$F$368)</f>
        <v>166.30238156000001</v>
      </c>
      <c r="S2" s="28" t="s">
        <v>50</v>
      </c>
      <c r="T2" s="30">
        <f>5*(1+$F$368)</f>
        <v>5.1275000000000004</v>
      </c>
      <c r="U2" s="28" t="s">
        <v>51</v>
      </c>
      <c r="V2" s="30">
        <f>10*(1+$F$368)</f>
        <v>10.255000000000001</v>
      </c>
      <c r="W2" s="28" t="s">
        <v>52</v>
      </c>
      <c r="X2" s="30">
        <f>15*(1+$F$368)</f>
        <v>15.3825</v>
      </c>
      <c r="Y2" s="29" t="s">
        <v>93</v>
      </c>
      <c r="Z2" s="5">
        <f>23.77*(1+$F$368)</f>
        <v>24.376135000000001</v>
      </c>
      <c r="AA2" s="29" t="s">
        <v>94</v>
      </c>
      <c r="AB2" s="5">
        <f>28.9*(1+$F$368)</f>
        <v>29.636950000000002</v>
      </c>
      <c r="AC2" s="29" t="s">
        <v>55</v>
      </c>
      <c r="AD2" s="5">
        <v>15.17</v>
      </c>
      <c r="AE2" s="29" t="s">
        <v>47</v>
      </c>
      <c r="AF2" s="5">
        <f>27.9491*(1+$F$368)</f>
        <v>28.661802050000002</v>
      </c>
      <c r="AG2" s="28" t="s">
        <v>56</v>
      </c>
      <c r="AH2" s="30">
        <f>27.9491*(1+$F$368)</f>
        <v>28.661802050000002</v>
      </c>
      <c r="AI2" s="70" t="s">
        <v>48</v>
      </c>
      <c r="AJ2" s="30">
        <f>111.83796*(1+$F$368)</f>
        <v>114.68982798</v>
      </c>
      <c r="AK2" s="70" t="s">
        <v>49</v>
      </c>
      <c r="AL2" s="30">
        <f>162.16712*(1+$F$368)</f>
        <v>166.30238156000001</v>
      </c>
      <c r="AM2" s="30" t="s">
        <v>29</v>
      </c>
      <c r="AN2" s="30">
        <v>0</v>
      </c>
      <c r="AO2" s="30" t="s">
        <v>29</v>
      </c>
      <c r="AP2" s="30">
        <v>0</v>
      </c>
      <c r="AQ2" s="30" t="s">
        <v>29</v>
      </c>
      <c r="AR2" s="30">
        <v>0</v>
      </c>
      <c r="AS2" s="30" t="s">
        <v>29</v>
      </c>
      <c r="AT2" s="30">
        <v>0</v>
      </c>
      <c r="AU2" s="30" t="s">
        <v>29</v>
      </c>
      <c r="AV2" s="30">
        <v>0</v>
      </c>
      <c r="AW2" s="30" t="s">
        <v>29</v>
      </c>
      <c r="AX2" s="30">
        <v>0</v>
      </c>
      <c r="AY2" s="31" t="s">
        <v>95</v>
      </c>
      <c r="AZ2" s="71" t="s">
        <v>58</v>
      </c>
      <c r="BA2" s="31" t="s">
        <v>59</v>
      </c>
      <c r="BB2" s="71" t="s">
        <v>60</v>
      </c>
      <c r="BC2" s="71" t="s">
        <v>61</v>
      </c>
    </row>
    <row r="3" spans="1:55" ht="13" x14ac:dyDescent="0.15">
      <c r="A3" s="32" t="s">
        <v>7</v>
      </c>
      <c r="B3" s="33">
        <v>46384</v>
      </c>
      <c r="C3" s="34">
        <v>1</v>
      </c>
      <c r="D3" s="34"/>
      <c r="E3" s="34" t="s">
        <v>31</v>
      </c>
      <c r="F3" s="35" t="s">
        <v>32</v>
      </c>
      <c r="G3" s="290"/>
      <c r="H3" s="285"/>
      <c r="I3" s="284"/>
      <c r="J3" s="285"/>
      <c r="K3" s="284"/>
      <c r="L3" s="285"/>
      <c r="M3" s="284"/>
      <c r="N3" s="288"/>
      <c r="O3" s="282"/>
      <c r="P3" s="272"/>
      <c r="Q3" s="282"/>
      <c r="R3" s="272"/>
      <c r="S3" s="282"/>
      <c r="T3" s="272"/>
      <c r="U3" s="282"/>
      <c r="V3" s="272"/>
      <c r="W3" s="282"/>
      <c r="X3" s="272"/>
      <c r="Y3" s="290"/>
      <c r="Z3" s="285"/>
      <c r="AA3" s="284"/>
      <c r="AB3" s="285"/>
      <c r="AC3" s="284"/>
      <c r="AD3" s="285"/>
      <c r="AE3" s="284"/>
      <c r="AF3" s="288"/>
      <c r="AG3" s="282"/>
      <c r="AH3" s="272"/>
      <c r="AI3" s="282"/>
      <c r="AJ3" s="272"/>
      <c r="AK3" s="282"/>
      <c r="AL3" s="283"/>
      <c r="AM3" s="289"/>
      <c r="AN3" s="272"/>
      <c r="AO3" s="271"/>
      <c r="AP3" s="272"/>
      <c r="AQ3" s="271"/>
      <c r="AR3" s="272"/>
      <c r="AS3" s="271"/>
      <c r="AT3" s="272"/>
      <c r="AU3" s="271"/>
      <c r="AV3" s="272"/>
      <c r="AW3" s="271"/>
      <c r="AX3" s="283"/>
      <c r="AY3" s="68">
        <f t="shared" ref="AY3:AY257" si="0">(G3*H$2)+(I3*J$2)+(K3*L$2)+(AE3*AF$2)+(AG3*AH$2)+(AI3*AJ$2)+(AK3*AL$2)+(AM3*AN$2)+(AO3*AP$2)+(AQ3*AR$2)+(AS3*AT$2)+(AU3*AV$2)+(AW3*AX$2) + (M3*$N$2) + (Y3*$Z$2) + (AA3*$AB$2) + (O3*$P$2) + (Q3*$R$2) + (S3*$T$2) + (U3*$V$2) + (W3*$X$2) + (AC3*$AD$2)</f>
        <v>0</v>
      </c>
      <c r="AZ3" s="34">
        <f t="shared" ref="AZ3:AZ257" si="1">SUM(G3,I3,K3,M3,Y3,AA3,AE3,AG3,AC3)</f>
        <v>0</v>
      </c>
      <c r="BA3" s="34">
        <f t="shared" ref="BA3:BA257" si="2">SUM(O3,Q3,S3,U3,W3,AI3,AK3)</f>
        <v>0</v>
      </c>
      <c r="BB3" s="34">
        <f t="shared" ref="BB3:BB257" si="3">SUM(AZ3:BA3)</f>
        <v>0</v>
      </c>
      <c r="BC3" s="69" t="str">
        <f t="shared" ref="BC3:BC257" si="4">IFERROR(AY3/BB3,"")</f>
        <v/>
      </c>
    </row>
    <row r="4" spans="1:55" ht="13" x14ac:dyDescent="0.15">
      <c r="A4" s="40" t="s">
        <v>9</v>
      </c>
      <c r="B4" s="41">
        <f t="shared" ref="B4:B258" si="5">B3+1</f>
        <v>46385</v>
      </c>
      <c r="C4" s="42">
        <v>1</v>
      </c>
      <c r="D4" s="42"/>
      <c r="E4" s="42" t="s">
        <v>31</v>
      </c>
      <c r="F4" s="43" t="s">
        <v>32</v>
      </c>
      <c r="G4" s="281"/>
      <c r="H4" s="272"/>
      <c r="I4" s="282"/>
      <c r="J4" s="272"/>
      <c r="K4" s="282"/>
      <c r="L4" s="272"/>
      <c r="M4" s="282"/>
      <c r="N4" s="283"/>
      <c r="O4" s="282"/>
      <c r="P4" s="272"/>
      <c r="Q4" s="282"/>
      <c r="R4" s="272"/>
      <c r="S4" s="282"/>
      <c r="T4" s="272"/>
      <c r="U4" s="282"/>
      <c r="V4" s="272"/>
      <c r="W4" s="282"/>
      <c r="X4" s="272"/>
      <c r="Y4" s="281"/>
      <c r="Z4" s="272"/>
      <c r="AA4" s="282"/>
      <c r="AB4" s="272"/>
      <c r="AC4" s="282"/>
      <c r="AD4" s="272"/>
      <c r="AE4" s="282"/>
      <c r="AF4" s="283"/>
      <c r="AG4" s="282"/>
      <c r="AH4" s="272"/>
      <c r="AI4" s="282"/>
      <c r="AJ4" s="272"/>
      <c r="AK4" s="282"/>
      <c r="AL4" s="283"/>
      <c r="AM4" s="289"/>
      <c r="AN4" s="272"/>
      <c r="AO4" s="271"/>
      <c r="AP4" s="272"/>
      <c r="AQ4" s="271"/>
      <c r="AR4" s="272"/>
      <c r="AS4" s="271"/>
      <c r="AT4" s="272"/>
      <c r="AU4" s="271"/>
      <c r="AV4" s="272"/>
      <c r="AW4" s="271"/>
      <c r="AX4" s="283"/>
      <c r="AY4" s="13">
        <f t="shared" si="0"/>
        <v>0</v>
      </c>
      <c r="AZ4" s="42">
        <f t="shared" si="1"/>
        <v>0</v>
      </c>
      <c r="BA4" s="42">
        <f t="shared" si="2"/>
        <v>0</v>
      </c>
      <c r="BB4" s="42">
        <f t="shared" si="3"/>
        <v>0</v>
      </c>
      <c r="BC4" s="78" t="str">
        <f t="shared" si="4"/>
        <v/>
      </c>
    </row>
    <row r="5" spans="1:55" ht="13" x14ac:dyDescent="0.15">
      <c r="A5" s="40" t="s">
        <v>10</v>
      </c>
      <c r="B5" s="41">
        <f t="shared" si="5"/>
        <v>46386</v>
      </c>
      <c r="C5" s="42">
        <v>1</v>
      </c>
      <c r="D5" s="42"/>
      <c r="E5" s="42" t="s">
        <v>31</v>
      </c>
      <c r="F5" s="43" t="s">
        <v>32</v>
      </c>
      <c r="G5" s="281"/>
      <c r="H5" s="272"/>
      <c r="I5" s="282"/>
      <c r="J5" s="272"/>
      <c r="K5" s="282"/>
      <c r="L5" s="272"/>
      <c r="M5" s="282"/>
      <c r="N5" s="283"/>
      <c r="O5" s="282"/>
      <c r="P5" s="272"/>
      <c r="Q5" s="282"/>
      <c r="R5" s="272"/>
      <c r="S5" s="282"/>
      <c r="T5" s="272"/>
      <c r="U5" s="282"/>
      <c r="V5" s="272"/>
      <c r="W5" s="282"/>
      <c r="X5" s="272"/>
      <c r="Y5" s="281"/>
      <c r="Z5" s="272"/>
      <c r="AA5" s="282"/>
      <c r="AB5" s="272"/>
      <c r="AC5" s="282"/>
      <c r="AD5" s="272"/>
      <c r="AE5" s="282"/>
      <c r="AF5" s="283"/>
      <c r="AG5" s="282"/>
      <c r="AH5" s="272"/>
      <c r="AI5" s="282"/>
      <c r="AJ5" s="272"/>
      <c r="AK5" s="282"/>
      <c r="AL5" s="283"/>
      <c r="AM5" s="289"/>
      <c r="AN5" s="272"/>
      <c r="AO5" s="271"/>
      <c r="AP5" s="272"/>
      <c r="AQ5" s="271"/>
      <c r="AR5" s="272"/>
      <c r="AS5" s="271"/>
      <c r="AT5" s="272"/>
      <c r="AU5" s="271"/>
      <c r="AV5" s="272"/>
      <c r="AW5" s="271"/>
      <c r="AX5" s="283"/>
      <c r="AY5" s="13">
        <f t="shared" si="0"/>
        <v>0</v>
      </c>
      <c r="AZ5" s="42">
        <f t="shared" si="1"/>
        <v>0</v>
      </c>
      <c r="BA5" s="42">
        <f t="shared" si="2"/>
        <v>0</v>
      </c>
      <c r="BB5" s="42">
        <f t="shared" si="3"/>
        <v>0</v>
      </c>
      <c r="BC5" s="78" t="str">
        <f t="shared" si="4"/>
        <v/>
      </c>
    </row>
    <row r="6" spans="1:55" ht="13" x14ac:dyDescent="0.15">
      <c r="A6" s="40" t="s">
        <v>11</v>
      </c>
      <c r="B6" s="41">
        <f t="shared" si="5"/>
        <v>46387</v>
      </c>
      <c r="C6" s="42">
        <v>1</v>
      </c>
      <c r="D6" s="42"/>
      <c r="E6" s="42" t="s">
        <v>31</v>
      </c>
      <c r="F6" s="43" t="s">
        <v>32</v>
      </c>
      <c r="G6" s="281"/>
      <c r="H6" s="272"/>
      <c r="I6" s="282"/>
      <c r="J6" s="272"/>
      <c r="K6" s="282"/>
      <c r="L6" s="272"/>
      <c r="M6" s="282"/>
      <c r="N6" s="283"/>
      <c r="O6" s="282"/>
      <c r="P6" s="272"/>
      <c r="Q6" s="282"/>
      <c r="R6" s="272"/>
      <c r="S6" s="282"/>
      <c r="T6" s="272"/>
      <c r="U6" s="282"/>
      <c r="V6" s="272"/>
      <c r="W6" s="282"/>
      <c r="X6" s="272"/>
      <c r="Y6" s="281"/>
      <c r="Z6" s="272"/>
      <c r="AA6" s="282"/>
      <c r="AB6" s="272"/>
      <c r="AC6" s="282"/>
      <c r="AD6" s="272"/>
      <c r="AE6" s="282"/>
      <c r="AF6" s="283"/>
      <c r="AG6" s="282"/>
      <c r="AH6" s="272"/>
      <c r="AI6" s="282"/>
      <c r="AJ6" s="272"/>
      <c r="AK6" s="282"/>
      <c r="AL6" s="283"/>
      <c r="AM6" s="289"/>
      <c r="AN6" s="272"/>
      <c r="AO6" s="271"/>
      <c r="AP6" s="272"/>
      <c r="AQ6" s="271"/>
      <c r="AR6" s="272"/>
      <c r="AS6" s="271"/>
      <c r="AT6" s="272"/>
      <c r="AU6" s="271"/>
      <c r="AV6" s="272"/>
      <c r="AW6" s="271"/>
      <c r="AX6" s="283"/>
      <c r="AY6" s="13">
        <f t="shared" si="0"/>
        <v>0</v>
      </c>
      <c r="AZ6" s="42">
        <f t="shared" si="1"/>
        <v>0</v>
      </c>
      <c r="BA6" s="42">
        <f t="shared" si="2"/>
        <v>0</v>
      </c>
      <c r="BB6" s="42">
        <f t="shared" si="3"/>
        <v>0</v>
      </c>
      <c r="BC6" s="78" t="str">
        <f t="shared" si="4"/>
        <v/>
      </c>
    </row>
    <row r="7" spans="1:55" ht="13" x14ac:dyDescent="0.15">
      <c r="A7" s="40" t="s">
        <v>12</v>
      </c>
      <c r="B7" s="41">
        <f t="shared" si="5"/>
        <v>46388</v>
      </c>
      <c r="C7" s="42">
        <v>1</v>
      </c>
      <c r="D7" s="42"/>
      <c r="E7" s="42" t="s">
        <v>31</v>
      </c>
      <c r="F7" s="43" t="s">
        <v>32</v>
      </c>
      <c r="G7" s="281"/>
      <c r="H7" s="272"/>
      <c r="I7" s="282"/>
      <c r="J7" s="272"/>
      <c r="K7" s="282"/>
      <c r="L7" s="272"/>
      <c r="M7" s="282"/>
      <c r="N7" s="283"/>
      <c r="O7" s="282"/>
      <c r="P7" s="272"/>
      <c r="Q7" s="282"/>
      <c r="R7" s="272"/>
      <c r="S7" s="282"/>
      <c r="T7" s="272"/>
      <c r="U7" s="282"/>
      <c r="V7" s="272"/>
      <c r="W7" s="282"/>
      <c r="X7" s="272"/>
      <c r="Y7" s="281"/>
      <c r="Z7" s="272"/>
      <c r="AA7" s="282"/>
      <c r="AB7" s="272"/>
      <c r="AC7" s="282"/>
      <c r="AD7" s="272"/>
      <c r="AE7" s="282"/>
      <c r="AF7" s="283"/>
      <c r="AG7" s="282"/>
      <c r="AH7" s="272"/>
      <c r="AI7" s="282"/>
      <c r="AJ7" s="272"/>
      <c r="AK7" s="282"/>
      <c r="AL7" s="283"/>
      <c r="AM7" s="289"/>
      <c r="AN7" s="272"/>
      <c r="AO7" s="271"/>
      <c r="AP7" s="272"/>
      <c r="AQ7" s="271"/>
      <c r="AR7" s="272"/>
      <c r="AS7" s="271"/>
      <c r="AT7" s="272"/>
      <c r="AU7" s="271"/>
      <c r="AV7" s="272"/>
      <c r="AW7" s="271"/>
      <c r="AX7" s="283"/>
      <c r="AY7" s="13">
        <f t="shared" si="0"/>
        <v>0</v>
      </c>
      <c r="AZ7" s="42">
        <f t="shared" si="1"/>
        <v>0</v>
      </c>
      <c r="BA7" s="42">
        <f t="shared" si="2"/>
        <v>0</v>
      </c>
      <c r="BB7" s="42">
        <f t="shared" si="3"/>
        <v>0</v>
      </c>
      <c r="BC7" s="78" t="str">
        <f t="shared" si="4"/>
        <v/>
      </c>
    </row>
    <row r="8" spans="1:55" ht="13" x14ac:dyDescent="0.15">
      <c r="A8" s="40" t="s">
        <v>13</v>
      </c>
      <c r="B8" s="41">
        <f t="shared" si="5"/>
        <v>46389</v>
      </c>
      <c r="C8" s="42">
        <v>1</v>
      </c>
      <c r="D8" s="42"/>
      <c r="E8" s="42" t="s">
        <v>31</v>
      </c>
      <c r="F8" s="43" t="s">
        <v>32</v>
      </c>
      <c r="G8" s="281"/>
      <c r="H8" s="272"/>
      <c r="I8" s="282"/>
      <c r="J8" s="272"/>
      <c r="K8" s="282"/>
      <c r="L8" s="272"/>
      <c r="M8" s="282"/>
      <c r="N8" s="283"/>
      <c r="O8" s="282"/>
      <c r="P8" s="272"/>
      <c r="Q8" s="282"/>
      <c r="R8" s="272"/>
      <c r="S8" s="282"/>
      <c r="T8" s="272"/>
      <c r="U8" s="282"/>
      <c r="V8" s="272"/>
      <c r="W8" s="282"/>
      <c r="X8" s="272"/>
      <c r="Y8" s="281"/>
      <c r="Z8" s="272"/>
      <c r="AA8" s="282"/>
      <c r="AB8" s="272"/>
      <c r="AC8" s="282"/>
      <c r="AD8" s="272"/>
      <c r="AE8" s="282"/>
      <c r="AF8" s="283"/>
      <c r="AG8" s="282"/>
      <c r="AH8" s="272"/>
      <c r="AI8" s="282"/>
      <c r="AJ8" s="272"/>
      <c r="AK8" s="282"/>
      <c r="AL8" s="283"/>
      <c r="AM8" s="289"/>
      <c r="AN8" s="272"/>
      <c r="AO8" s="271"/>
      <c r="AP8" s="272"/>
      <c r="AQ8" s="271"/>
      <c r="AR8" s="272"/>
      <c r="AS8" s="271"/>
      <c r="AT8" s="272"/>
      <c r="AU8" s="271"/>
      <c r="AV8" s="272"/>
      <c r="AW8" s="271"/>
      <c r="AX8" s="283"/>
      <c r="AY8" s="13">
        <f t="shared" si="0"/>
        <v>0</v>
      </c>
      <c r="AZ8" s="42">
        <f t="shared" si="1"/>
        <v>0</v>
      </c>
      <c r="BA8" s="42">
        <f t="shared" si="2"/>
        <v>0</v>
      </c>
      <c r="BB8" s="42">
        <f t="shared" si="3"/>
        <v>0</v>
      </c>
      <c r="BC8" s="78" t="str">
        <f t="shared" si="4"/>
        <v/>
      </c>
    </row>
    <row r="9" spans="1:55" ht="13" x14ac:dyDescent="0.15">
      <c r="A9" s="45" t="s">
        <v>14</v>
      </c>
      <c r="B9" s="46">
        <f t="shared" si="5"/>
        <v>46390</v>
      </c>
      <c r="C9" s="47">
        <v>1</v>
      </c>
      <c r="D9" s="47"/>
      <c r="E9" s="47" t="s">
        <v>31</v>
      </c>
      <c r="F9" s="48" t="s">
        <v>32</v>
      </c>
      <c r="G9" s="281"/>
      <c r="H9" s="272"/>
      <c r="I9" s="282"/>
      <c r="J9" s="272"/>
      <c r="K9" s="282"/>
      <c r="L9" s="272"/>
      <c r="M9" s="282"/>
      <c r="N9" s="283"/>
      <c r="O9" s="282"/>
      <c r="P9" s="272"/>
      <c r="Q9" s="282"/>
      <c r="R9" s="272"/>
      <c r="S9" s="282"/>
      <c r="T9" s="272"/>
      <c r="U9" s="282"/>
      <c r="V9" s="272"/>
      <c r="W9" s="282"/>
      <c r="X9" s="272"/>
      <c r="Y9" s="296"/>
      <c r="Z9" s="292"/>
      <c r="AA9" s="291"/>
      <c r="AB9" s="292"/>
      <c r="AC9" s="291"/>
      <c r="AD9" s="292"/>
      <c r="AE9" s="291"/>
      <c r="AF9" s="293"/>
      <c r="AG9" s="291"/>
      <c r="AH9" s="292"/>
      <c r="AI9" s="291"/>
      <c r="AJ9" s="292"/>
      <c r="AK9" s="291"/>
      <c r="AL9" s="293"/>
      <c r="AM9" s="294"/>
      <c r="AN9" s="292"/>
      <c r="AO9" s="295"/>
      <c r="AP9" s="292"/>
      <c r="AQ9" s="295"/>
      <c r="AR9" s="292"/>
      <c r="AS9" s="295"/>
      <c r="AT9" s="292"/>
      <c r="AU9" s="295"/>
      <c r="AV9" s="292"/>
      <c r="AW9" s="295"/>
      <c r="AX9" s="293"/>
      <c r="AY9" s="79">
        <f t="shared" si="0"/>
        <v>0</v>
      </c>
      <c r="AZ9" s="47">
        <f t="shared" si="1"/>
        <v>0</v>
      </c>
      <c r="BA9" s="47">
        <f t="shared" si="2"/>
        <v>0</v>
      </c>
      <c r="BB9" s="47">
        <f t="shared" si="3"/>
        <v>0</v>
      </c>
      <c r="BC9" s="80" t="str">
        <f t="shared" si="4"/>
        <v/>
      </c>
    </row>
    <row r="10" spans="1:55" ht="13" x14ac:dyDescent="0.15">
      <c r="A10" s="32" t="s">
        <v>7</v>
      </c>
      <c r="B10" s="33">
        <f t="shared" si="5"/>
        <v>46391</v>
      </c>
      <c r="C10" s="34">
        <v>1</v>
      </c>
      <c r="D10" s="34"/>
      <c r="E10" s="34" t="s">
        <v>34</v>
      </c>
      <c r="F10" s="35" t="s">
        <v>37</v>
      </c>
      <c r="G10" s="290"/>
      <c r="H10" s="285"/>
      <c r="I10" s="284"/>
      <c r="J10" s="285"/>
      <c r="K10" s="284"/>
      <c r="L10" s="285"/>
      <c r="M10" s="284"/>
      <c r="N10" s="288"/>
      <c r="O10" s="284"/>
      <c r="P10" s="285"/>
      <c r="Q10" s="284"/>
      <c r="R10" s="285"/>
      <c r="S10" s="284"/>
      <c r="T10" s="285"/>
      <c r="U10" s="284"/>
      <c r="V10" s="285"/>
      <c r="W10" s="284"/>
      <c r="X10" s="285"/>
      <c r="Y10" s="290"/>
      <c r="Z10" s="285"/>
      <c r="AA10" s="284"/>
      <c r="AB10" s="285"/>
      <c r="AC10" s="284"/>
      <c r="AD10" s="285"/>
      <c r="AE10" s="284"/>
      <c r="AF10" s="288"/>
      <c r="AG10" s="282"/>
      <c r="AH10" s="272"/>
      <c r="AI10" s="282"/>
      <c r="AJ10" s="272"/>
      <c r="AK10" s="282"/>
      <c r="AL10" s="283"/>
      <c r="AM10" s="289"/>
      <c r="AN10" s="272"/>
      <c r="AO10" s="271"/>
      <c r="AP10" s="272"/>
      <c r="AQ10" s="271"/>
      <c r="AR10" s="272"/>
      <c r="AS10" s="271"/>
      <c r="AT10" s="272"/>
      <c r="AU10" s="271"/>
      <c r="AV10" s="272"/>
      <c r="AW10" s="271"/>
      <c r="AX10" s="283"/>
      <c r="AY10" s="68">
        <f t="shared" si="0"/>
        <v>0</v>
      </c>
      <c r="AZ10" s="34">
        <f t="shared" si="1"/>
        <v>0</v>
      </c>
      <c r="BA10" s="34">
        <f t="shared" si="2"/>
        <v>0</v>
      </c>
      <c r="BB10" s="34">
        <f t="shared" si="3"/>
        <v>0</v>
      </c>
      <c r="BC10" s="69" t="str">
        <f t="shared" si="4"/>
        <v/>
      </c>
    </row>
    <row r="11" spans="1:55" ht="13" x14ac:dyDescent="0.15">
      <c r="A11" s="40" t="s">
        <v>9</v>
      </c>
      <c r="B11" s="41">
        <f t="shared" si="5"/>
        <v>46392</v>
      </c>
      <c r="C11" s="42">
        <v>1</v>
      </c>
      <c r="D11" s="42"/>
      <c r="E11" s="42" t="s">
        <v>34</v>
      </c>
      <c r="F11" s="43" t="s">
        <v>37</v>
      </c>
      <c r="G11" s="281"/>
      <c r="H11" s="272"/>
      <c r="I11" s="282"/>
      <c r="J11" s="272"/>
      <c r="K11" s="282"/>
      <c r="L11" s="272"/>
      <c r="M11" s="282"/>
      <c r="N11" s="283"/>
      <c r="O11" s="282"/>
      <c r="P11" s="272"/>
      <c r="Q11" s="282"/>
      <c r="R11" s="272"/>
      <c r="S11" s="282"/>
      <c r="T11" s="272"/>
      <c r="U11" s="282"/>
      <c r="V11" s="272"/>
      <c r="W11" s="282"/>
      <c r="X11" s="272"/>
      <c r="Y11" s="281"/>
      <c r="Z11" s="272"/>
      <c r="AA11" s="282"/>
      <c r="AB11" s="272"/>
      <c r="AC11" s="282"/>
      <c r="AD11" s="272"/>
      <c r="AE11" s="282"/>
      <c r="AF11" s="283"/>
      <c r="AG11" s="282"/>
      <c r="AH11" s="272"/>
      <c r="AI11" s="282"/>
      <c r="AJ11" s="272"/>
      <c r="AK11" s="282"/>
      <c r="AL11" s="283"/>
      <c r="AM11" s="289"/>
      <c r="AN11" s="272"/>
      <c r="AO11" s="271"/>
      <c r="AP11" s="272"/>
      <c r="AQ11" s="271"/>
      <c r="AR11" s="272"/>
      <c r="AS11" s="271"/>
      <c r="AT11" s="272"/>
      <c r="AU11" s="271"/>
      <c r="AV11" s="272"/>
      <c r="AW11" s="271"/>
      <c r="AX11" s="283"/>
      <c r="AY11" s="13">
        <f t="shared" si="0"/>
        <v>0</v>
      </c>
      <c r="AZ11" s="42">
        <f t="shared" si="1"/>
        <v>0</v>
      </c>
      <c r="BA11" s="42">
        <f t="shared" si="2"/>
        <v>0</v>
      </c>
      <c r="BB11" s="42">
        <f t="shared" si="3"/>
        <v>0</v>
      </c>
      <c r="BC11" s="78" t="str">
        <f t="shared" si="4"/>
        <v/>
      </c>
    </row>
    <row r="12" spans="1:55" ht="13" x14ac:dyDescent="0.15">
      <c r="A12" s="40" t="s">
        <v>10</v>
      </c>
      <c r="B12" s="41">
        <f t="shared" si="5"/>
        <v>46393</v>
      </c>
      <c r="C12" s="42">
        <v>1</v>
      </c>
      <c r="D12" s="42"/>
      <c r="E12" s="42" t="s">
        <v>34</v>
      </c>
      <c r="F12" s="43" t="s">
        <v>37</v>
      </c>
      <c r="G12" s="281"/>
      <c r="H12" s="272"/>
      <c r="I12" s="282"/>
      <c r="J12" s="272"/>
      <c r="K12" s="282"/>
      <c r="L12" s="272"/>
      <c r="M12" s="282"/>
      <c r="N12" s="283"/>
      <c r="O12" s="282"/>
      <c r="P12" s="272"/>
      <c r="Q12" s="282"/>
      <c r="R12" s="272"/>
      <c r="S12" s="282"/>
      <c r="T12" s="272"/>
      <c r="U12" s="282"/>
      <c r="V12" s="272"/>
      <c r="W12" s="282"/>
      <c r="X12" s="272"/>
      <c r="Y12" s="281"/>
      <c r="Z12" s="272"/>
      <c r="AA12" s="282"/>
      <c r="AB12" s="272"/>
      <c r="AC12" s="282"/>
      <c r="AD12" s="272"/>
      <c r="AE12" s="282"/>
      <c r="AF12" s="283"/>
      <c r="AG12" s="282"/>
      <c r="AH12" s="272"/>
      <c r="AI12" s="282"/>
      <c r="AJ12" s="272"/>
      <c r="AK12" s="282"/>
      <c r="AL12" s="283"/>
      <c r="AM12" s="289"/>
      <c r="AN12" s="272"/>
      <c r="AO12" s="271"/>
      <c r="AP12" s="272"/>
      <c r="AQ12" s="271"/>
      <c r="AR12" s="272"/>
      <c r="AS12" s="271"/>
      <c r="AT12" s="272"/>
      <c r="AU12" s="271"/>
      <c r="AV12" s="272"/>
      <c r="AW12" s="271"/>
      <c r="AX12" s="283"/>
      <c r="AY12" s="13">
        <f t="shared" si="0"/>
        <v>0</v>
      </c>
      <c r="AZ12" s="42">
        <f t="shared" si="1"/>
        <v>0</v>
      </c>
      <c r="BA12" s="42">
        <f t="shared" si="2"/>
        <v>0</v>
      </c>
      <c r="BB12" s="42">
        <f t="shared" si="3"/>
        <v>0</v>
      </c>
      <c r="BC12" s="78" t="str">
        <f t="shared" si="4"/>
        <v/>
      </c>
    </row>
    <row r="13" spans="1:55" ht="13" x14ac:dyDescent="0.15">
      <c r="A13" s="40" t="s">
        <v>11</v>
      </c>
      <c r="B13" s="41">
        <f t="shared" si="5"/>
        <v>46394</v>
      </c>
      <c r="C13" s="42">
        <v>1</v>
      </c>
      <c r="D13" s="42"/>
      <c r="E13" s="42" t="s">
        <v>34</v>
      </c>
      <c r="F13" s="43" t="s">
        <v>37</v>
      </c>
      <c r="G13" s="281"/>
      <c r="H13" s="272"/>
      <c r="I13" s="282"/>
      <c r="J13" s="272"/>
      <c r="K13" s="282"/>
      <c r="L13" s="272"/>
      <c r="M13" s="282"/>
      <c r="N13" s="283"/>
      <c r="O13" s="282"/>
      <c r="P13" s="272"/>
      <c r="Q13" s="282"/>
      <c r="R13" s="272"/>
      <c r="S13" s="282"/>
      <c r="T13" s="272"/>
      <c r="U13" s="282"/>
      <c r="V13" s="272"/>
      <c r="W13" s="282"/>
      <c r="X13" s="272"/>
      <c r="Y13" s="281"/>
      <c r="Z13" s="272"/>
      <c r="AA13" s="282"/>
      <c r="AB13" s="272"/>
      <c r="AC13" s="282"/>
      <c r="AD13" s="272"/>
      <c r="AE13" s="282"/>
      <c r="AF13" s="283"/>
      <c r="AG13" s="282"/>
      <c r="AH13" s="272"/>
      <c r="AI13" s="282"/>
      <c r="AJ13" s="272"/>
      <c r="AK13" s="282"/>
      <c r="AL13" s="283"/>
      <c r="AM13" s="289"/>
      <c r="AN13" s="272"/>
      <c r="AO13" s="271"/>
      <c r="AP13" s="272"/>
      <c r="AQ13" s="271"/>
      <c r="AR13" s="272"/>
      <c r="AS13" s="271"/>
      <c r="AT13" s="272"/>
      <c r="AU13" s="271"/>
      <c r="AV13" s="272"/>
      <c r="AW13" s="271"/>
      <c r="AX13" s="283"/>
      <c r="AY13" s="13">
        <f t="shared" si="0"/>
        <v>0</v>
      </c>
      <c r="AZ13" s="42">
        <f t="shared" si="1"/>
        <v>0</v>
      </c>
      <c r="BA13" s="42">
        <f t="shared" si="2"/>
        <v>0</v>
      </c>
      <c r="BB13" s="42">
        <f t="shared" si="3"/>
        <v>0</v>
      </c>
      <c r="BC13" s="78" t="str">
        <f t="shared" si="4"/>
        <v/>
      </c>
    </row>
    <row r="14" spans="1:55" ht="13" x14ac:dyDescent="0.15">
      <c r="A14" s="40" t="s">
        <v>12</v>
      </c>
      <c r="B14" s="41">
        <f t="shared" si="5"/>
        <v>46395</v>
      </c>
      <c r="C14" s="42">
        <v>1</v>
      </c>
      <c r="D14" s="42"/>
      <c r="E14" s="42" t="s">
        <v>34</v>
      </c>
      <c r="F14" s="43" t="s">
        <v>37</v>
      </c>
      <c r="G14" s="281"/>
      <c r="H14" s="272"/>
      <c r="I14" s="282"/>
      <c r="J14" s="272"/>
      <c r="K14" s="282"/>
      <c r="L14" s="272"/>
      <c r="M14" s="282"/>
      <c r="N14" s="283"/>
      <c r="O14" s="282"/>
      <c r="P14" s="272"/>
      <c r="Q14" s="282"/>
      <c r="R14" s="272"/>
      <c r="S14" s="282"/>
      <c r="T14" s="272"/>
      <c r="U14" s="282"/>
      <c r="V14" s="272"/>
      <c r="W14" s="282"/>
      <c r="X14" s="272"/>
      <c r="Y14" s="281"/>
      <c r="Z14" s="272"/>
      <c r="AA14" s="282"/>
      <c r="AB14" s="272"/>
      <c r="AC14" s="282"/>
      <c r="AD14" s="272"/>
      <c r="AE14" s="282"/>
      <c r="AF14" s="283"/>
      <c r="AG14" s="282"/>
      <c r="AH14" s="272"/>
      <c r="AI14" s="282"/>
      <c r="AJ14" s="272"/>
      <c r="AK14" s="282"/>
      <c r="AL14" s="283"/>
      <c r="AM14" s="289"/>
      <c r="AN14" s="272"/>
      <c r="AO14" s="271"/>
      <c r="AP14" s="272"/>
      <c r="AQ14" s="271"/>
      <c r="AR14" s="272"/>
      <c r="AS14" s="271"/>
      <c r="AT14" s="272"/>
      <c r="AU14" s="271"/>
      <c r="AV14" s="272"/>
      <c r="AW14" s="271"/>
      <c r="AX14" s="283"/>
      <c r="AY14" s="13">
        <f t="shared" si="0"/>
        <v>0</v>
      </c>
      <c r="AZ14" s="42">
        <f t="shared" si="1"/>
        <v>0</v>
      </c>
      <c r="BA14" s="42">
        <f t="shared" si="2"/>
        <v>0</v>
      </c>
      <c r="BB14" s="42">
        <f t="shared" si="3"/>
        <v>0</v>
      </c>
      <c r="BC14" s="78" t="str">
        <f t="shared" si="4"/>
        <v/>
      </c>
    </row>
    <row r="15" spans="1:55" ht="13" x14ac:dyDescent="0.15">
      <c r="A15" s="40" t="s">
        <v>13</v>
      </c>
      <c r="B15" s="41">
        <f t="shared" si="5"/>
        <v>46396</v>
      </c>
      <c r="C15" s="42">
        <v>1</v>
      </c>
      <c r="D15" s="42"/>
      <c r="E15" s="42" t="s">
        <v>34</v>
      </c>
      <c r="F15" s="43" t="s">
        <v>37</v>
      </c>
      <c r="G15" s="281"/>
      <c r="H15" s="272"/>
      <c r="I15" s="282"/>
      <c r="J15" s="272"/>
      <c r="K15" s="282"/>
      <c r="L15" s="272"/>
      <c r="M15" s="282"/>
      <c r="N15" s="283"/>
      <c r="O15" s="282"/>
      <c r="P15" s="272"/>
      <c r="Q15" s="282"/>
      <c r="R15" s="272"/>
      <c r="S15" s="282"/>
      <c r="T15" s="272"/>
      <c r="U15" s="282"/>
      <c r="V15" s="272"/>
      <c r="W15" s="282"/>
      <c r="X15" s="272"/>
      <c r="Y15" s="281"/>
      <c r="Z15" s="272"/>
      <c r="AA15" s="282"/>
      <c r="AB15" s="272"/>
      <c r="AC15" s="282"/>
      <c r="AD15" s="272"/>
      <c r="AE15" s="282"/>
      <c r="AF15" s="283"/>
      <c r="AG15" s="282"/>
      <c r="AH15" s="272"/>
      <c r="AI15" s="282"/>
      <c r="AJ15" s="272"/>
      <c r="AK15" s="282"/>
      <c r="AL15" s="283"/>
      <c r="AM15" s="289"/>
      <c r="AN15" s="272"/>
      <c r="AO15" s="271"/>
      <c r="AP15" s="272"/>
      <c r="AQ15" s="271"/>
      <c r="AR15" s="272"/>
      <c r="AS15" s="271"/>
      <c r="AT15" s="272"/>
      <c r="AU15" s="271"/>
      <c r="AV15" s="272"/>
      <c r="AW15" s="271"/>
      <c r="AX15" s="283"/>
      <c r="AY15" s="13">
        <f t="shared" si="0"/>
        <v>0</v>
      </c>
      <c r="AZ15" s="42">
        <f t="shared" si="1"/>
        <v>0</v>
      </c>
      <c r="BA15" s="42">
        <f t="shared" si="2"/>
        <v>0</v>
      </c>
      <c r="BB15" s="42">
        <f t="shared" si="3"/>
        <v>0</v>
      </c>
      <c r="BC15" s="78" t="str">
        <f t="shared" si="4"/>
        <v/>
      </c>
    </row>
    <row r="16" spans="1:55" ht="13" x14ac:dyDescent="0.15">
      <c r="A16" s="45" t="s">
        <v>14</v>
      </c>
      <c r="B16" s="46">
        <f t="shared" si="5"/>
        <v>46397</v>
      </c>
      <c r="C16" s="47">
        <v>1</v>
      </c>
      <c r="D16" s="47"/>
      <c r="E16" s="47" t="s">
        <v>34</v>
      </c>
      <c r="F16" s="48" t="s">
        <v>37</v>
      </c>
      <c r="G16" s="296"/>
      <c r="H16" s="292"/>
      <c r="I16" s="291"/>
      <c r="J16" s="292"/>
      <c r="K16" s="291"/>
      <c r="L16" s="292"/>
      <c r="M16" s="291"/>
      <c r="N16" s="293"/>
      <c r="O16" s="291"/>
      <c r="P16" s="292"/>
      <c r="Q16" s="291"/>
      <c r="R16" s="292"/>
      <c r="S16" s="291"/>
      <c r="T16" s="292"/>
      <c r="U16" s="291"/>
      <c r="V16" s="292"/>
      <c r="W16" s="291"/>
      <c r="X16" s="292"/>
      <c r="Y16" s="296"/>
      <c r="Z16" s="292"/>
      <c r="AA16" s="291"/>
      <c r="AB16" s="292"/>
      <c r="AC16" s="291"/>
      <c r="AD16" s="292"/>
      <c r="AE16" s="291"/>
      <c r="AF16" s="293"/>
      <c r="AG16" s="291"/>
      <c r="AH16" s="292"/>
      <c r="AI16" s="291"/>
      <c r="AJ16" s="292"/>
      <c r="AK16" s="291"/>
      <c r="AL16" s="293"/>
      <c r="AM16" s="294"/>
      <c r="AN16" s="292"/>
      <c r="AO16" s="295"/>
      <c r="AP16" s="292"/>
      <c r="AQ16" s="295"/>
      <c r="AR16" s="292"/>
      <c r="AS16" s="295"/>
      <c r="AT16" s="292"/>
      <c r="AU16" s="295"/>
      <c r="AV16" s="292"/>
      <c r="AW16" s="295"/>
      <c r="AX16" s="293"/>
      <c r="AY16" s="79">
        <f t="shared" si="0"/>
        <v>0</v>
      </c>
      <c r="AZ16" s="47">
        <f t="shared" si="1"/>
        <v>0</v>
      </c>
      <c r="BA16" s="47">
        <f t="shared" si="2"/>
        <v>0</v>
      </c>
      <c r="BB16" s="47">
        <f t="shared" si="3"/>
        <v>0</v>
      </c>
      <c r="BC16" s="80" t="str">
        <f t="shared" si="4"/>
        <v/>
      </c>
    </row>
    <row r="17" spans="1:55" ht="13" x14ac:dyDescent="0.15">
      <c r="A17" s="32" t="s">
        <v>7</v>
      </c>
      <c r="B17" s="33">
        <f t="shared" si="5"/>
        <v>46398</v>
      </c>
      <c r="C17" s="34">
        <v>1</v>
      </c>
      <c r="D17" s="34"/>
      <c r="E17" s="34" t="s">
        <v>35</v>
      </c>
      <c r="F17" s="35" t="s">
        <v>37</v>
      </c>
      <c r="G17" s="281"/>
      <c r="H17" s="272"/>
      <c r="I17" s="282"/>
      <c r="J17" s="272"/>
      <c r="K17" s="282"/>
      <c r="L17" s="272"/>
      <c r="M17" s="282"/>
      <c r="N17" s="283"/>
      <c r="O17" s="284"/>
      <c r="P17" s="285"/>
      <c r="Q17" s="284"/>
      <c r="R17" s="285"/>
      <c r="S17" s="284"/>
      <c r="T17" s="285"/>
      <c r="U17" s="284"/>
      <c r="V17" s="285"/>
      <c r="W17" s="284"/>
      <c r="X17" s="285"/>
      <c r="Y17" s="290"/>
      <c r="Z17" s="285"/>
      <c r="AA17" s="284"/>
      <c r="AB17" s="285"/>
      <c r="AC17" s="284"/>
      <c r="AD17" s="285"/>
      <c r="AE17" s="284"/>
      <c r="AF17" s="288"/>
      <c r="AG17" s="282"/>
      <c r="AH17" s="272"/>
      <c r="AI17" s="282"/>
      <c r="AJ17" s="272"/>
      <c r="AK17" s="282"/>
      <c r="AL17" s="283"/>
      <c r="AM17" s="289"/>
      <c r="AN17" s="272"/>
      <c r="AO17" s="271"/>
      <c r="AP17" s="272"/>
      <c r="AQ17" s="271"/>
      <c r="AR17" s="272"/>
      <c r="AS17" s="271"/>
      <c r="AT17" s="272"/>
      <c r="AU17" s="271"/>
      <c r="AV17" s="272"/>
      <c r="AW17" s="271"/>
      <c r="AX17" s="283"/>
      <c r="AY17" s="68">
        <f t="shared" si="0"/>
        <v>0</v>
      </c>
      <c r="AZ17" s="34">
        <f t="shared" si="1"/>
        <v>0</v>
      </c>
      <c r="BA17" s="34">
        <f t="shared" si="2"/>
        <v>0</v>
      </c>
      <c r="BB17" s="34">
        <f t="shared" si="3"/>
        <v>0</v>
      </c>
      <c r="BC17" s="69" t="str">
        <f t="shared" si="4"/>
        <v/>
      </c>
    </row>
    <row r="18" spans="1:55" ht="13" x14ac:dyDescent="0.15">
      <c r="A18" s="40" t="s">
        <v>9</v>
      </c>
      <c r="B18" s="41">
        <f t="shared" si="5"/>
        <v>46399</v>
      </c>
      <c r="C18" s="42">
        <v>1</v>
      </c>
      <c r="D18" s="42"/>
      <c r="E18" s="42" t="s">
        <v>35</v>
      </c>
      <c r="F18" s="43" t="s">
        <v>37</v>
      </c>
      <c r="G18" s="281"/>
      <c r="H18" s="272"/>
      <c r="I18" s="282"/>
      <c r="J18" s="272"/>
      <c r="K18" s="282"/>
      <c r="L18" s="272"/>
      <c r="M18" s="282"/>
      <c r="N18" s="283"/>
      <c r="O18" s="282"/>
      <c r="P18" s="272"/>
      <c r="Q18" s="282"/>
      <c r="R18" s="272"/>
      <c r="S18" s="282"/>
      <c r="T18" s="272"/>
      <c r="U18" s="282"/>
      <c r="V18" s="272"/>
      <c r="W18" s="282"/>
      <c r="X18" s="272"/>
      <c r="Y18" s="281"/>
      <c r="Z18" s="272"/>
      <c r="AA18" s="282"/>
      <c r="AB18" s="272"/>
      <c r="AC18" s="282"/>
      <c r="AD18" s="272"/>
      <c r="AE18" s="282"/>
      <c r="AF18" s="283"/>
      <c r="AG18" s="282"/>
      <c r="AH18" s="272"/>
      <c r="AI18" s="282"/>
      <c r="AJ18" s="272"/>
      <c r="AK18" s="282"/>
      <c r="AL18" s="283"/>
      <c r="AM18" s="289"/>
      <c r="AN18" s="272"/>
      <c r="AO18" s="271"/>
      <c r="AP18" s="272"/>
      <c r="AQ18" s="271"/>
      <c r="AR18" s="272"/>
      <c r="AS18" s="271"/>
      <c r="AT18" s="272"/>
      <c r="AU18" s="271"/>
      <c r="AV18" s="272"/>
      <c r="AW18" s="271"/>
      <c r="AX18" s="283"/>
      <c r="AY18" s="13">
        <f t="shared" si="0"/>
        <v>0</v>
      </c>
      <c r="AZ18" s="42">
        <f t="shared" si="1"/>
        <v>0</v>
      </c>
      <c r="BA18" s="42">
        <f t="shared" si="2"/>
        <v>0</v>
      </c>
      <c r="BB18" s="42">
        <f t="shared" si="3"/>
        <v>0</v>
      </c>
      <c r="BC18" s="78" t="str">
        <f t="shared" si="4"/>
        <v/>
      </c>
    </row>
    <row r="19" spans="1:55" ht="13" x14ac:dyDescent="0.15">
      <c r="A19" s="40" t="s">
        <v>10</v>
      </c>
      <c r="B19" s="41">
        <f t="shared" si="5"/>
        <v>46400</v>
      </c>
      <c r="C19" s="42">
        <v>1</v>
      </c>
      <c r="D19" s="42"/>
      <c r="E19" s="42" t="s">
        <v>35</v>
      </c>
      <c r="F19" s="43" t="s">
        <v>37</v>
      </c>
      <c r="G19" s="281"/>
      <c r="H19" s="272"/>
      <c r="I19" s="282"/>
      <c r="J19" s="272"/>
      <c r="K19" s="282"/>
      <c r="L19" s="272"/>
      <c r="M19" s="282"/>
      <c r="N19" s="283"/>
      <c r="O19" s="282"/>
      <c r="P19" s="272"/>
      <c r="Q19" s="282"/>
      <c r="R19" s="272"/>
      <c r="S19" s="282"/>
      <c r="T19" s="272"/>
      <c r="U19" s="282"/>
      <c r="V19" s="272"/>
      <c r="W19" s="282"/>
      <c r="X19" s="272"/>
      <c r="Y19" s="281"/>
      <c r="Z19" s="272"/>
      <c r="AA19" s="282"/>
      <c r="AB19" s="272"/>
      <c r="AC19" s="282"/>
      <c r="AD19" s="272"/>
      <c r="AE19" s="282"/>
      <c r="AF19" s="283"/>
      <c r="AG19" s="282"/>
      <c r="AH19" s="272"/>
      <c r="AI19" s="282"/>
      <c r="AJ19" s="272"/>
      <c r="AK19" s="282"/>
      <c r="AL19" s="283"/>
      <c r="AM19" s="289"/>
      <c r="AN19" s="272"/>
      <c r="AO19" s="271"/>
      <c r="AP19" s="272"/>
      <c r="AQ19" s="271"/>
      <c r="AR19" s="272"/>
      <c r="AS19" s="271"/>
      <c r="AT19" s="272"/>
      <c r="AU19" s="271"/>
      <c r="AV19" s="272"/>
      <c r="AW19" s="271"/>
      <c r="AX19" s="283"/>
      <c r="AY19" s="13">
        <f t="shared" si="0"/>
        <v>0</v>
      </c>
      <c r="AZ19" s="42">
        <f t="shared" si="1"/>
        <v>0</v>
      </c>
      <c r="BA19" s="42">
        <f t="shared" si="2"/>
        <v>0</v>
      </c>
      <c r="BB19" s="42">
        <f t="shared" si="3"/>
        <v>0</v>
      </c>
      <c r="BC19" s="78" t="str">
        <f t="shared" si="4"/>
        <v/>
      </c>
    </row>
    <row r="20" spans="1:55" ht="13" x14ac:dyDescent="0.15">
      <c r="A20" s="40" t="s">
        <v>11</v>
      </c>
      <c r="B20" s="41">
        <f t="shared" si="5"/>
        <v>46401</v>
      </c>
      <c r="C20" s="42">
        <v>1</v>
      </c>
      <c r="D20" s="42"/>
      <c r="E20" s="42" t="s">
        <v>35</v>
      </c>
      <c r="F20" s="43" t="s">
        <v>37</v>
      </c>
      <c r="G20" s="281"/>
      <c r="H20" s="272"/>
      <c r="I20" s="282"/>
      <c r="J20" s="272"/>
      <c r="K20" s="282"/>
      <c r="L20" s="272"/>
      <c r="M20" s="282"/>
      <c r="N20" s="283"/>
      <c r="O20" s="282"/>
      <c r="P20" s="272"/>
      <c r="Q20" s="282"/>
      <c r="R20" s="272"/>
      <c r="S20" s="282"/>
      <c r="T20" s="272"/>
      <c r="U20" s="282"/>
      <c r="V20" s="272"/>
      <c r="W20" s="282"/>
      <c r="X20" s="272"/>
      <c r="Y20" s="281"/>
      <c r="Z20" s="272"/>
      <c r="AA20" s="282"/>
      <c r="AB20" s="272"/>
      <c r="AC20" s="282"/>
      <c r="AD20" s="272"/>
      <c r="AE20" s="282"/>
      <c r="AF20" s="283"/>
      <c r="AG20" s="282"/>
      <c r="AH20" s="272"/>
      <c r="AI20" s="282"/>
      <c r="AJ20" s="272"/>
      <c r="AK20" s="282"/>
      <c r="AL20" s="283"/>
      <c r="AM20" s="289"/>
      <c r="AN20" s="272"/>
      <c r="AO20" s="271"/>
      <c r="AP20" s="272"/>
      <c r="AQ20" s="271"/>
      <c r="AR20" s="272"/>
      <c r="AS20" s="271"/>
      <c r="AT20" s="272"/>
      <c r="AU20" s="271"/>
      <c r="AV20" s="272"/>
      <c r="AW20" s="271"/>
      <c r="AX20" s="283"/>
      <c r="AY20" s="13">
        <f t="shared" si="0"/>
        <v>0</v>
      </c>
      <c r="AZ20" s="42">
        <f t="shared" si="1"/>
        <v>0</v>
      </c>
      <c r="BA20" s="42">
        <f t="shared" si="2"/>
        <v>0</v>
      </c>
      <c r="BB20" s="42">
        <f t="shared" si="3"/>
        <v>0</v>
      </c>
      <c r="BC20" s="78" t="str">
        <f t="shared" si="4"/>
        <v/>
      </c>
    </row>
    <row r="21" spans="1:55" ht="13" x14ac:dyDescent="0.15">
      <c r="A21" s="40" t="s">
        <v>12</v>
      </c>
      <c r="B21" s="41">
        <f t="shared" si="5"/>
        <v>46402</v>
      </c>
      <c r="C21" s="42">
        <v>1</v>
      </c>
      <c r="D21" s="42"/>
      <c r="E21" s="42" t="s">
        <v>35</v>
      </c>
      <c r="F21" s="43" t="s">
        <v>37</v>
      </c>
      <c r="G21" s="281"/>
      <c r="H21" s="272"/>
      <c r="I21" s="282"/>
      <c r="J21" s="272"/>
      <c r="K21" s="282"/>
      <c r="L21" s="272"/>
      <c r="M21" s="282"/>
      <c r="N21" s="283"/>
      <c r="O21" s="282"/>
      <c r="P21" s="272"/>
      <c r="Q21" s="282"/>
      <c r="R21" s="272"/>
      <c r="S21" s="282"/>
      <c r="T21" s="272"/>
      <c r="U21" s="282"/>
      <c r="V21" s="272"/>
      <c r="W21" s="282"/>
      <c r="X21" s="272"/>
      <c r="Y21" s="281"/>
      <c r="Z21" s="272"/>
      <c r="AA21" s="282"/>
      <c r="AB21" s="272"/>
      <c r="AC21" s="282"/>
      <c r="AD21" s="272"/>
      <c r="AE21" s="282"/>
      <c r="AF21" s="283"/>
      <c r="AG21" s="282"/>
      <c r="AH21" s="272"/>
      <c r="AI21" s="282"/>
      <c r="AJ21" s="272"/>
      <c r="AK21" s="282"/>
      <c r="AL21" s="283"/>
      <c r="AM21" s="289"/>
      <c r="AN21" s="272"/>
      <c r="AO21" s="271"/>
      <c r="AP21" s="272"/>
      <c r="AQ21" s="271"/>
      <c r="AR21" s="272"/>
      <c r="AS21" s="271"/>
      <c r="AT21" s="272"/>
      <c r="AU21" s="271"/>
      <c r="AV21" s="272"/>
      <c r="AW21" s="271"/>
      <c r="AX21" s="283"/>
      <c r="AY21" s="13">
        <f t="shared" si="0"/>
        <v>0</v>
      </c>
      <c r="AZ21" s="42">
        <f t="shared" si="1"/>
        <v>0</v>
      </c>
      <c r="BA21" s="42">
        <f t="shared" si="2"/>
        <v>0</v>
      </c>
      <c r="BB21" s="42">
        <f t="shared" si="3"/>
        <v>0</v>
      </c>
      <c r="BC21" s="78" t="str">
        <f t="shared" si="4"/>
        <v/>
      </c>
    </row>
    <row r="22" spans="1:55" ht="13" x14ac:dyDescent="0.15">
      <c r="A22" s="40" t="s">
        <v>13</v>
      </c>
      <c r="B22" s="41">
        <f t="shared" si="5"/>
        <v>46403</v>
      </c>
      <c r="C22" s="42">
        <v>1</v>
      </c>
      <c r="D22" s="42"/>
      <c r="E22" s="42" t="s">
        <v>35</v>
      </c>
      <c r="F22" s="43" t="s">
        <v>37</v>
      </c>
      <c r="G22" s="281"/>
      <c r="H22" s="272"/>
      <c r="I22" s="282"/>
      <c r="J22" s="272"/>
      <c r="K22" s="282"/>
      <c r="L22" s="272"/>
      <c r="M22" s="282"/>
      <c r="N22" s="283"/>
      <c r="O22" s="282"/>
      <c r="P22" s="272"/>
      <c r="Q22" s="282"/>
      <c r="R22" s="272"/>
      <c r="S22" s="282"/>
      <c r="T22" s="272"/>
      <c r="U22" s="282"/>
      <c r="V22" s="272"/>
      <c r="W22" s="282"/>
      <c r="X22" s="272"/>
      <c r="Y22" s="281"/>
      <c r="Z22" s="272"/>
      <c r="AA22" s="282"/>
      <c r="AB22" s="272"/>
      <c r="AC22" s="282"/>
      <c r="AD22" s="272"/>
      <c r="AE22" s="282"/>
      <c r="AF22" s="283"/>
      <c r="AG22" s="282"/>
      <c r="AH22" s="272"/>
      <c r="AI22" s="282"/>
      <c r="AJ22" s="272"/>
      <c r="AK22" s="282"/>
      <c r="AL22" s="283"/>
      <c r="AM22" s="289"/>
      <c r="AN22" s="272"/>
      <c r="AO22" s="271"/>
      <c r="AP22" s="272"/>
      <c r="AQ22" s="271"/>
      <c r="AR22" s="272"/>
      <c r="AS22" s="271"/>
      <c r="AT22" s="272"/>
      <c r="AU22" s="271"/>
      <c r="AV22" s="272"/>
      <c r="AW22" s="271"/>
      <c r="AX22" s="283"/>
      <c r="AY22" s="13">
        <f t="shared" si="0"/>
        <v>0</v>
      </c>
      <c r="AZ22" s="42">
        <f t="shared" si="1"/>
        <v>0</v>
      </c>
      <c r="BA22" s="42">
        <f t="shared" si="2"/>
        <v>0</v>
      </c>
      <c r="BB22" s="42">
        <f t="shared" si="3"/>
        <v>0</v>
      </c>
      <c r="BC22" s="78" t="str">
        <f t="shared" si="4"/>
        <v/>
      </c>
    </row>
    <row r="23" spans="1:55" ht="13" x14ac:dyDescent="0.15">
      <c r="A23" s="45" t="s">
        <v>14</v>
      </c>
      <c r="B23" s="46">
        <f t="shared" si="5"/>
        <v>46404</v>
      </c>
      <c r="C23" s="47">
        <v>1</v>
      </c>
      <c r="D23" s="47"/>
      <c r="E23" s="47" t="s">
        <v>35</v>
      </c>
      <c r="F23" s="48" t="s">
        <v>37</v>
      </c>
      <c r="G23" s="281"/>
      <c r="H23" s="272"/>
      <c r="I23" s="282"/>
      <c r="J23" s="272"/>
      <c r="K23" s="282"/>
      <c r="L23" s="272"/>
      <c r="M23" s="282"/>
      <c r="N23" s="283"/>
      <c r="O23" s="291"/>
      <c r="P23" s="292"/>
      <c r="Q23" s="291"/>
      <c r="R23" s="292"/>
      <c r="S23" s="291"/>
      <c r="T23" s="292"/>
      <c r="U23" s="291"/>
      <c r="V23" s="292"/>
      <c r="W23" s="291"/>
      <c r="X23" s="292"/>
      <c r="Y23" s="296"/>
      <c r="Z23" s="292"/>
      <c r="AA23" s="291"/>
      <c r="AB23" s="292"/>
      <c r="AC23" s="291"/>
      <c r="AD23" s="292"/>
      <c r="AE23" s="291"/>
      <c r="AF23" s="293"/>
      <c r="AG23" s="291"/>
      <c r="AH23" s="292"/>
      <c r="AI23" s="291"/>
      <c r="AJ23" s="292"/>
      <c r="AK23" s="291"/>
      <c r="AL23" s="293"/>
      <c r="AM23" s="294"/>
      <c r="AN23" s="292"/>
      <c r="AO23" s="295"/>
      <c r="AP23" s="292"/>
      <c r="AQ23" s="295"/>
      <c r="AR23" s="292"/>
      <c r="AS23" s="295"/>
      <c r="AT23" s="292"/>
      <c r="AU23" s="295"/>
      <c r="AV23" s="292"/>
      <c r="AW23" s="295"/>
      <c r="AX23" s="293"/>
      <c r="AY23" s="79">
        <f t="shared" si="0"/>
        <v>0</v>
      </c>
      <c r="AZ23" s="47">
        <f t="shared" si="1"/>
        <v>0</v>
      </c>
      <c r="BA23" s="47">
        <f t="shared" si="2"/>
        <v>0</v>
      </c>
      <c r="BB23" s="47">
        <f t="shared" si="3"/>
        <v>0</v>
      </c>
      <c r="BC23" s="80" t="str">
        <f t="shared" si="4"/>
        <v/>
      </c>
    </row>
    <row r="24" spans="1:55" ht="13" x14ac:dyDescent="0.15">
      <c r="A24" s="32" t="s">
        <v>7</v>
      </c>
      <c r="B24" s="33">
        <f t="shared" si="5"/>
        <v>46405</v>
      </c>
      <c r="C24" s="34">
        <v>1</v>
      </c>
      <c r="D24" s="34"/>
      <c r="E24" s="34" t="s">
        <v>36</v>
      </c>
      <c r="F24" s="35" t="s">
        <v>37</v>
      </c>
      <c r="G24" s="290"/>
      <c r="H24" s="285"/>
      <c r="I24" s="284"/>
      <c r="J24" s="285"/>
      <c r="K24" s="284"/>
      <c r="L24" s="285"/>
      <c r="M24" s="284"/>
      <c r="N24" s="288"/>
      <c r="O24" s="284"/>
      <c r="P24" s="285"/>
      <c r="Q24" s="284"/>
      <c r="R24" s="285"/>
      <c r="S24" s="284"/>
      <c r="T24" s="285"/>
      <c r="U24" s="284"/>
      <c r="V24" s="285"/>
      <c r="W24" s="284"/>
      <c r="X24" s="285"/>
      <c r="Y24" s="374">
        <v>40</v>
      </c>
      <c r="Z24" s="285"/>
      <c r="AA24" s="375">
        <v>40</v>
      </c>
      <c r="AB24" s="285"/>
      <c r="AC24" s="287"/>
      <c r="AD24" s="285"/>
      <c r="AE24" s="287"/>
      <c r="AF24" s="288"/>
      <c r="AG24" s="350"/>
      <c r="AH24" s="272"/>
      <c r="AI24" s="350"/>
      <c r="AJ24" s="272"/>
      <c r="AK24" s="350"/>
      <c r="AL24" s="283"/>
      <c r="AM24" s="289"/>
      <c r="AN24" s="272"/>
      <c r="AO24" s="271"/>
      <c r="AP24" s="272"/>
      <c r="AQ24" s="271"/>
      <c r="AR24" s="272"/>
      <c r="AS24" s="271"/>
      <c r="AT24" s="272"/>
      <c r="AU24" s="271"/>
      <c r="AV24" s="272"/>
      <c r="AW24" s="271"/>
      <c r="AX24" s="283"/>
      <c r="AY24" s="68">
        <f t="shared" si="0"/>
        <v>2160.5234</v>
      </c>
      <c r="AZ24" s="34">
        <f t="shared" si="1"/>
        <v>80</v>
      </c>
      <c r="BA24" s="34">
        <f t="shared" si="2"/>
        <v>0</v>
      </c>
      <c r="BB24" s="34">
        <f t="shared" si="3"/>
        <v>80</v>
      </c>
      <c r="BC24" s="69">
        <f t="shared" si="4"/>
        <v>27.006542500000002</v>
      </c>
    </row>
    <row r="25" spans="1:55" ht="13" x14ac:dyDescent="0.15">
      <c r="A25" s="40" t="s">
        <v>9</v>
      </c>
      <c r="B25" s="41">
        <f t="shared" si="5"/>
        <v>46406</v>
      </c>
      <c r="C25" s="42">
        <v>1</v>
      </c>
      <c r="D25" s="42"/>
      <c r="E25" s="42" t="s">
        <v>36</v>
      </c>
      <c r="F25" s="43" t="s">
        <v>37</v>
      </c>
      <c r="G25" s="281"/>
      <c r="H25" s="272"/>
      <c r="I25" s="282"/>
      <c r="J25" s="272"/>
      <c r="K25" s="282"/>
      <c r="L25" s="272"/>
      <c r="M25" s="282"/>
      <c r="N25" s="283"/>
      <c r="O25" s="282"/>
      <c r="P25" s="272"/>
      <c r="Q25" s="282"/>
      <c r="R25" s="272"/>
      <c r="S25" s="282"/>
      <c r="T25" s="272"/>
      <c r="U25" s="282"/>
      <c r="V25" s="272"/>
      <c r="W25" s="282"/>
      <c r="X25" s="283"/>
      <c r="Y25" s="349">
        <v>40</v>
      </c>
      <c r="Z25" s="272"/>
      <c r="AA25" s="350">
        <v>40</v>
      </c>
      <c r="AB25" s="272"/>
      <c r="AC25" s="350"/>
      <c r="AD25" s="272"/>
      <c r="AE25" s="350"/>
      <c r="AF25" s="283"/>
      <c r="AG25" s="350"/>
      <c r="AH25" s="272"/>
      <c r="AI25" s="350"/>
      <c r="AJ25" s="272"/>
      <c r="AK25" s="350"/>
      <c r="AL25" s="283"/>
      <c r="AM25" s="289"/>
      <c r="AN25" s="272"/>
      <c r="AO25" s="271"/>
      <c r="AP25" s="272"/>
      <c r="AQ25" s="271"/>
      <c r="AR25" s="272"/>
      <c r="AS25" s="271"/>
      <c r="AT25" s="272"/>
      <c r="AU25" s="271"/>
      <c r="AV25" s="272"/>
      <c r="AW25" s="271"/>
      <c r="AX25" s="283"/>
      <c r="AY25" s="13">
        <f t="shared" si="0"/>
        <v>2160.5234</v>
      </c>
      <c r="AZ25" s="42">
        <f t="shared" si="1"/>
        <v>80</v>
      </c>
      <c r="BA25" s="42">
        <f t="shared" si="2"/>
        <v>0</v>
      </c>
      <c r="BB25" s="42">
        <f t="shared" si="3"/>
        <v>80</v>
      </c>
      <c r="BC25" s="78">
        <f t="shared" si="4"/>
        <v>27.006542500000002</v>
      </c>
    </row>
    <row r="26" spans="1:55" ht="13" x14ac:dyDescent="0.15">
      <c r="A26" s="40" t="s">
        <v>10</v>
      </c>
      <c r="B26" s="41">
        <f t="shared" si="5"/>
        <v>46407</v>
      </c>
      <c r="C26" s="42">
        <v>1</v>
      </c>
      <c r="D26" s="42"/>
      <c r="E26" s="42" t="s">
        <v>36</v>
      </c>
      <c r="F26" s="43" t="s">
        <v>37</v>
      </c>
      <c r="G26" s="281"/>
      <c r="H26" s="272"/>
      <c r="I26" s="282"/>
      <c r="J26" s="272"/>
      <c r="K26" s="282"/>
      <c r="L26" s="272"/>
      <c r="M26" s="282"/>
      <c r="N26" s="283"/>
      <c r="O26" s="282"/>
      <c r="P26" s="272"/>
      <c r="Q26" s="282"/>
      <c r="R26" s="272"/>
      <c r="S26" s="282"/>
      <c r="T26" s="272"/>
      <c r="U26" s="282"/>
      <c r="V26" s="272"/>
      <c r="W26" s="282"/>
      <c r="X26" s="272"/>
      <c r="Y26" s="349">
        <v>40</v>
      </c>
      <c r="Z26" s="272"/>
      <c r="AA26" s="350">
        <v>40</v>
      </c>
      <c r="AB26" s="272"/>
      <c r="AC26" s="350"/>
      <c r="AD26" s="272"/>
      <c r="AE26" s="350"/>
      <c r="AF26" s="283"/>
      <c r="AG26" s="350"/>
      <c r="AH26" s="272"/>
      <c r="AI26" s="350"/>
      <c r="AJ26" s="272"/>
      <c r="AK26" s="350"/>
      <c r="AL26" s="283"/>
      <c r="AM26" s="289"/>
      <c r="AN26" s="272"/>
      <c r="AO26" s="271"/>
      <c r="AP26" s="272"/>
      <c r="AQ26" s="271"/>
      <c r="AR26" s="272"/>
      <c r="AS26" s="271"/>
      <c r="AT26" s="272"/>
      <c r="AU26" s="271"/>
      <c r="AV26" s="272"/>
      <c r="AW26" s="271"/>
      <c r="AX26" s="283"/>
      <c r="AY26" s="13">
        <f t="shared" si="0"/>
        <v>2160.5234</v>
      </c>
      <c r="AZ26" s="42">
        <f t="shared" si="1"/>
        <v>80</v>
      </c>
      <c r="BA26" s="42">
        <f t="shared" si="2"/>
        <v>0</v>
      </c>
      <c r="BB26" s="42">
        <f t="shared" si="3"/>
        <v>80</v>
      </c>
      <c r="BC26" s="78">
        <f t="shared" si="4"/>
        <v>27.006542500000002</v>
      </c>
    </row>
    <row r="27" spans="1:55" ht="13" x14ac:dyDescent="0.15">
      <c r="A27" s="40" t="s">
        <v>11</v>
      </c>
      <c r="B27" s="41">
        <f t="shared" si="5"/>
        <v>46408</v>
      </c>
      <c r="C27" s="42">
        <v>1</v>
      </c>
      <c r="D27" s="42"/>
      <c r="E27" s="42" t="s">
        <v>36</v>
      </c>
      <c r="F27" s="43" t="s">
        <v>37</v>
      </c>
      <c r="G27" s="281"/>
      <c r="H27" s="272"/>
      <c r="I27" s="282"/>
      <c r="J27" s="272"/>
      <c r="K27" s="282"/>
      <c r="L27" s="272"/>
      <c r="M27" s="282"/>
      <c r="N27" s="283"/>
      <c r="O27" s="282"/>
      <c r="P27" s="272"/>
      <c r="Q27" s="282"/>
      <c r="R27" s="272"/>
      <c r="S27" s="282"/>
      <c r="T27" s="272"/>
      <c r="U27" s="282"/>
      <c r="V27" s="272"/>
      <c r="W27" s="282"/>
      <c r="X27" s="272"/>
      <c r="Y27" s="349">
        <v>40</v>
      </c>
      <c r="Z27" s="272"/>
      <c r="AA27" s="350">
        <v>40</v>
      </c>
      <c r="AB27" s="272"/>
      <c r="AC27" s="350"/>
      <c r="AD27" s="272"/>
      <c r="AE27" s="350"/>
      <c r="AF27" s="283"/>
      <c r="AG27" s="350"/>
      <c r="AH27" s="272"/>
      <c r="AI27" s="350"/>
      <c r="AJ27" s="272"/>
      <c r="AK27" s="350"/>
      <c r="AL27" s="283"/>
      <c r="AM27" s="289"/>
      <c r="AN27" s="272"/>
      <c r="AO27" s="271"/>
      <c r="AP27" s="272"/>
      <c r="AQ27" s="271"/>
      <c r="AR27" s="272"/>
      <c r="AS27" s="271"/>
      <c r="AT27" s="272"/>
      <c r="AU27" s="271"/>
      <c r="AV27" s="272"/>
      <c r="AW27" s="271"/>
      <c r="AX27" s="283"/>
      <c r="AY27" s="13">
        <f t="shared" si="0"/>
        <v>2160.5234</v>
      </c>
      <c r="AZ27" s="42">
        <f t="shared" si="1"/>
        <v>80</v>
      </c>
      <c r="BA27" s="42">
        <f t="shared" si="2"/>
        <v>0</v>
      </c>
      <c r="BB27" s="42">
        <f t="shared" si="3"/>
        <v>80</v>
      </c>
      <c r="BC27" s="78">
        <f t="shared" si="4"/>
        <v>27.006542500000002</v>
      </c>
    </row>
    <row r="28" spans="1:55" ht="13" x14ac:dyDescent="0.15">
      <c r="A28" s="40" t="s">
        <v>12</v>
      </c>
      <c r="B28" s="41">
        <f t="shared" si="5"/>
        <v>46409</v>
      </c>
      <c r="C28" s="42">
        <v>1</v>
      </c>
      <c r="D28" s="42"/>
      <c r="E28" s="42" t="s">
        <v>36</v>
      </c>
      <c r="F28" s="43" t="s">
        <v>37</v>
      </c>
      <c r="G28" s="281"/>
      <c r="H28" s="272"/>
      <c r="I28" s="282"/>
      <c r="J28" s="272"/>
      <c r="K28" s="282"/>
      <c r="L28" s="272"/>
      <c r="M28" s="282"/>
      <c r="N28" s="283"/>
      <c r="O28" s="282"/>
      <c r="P28" s="272"/>
      <c r="Q28" s="282"/>
      <c r="R28" s="272"/>
      <c r="S28" s="282"/>
      <c r="T28" s="272"/>
      <c r="U28" s="282"/>
      <c r="V28" s="272"/>
      <c r="W28" s="282"/>
      <c r="X28" s="272"/>
      <c r="Y28" s="349">
        <v>40</v>
      </c>
      <c r="Z28" s="272"/>
      <c r="AA28" s="350">
        <v>40</v>
      </c>
      <c r="AB28" s="272"/>
      <c r="AC28" s="350"/>
      <c r="AD28" s="272"/>
      <c r="AE28" s="350"/>
      <c r="AF28" s="283"/>
      <c r="AG28" s="350"/>
      <c r="AH28" s="272"/>
      <c r="AI28" s="350"/>
      <c r="AJ28" s="272"/>
      <c r="AK28" s="350"/>
      <c r="AL28" s="283"/>
      <c r="AM28" s="289"/>
      <c r="AN28" s="272"/>
      <c r="AO28" s="271"/>
      <c r="AP28" s="272"/>
      <c r="AQ28" s="271"/>
      <c r="AR28" s="272"/>
      <c r="AS28" s="271"/>
      <c r="AT28" s="272"/>
      <c r="AU28" s="271"/>
      <c r="AV28" s="272"/>
      <c r="AW28" s="271"/>
      <c r="AX28" s="283"/>
      <c r="AY28" s="13">
        <f t="shared" si="0"/>
        <v>2160.5234</v>
      </c>
      <c r="AZ28" s="42">
        <f t="shared" si="1"/>
        <v>80</v>
      </c>
      <c r="BA28" s="42">
        <f t="shared" si="2"/>
        <v>0</v>
      </c>
      <c r="BB28" s="42">
        <f t="shared" si="3"/>
        <v>80</v>
      </c>
      <c r="BC28" s="78">
        <f t="shared" si="4"/>
        <v>27.006542500000002</v>
      </c>
    </row>
    <row r="29" spans="1:55" ht="13" x14ac:dyDescent="0.15">
      <c r="A29" s="40" t="s">
        <v>13</v>
      </c>
      <c r="B29" s="41">
        <f t="shared" si="5"/>
        <v>46410</v>
      </c>
      <c r="C29" s="42">
        <v>1</v>
      </c>
      <c r="D29" s="42"/>
      <c r="E29" s="42" t="s">
        <v>36</v>
      </c>
      <c r="F29" s="43" t="s">
        <v>37</v>
      </c>
      <c r="G29" s="281"/>
      <c r="H29" s="272"/>
      <c r="I29" s="282"/>
      <c r="J29" s="272"/>
      <c r="K29" s="282"/>
      <c r="L29" s="272"/>
      <c r="M29" s="282"/>
      <c r="N29" s="283"/>
      <c r="O29" s="282"/>
      <c r="P29" s="272"/>
      <c r="Q29" s="282"/>
      <c r="R29" s="272"/>
      <c r="S29" s="282"/>
      <c r="T29" s="272"/>
      <c r="U29" s="282"/>
      <c r="V29" s="272"/>
      <c r="W29" s="282"/>
      <c r="X29" s="272"/>
      <c r="Y29" s="349">
        <v>0</v>
      </c>
      <c r="Z29" s="272"/>
      <c r="AA29" s="350">
        <v>0</v>
      </c>
      <c r="AB29" s="272"/>
      <c r="AC29" s="350"/>
      <c r="AD29" s="272"/>
      <c r="AE29" s="350"/>
      <c r="AF29" s="283"/>
      <c r="AG29" s="350"/>
      <c r="AH29" s="272"/>
      <c r="AI29" s="350"/>
      <c r="AJ29" s="272"/>
      <c r="AK29" s="350"/>
      <c r="AL29" s="283"/>
      <c r="AM29" s="289"/>
      <c r="AN29" s="272"/>
      <c r="AO29" s="271"/>
      <c r="AP29" s="272"/>
      <c r="AQ29" s="271"/>
      <c r="AR29" s="272"/>
      <c r="AS29" s="271"/>
      <c r="AT29" s="272"/>
      <c r="AU29" s="271"/>
      <c r="AV29" s="272"/>
      <c r="AW29" s="271"/>
      <c r="AX29" s="283"/>
      <c r="AY29" s="13">
        <f t="shared" si="0"/>
        <v>0</v>
      </c>
      <c r="AZ29" s="42">
        <f t="shared" si="1"/>
        <v>0</v>
      </c>
      <c r="BA29" s="42">
        <f t="shared" si="2"/>
        <v>0</v>
      </c>
      <c r="BB29" s="42">
        <f t="shared" si="3"/>
        <v>0</v>
      </c>
      <c r="BC29" s="78" t="str">
        <f t="shared" si="4"/>
        <v/>
      </c>
    </row>
    <row r="30" spans="1:55" ht="13" x14ac:dyDescent="0.15">
      <c r="A30" s="45" t="s">
        <v>14</v>
      </c>
      <c r="B30" s="46">
        <f t="shared" si="5"/>
        <v>46411</v>
      </c>
      <c r="C30" s="47">
        <v>1</v>
      </c>
      <c r="D30" s="47"/>
      <c r="E30" s="47" t="s">
        <v>36</v>
      </c>
      <c r="F30" s="48" t="s">
        <v>37</v>
      </c>
      <c r="G30" s="296"/>
      <c r="H30" s="292"/>
      <c r="I30" s="291"/>
      <c r="J30" s="292"/>
      <c r="K30" s="291"/>
      <c r="L30" s="292"/>
      <c r="M30" s="291"/>
      <c r="N30" s="293"/>
      <c r="O30" s="291"/>
      <c r="P30" s="292"/>
      <c r="Q30" s="291"/>
      <c r="R30" s="292"/>
      <c r="S30" s="291"/>
      <c r="T30" s="292"/>
      <c r="U30" s="291"/>
      <c r="V30" s="292"/>
      <c r="W30" s="291"/>
      <c r="X30" s="292"/>
      <c r="Y30" s="351">
        <v>0</v>
      </c>
      <c r="Z30" s="292"/>
      <c r="AA30" s="352">
        <v>0</v>
      </c>
      <c r="AB30" s="292"/>
      <c r="AC30" s="352"/>
      <c r="AD30" s="292"/>
      <c r="AE30" s="352"/>
      <c r="AF30" s="293"/>
      <c r="AG30" s="352"/>
      <c r="AH30" s="292"/>
      <c r="AI30" s="352"/>
      <c r="AJ30" s="292"/>
      <c r="AK30" s="352"/>
      <c r="AL30" s="293"/>
      <c r="AM30" s="294"/>
      <c r="AN30" s="292"/>
      <c r="AO30" s="295"/>
      <c r="AP30" s="292"/>
      <c r="AQ30" s="295"/>
      <c r="AR30" s="292"/>
      <c r="AS30" s="295"/>
      <c r="AT30" s="292"/>
      <c r="AU30" s="295"/>
      <c r="AV30" s="292"/>
      <c r="AW30" s="295"/>
      <c r="AX30" s="293"/>
      <c r="AY30" s="79">
        <f t="shared" si="0"/>
        <v>0</v>
      </c>
      <c r="AZ30" s="47">
        <f t="shared" si="1"/>
        <v>0</v>
      </c>
      <c r="BA30" s="47">
        <f t="shared" si="2"/>
        <v>0</v>
      </c>
      <c r="BB30" s="47">
        <f t="shared" si="3"/>
        <v>0</v>
      </c>
      <c r="BC30" s="80" t="str">
        <f t="shared" si="4"/>
        <v/>
      </c>
    </row>
    <row r="31" spans="1:55" ht="13" x14ac:dyDescent="0.15">
      <c r="A31" s="32" t="s">
        <v>7</v>
      </c>
      <c r="B31" s="33">
        <f t="shared" si="5"/>
        <v>46412</v>
      </c>
      <c r="C31" s="34">
        <v>2</v>
      </c>
      <c r="D31" s="34"/>
      <c r="E31" s="34" t="s">
        <v>31</v>
      </c>
      <c r="F31" s="35" t="s">
        <v>37</v>
      </c>
      <c r="G31" s="290"/>
      <c r="H31" s="285"/>
      <c r="I31" s="284"/>
      <c r="J31" s="285"/>
      <c r="K31" s="284"/>
      <c r="L31" s="285"/>
      <c r="M31" s="284"/>
      <c r="N31" s="288"/>
      <c r="O31" s="282"/>
      <c r="P31" s="272"/>
      <c r="Q31" s="282"/>
      <c r="R31" s="272"/>
      <c r="S31" s="282"/>
      <c r="T31" s="272"/>
      <c r="U31" s="282"/>
      <c r="V31" s="272"/>
      <c r="W31" s="282"/>
      <c r="X31" s="272"/>
      <c r="Y31" s="368">
        <v>50</v>
      </c>
      <c r="Z31" s="285"/>
      <c r="AA31" s="369">
        <v>50</v>
      </c>
      <c r="AB31" s="285"/>
      <c r="AC31" s="287"/>
      <c r="AD31" s="285"/>
      <c r="AE31" s="287"/>
      <c r="AF31" s="288"/>
      <c r="AG31" s="350"/>
      <c r="AH31" s="272"/>
      <c r="AI31" s="350"/>
      <c r="AJ31" s="272"/>
      <c r="AK31" s="350"/>
      <c r="AL31" s="283"/>
      <c r="AM31" s="289"/>
      <c r="AN31" s="272"/>
      <c r="AO31" s="271"/>
      <c r="AP31" s="272"/>
      <c r="AQ31" s="271"/>
      <c r="AR31" s="272"/>
      <c r="AS31" s="271"/>
      <c r="AT31" s="272"/>
      <c r="AU31" s="271"/>
      <c r="AV31" s="272"/>
      <c r="AW31" s="271"/>
      <c r="AX31" s="283"/>
      <c r="AY31" s="68">
        <f t="shared" si="0"/>
        <v>2700.65425</v>
      </c>
      <c r="AZ31" s="34">
        <f t="shared" si="1"/>
        <v>100</v>
      </c>
      <c r="BA31" s="34">
        <f t="shared" si="2"/>
        <v>0</v>
      </c>
      <c r="BB31" s="34">
        <f t="shared" si="3"/>
        <v>100</v>
      </c>
      <c r="BC31" s="69">
        <f t="shared" si="4"/>
        <v>27.006542500000002</v>
      </c>
    </row>
    <row r="32" spans="1:55" ht="13" x14ac:dyDescent="0.15">
      <c r="A32" s="40" t="s">
        <v>9</v>
      </c>
      <c r="B32" s="41">
        <f t="shared" si="5"/>
        <v>46413</v>
      </c>
      <c r="C32" s="42">
        <v>2</v>
      </c>
      <c r="D32" s="42"/>
      <c r="E32" s="42" t="s">
        <v>31</v>
      </c>
      <c r="F32" s="43" t="s">
        <v>37</v>
      </c>
      <c r="G32" s="281"/>
      <c r="H32" s="272"/>
      <c r="I32" s="282"/>
      <c r="J32" s="272"/>
      <c r="K32" s="282"/>
      <c r="L32" s="272"/>
      <c r="M32" s="282"/>
      <c r="N32" s="283"/>
      <c r="O32" s="282"/>
      <c r="P32" s="272"/>
      <c r="Q32" s="282"/>
      <c r="R32" s="272"/>
      <c r="S32" s="282"/>
      <c r="T32" s="272"/>
      <c r="U32" s="282"/>
      <c r="V32" s="272"/>
      <c r="W32" s="282"/>
      <c r="X32" s="272"/>
      <c r="Y32" s="366">
        <v>50</v>
      </c>
      <c r="Z32" s="272"/>
      <c r="AA32" s="367">
        <v>50</v>
      </c>
      <c r="AB32" s="272"/>
      <c r="AC32" s="350"/>
      <c r="AD32" s="272"/>
      <c r="AE32" s="350"/>
      <c r="AF32" s="283"/>
      <c r="AG32" s="350"/>
      <c r="AH32" s="272"/>
      <c r="AI32" s="350"/>
      <c r="AJ32" s="272"/>
      <c r="AK32" s="350"/>
      <c r="AL32" s="283"/>
      <c r="AM32" s="289"/>
      <c r="AN32" s="272"/>
      <c r="AO32" s="271"/>
      <c r="AP32" s="272"/>
      <c r="AQ32" s="271"/>
      <c r="AR32" s="272"/>
      <c r="AS32" s="271"/>
      <c r="AT32" s="272"/>
      <c r="AU32" s="271"/>
      <c r="AV32" s="272"/>
      <c r="AW32" s="271"/>
      <c r="AX32" s="283"/>
      <c r="AY32" s="13">
        <f t="shared" si="0"/>
        <v>2700.65425</v>
      </c>
      <c r="AZ32" s="42">
        <f t="shared" si="1"/>
        <v>100</v>
      </c>
      <c r="BA32" s="42">
        <f t="shared" si="2"/>
        <v>0</v>
      </c>
      <c r="BB32" s="42">
        <f t="shared" si="3"/>
        <v>100</v>
      </c>
      <c r="BC32" s="78">
        <f t="shared" si="4"/>
        <v>27.006542500000002</v>
      </c>
    </row>
    <row r="33" spans="1:55" ht="13" x14ac:dyDescent="0.15">
      <c r="A33" s="40" t="s">
        <v>10</v>
      </c>
      <c r="B33" s="41">
        <f t="shared" si="5"/>
        <v>46414</v>
      </c>
      <c r="C33" s="42">
        <v>2</v>
      </c>
      <c r="D33" s="42"/>
      <c r="E33" s="42" t="s">
        <v>31</v>
      </c>
      <c r="F33" s="43" t="s">
        <v>37</v>
      </c>
      <c r="G33" s="281"/>
      <c r="H33" s="272"/>
      <c r="I33" s="282"/>
      <c r="J33" s="272"/>
      <c r="K33" s="282"/>
      <c r="L33" s="272"/>
      <c r="M33" s="282"/>
      <c r="N33" s="283"/>
      <c r="O33" s="282"/>
      <c r="P33" s="272"/>
      <c r="Q33" s="282"/>
      <c r="R33" s="272"/>
      <c r="S33" s="282"/>
      <c r="T33" s="272"/>
      <c r="U33" s="282"/>
      <c r="V33" s="272"/>
      <c r="W33" s="282"/>
      <c r="X33" s="272"/>
      <c r="Y33" s="366">
        <v>50</v>
      </c>
      <c r="Z33" s="272"/>
      <c r="AA33" s="367">
        <v>50</v>
      </c>
      <c r="AB33" s="272"/>
      <c r="AC33" s="350"/>
      <c r="AD33" s="272"/>
      <c r="AE33" s="350"/>
      <c r="AF33" s="283"/>
      <c r="AG33" s="350"/>
      <c r="AH33" s="272"/>
      <c r="AI33" s="350"/>
      <c r="AJ33" s="272"/>
      <c r="AK33" s="350"/>
      <c r="AL33" s="283"/>
      <c r="AM33" s="289"/>
      <c r="AN33" s="272"/>
      <c r="AO33" s="271"/>
      <c r="AP33" s="272"/>
      <c r="AQ33" s="271"/>
      <c r="AR33" s="272"/>
      <c r="AS33" s="271"/>
      <c r="AT33" s="272"/>
      <c r="AU33" s="271"/>
      <c r="AV33" s="272"/>
      <c r="AW33" s="271"/>
      <c r="AX33" s="283"/>
      <c r="AY33" s="13">
        <f t="shared" si="0"/>
        <v>2700.65425</v>
      </c>
      <c r="AZ33" s="42">
        <f t="shared" si="1"/>
        <v>100</v>
      </c>
      <c r="BA33" s="42">
        <f t="shared" si="2"/>
        <v>0</v>
      </c>
      <c r="BB33" s="42">
        <f t="shared" si="3"/>
        <v>100</v>
      </c>
      <c r="BC33" s="78">
        <f t="shared" si="4"/>
        <v>27.006542500000002</v>
      </c>
    </row>
    <row r="34" spans="1:55" ht="13" x14ac:dyDescent="0.15">
      <c r="A34" s="40" t="s">
        <v>11</v>
      </c>
      <c r="B34" s="41">
        <f t="shared" si="5"/>
        <v>46415</v>
      </c>
      <c r="C34" s="42">
        <v>2</v>
      </c>
      <c r="D34" s="42"/>
      <c r="E34" s="42" t="s">
        <v>31</v>
      </c>
      <c r="F34" s="43" t="s">
        <v>37</v>
      </c>
      <c r="G34" s="281"/>
      <c r="H34" s="272"/>
      <c r="I34" s="282"/>
      <c r="J34" s="272"/>
      <c r="K34" s="282"/>
      <c r="L34" s="272"/>
      <c r="M34" s="282"/>
      <c r="N34" s="283"/>
      <c r="O34" s="282"/>
      <c r="P34" s="272"/>
      <c r="Q34" s="282"/>
      <c r="R34" s="272"/>
      <c r="S34" s="282"/>
      <c r="T34" s="272"/>
      <c r="U34" s="282"/>
      <c r="V34" s="272"/>
      <c r="W34" s="282"/>
      <c r="X34" s="272"/>
      <c r="Y34" s="366">
        <v>50</v>
      </c>
      <c r="Z34" s="272"/>
      <c r="AA34" s="367">
        <v>50</v>
      </c>
      <c r="AB34" s="272"/>
      <c r="AC34" s="350"/>
      <c r="AD34" s="272"/>
      <c r="AE34" s="350"/>
      <c r="AF34" s="283"/>
      <c r="AG34" s="350"/>
      <c r="AH34" s="272"/>
      <c r="AI34" s="350"/>
      <c r="AJ34" s="272"/>
      <c r="AK34" s="350"/>
      <c r="AL34" s="283"/>
      <c r="AM34" s="289"/>
      <c r="AN34" s="272"/>
      <c r="AO34" s="271"/>
      <c r="AP34" s="272"/>
      <c r="AQ34" s="271"/>
      <c r="AR34" s="272"/>
      <c r="AS34" s="271"/>
      <c r="AT34" s="272"/>
      <c r="AU34" s="271"/>
      <c r="AV34" s="272"/>
      <c r="AW34" s="271"/>
      <c r="AX34" s="283"/>
      <c r="AY34" s="13">
        <f t="shared" si="0"/>
        <v>2700.65425</v>
      </c>
      <c r="AZ34" s="42">
        <f t="shared" si="1"/>
        <v>100</v>
      </c>
      <c r="BA34" s="42">
        <f t="shared" si="2"/>
        <v>0</v>
      </c>
      <c r="BB34" s="42">
        <f t="shared" si="3"/>
        <v>100</v>
      </c>
      <c r="BC34" s="78">
        <f t="shared" si="4"/>
        <v>27.006542500000002</v>
      </c>
    </row>
    <row r="35" spans="1:55" ht="13" x14ac:dyDescent="0.15">
      <c r="A35" s="40" t="s">
        <v>12</v>
      </c>
      <c r="B35" s="41">
        <f t="shared" si="5"/>
        <v>46416</v>
      </c>
      <c r="C35" s="42">
        <v>2</v>
      </c>
      <c r="D35" s="42"/>
      <c r="E35" s="42" t="s">
        <v>31</v>
      </c>
      <c r="F35" s="43" t="s">
        <v>37</v>
      </c>
      <c r="G35" s="281"/>
      <c r="H35" s="272"/>
      <c r="I35" s="282"/>
      <c r="J35" s="272"/>
      <c r="K35" s="282"/>
      <c r="L35" s="272"/>
      <c r="M35" s="282"/>
      <c r="N35" s="283"/>
      <c r="O35" s="282"/>
      <c r="P35" s="272"/>
      <c r="Q35" s="282"/>
      <c r="R35" s="272"/>
      <c r="S35" s="282"/>
      <c r="T35" s="272"/>
      <c r="U35" s="282"/>
      <c r="V35" s="272"/>
      <c r="W35" s="282"/>
      <c r="X35" s="272"/>
      <c r="Y35" s="366">
        <v>50</v>
      </c>
      <c r="Z35" s="272"/>
      <c r="AA35" s="367">
        <v>50</v>
      </c>
      <c r="AB35" s="272"/>
      <c r="AC35" s="350"/>
      <c r="AD35" s="272"/>
      <c r="AE35" s="350"/>
      <c r="AF35" s="283"/>
      <c r="AG35" s="350"/>
      <c r="AH35" s="272"/>
      <c r="AI35" s="350"/>
      <c r="AJ35" s="272"/>
      <c r="AK35" s="350"/>
      <c r="AL35" s="283"/>
      <c r="AM35" s="289"/>
      <c r="AN35" s="272"/>
      <c r="AO35" s="271"/>
      <c r="AP35" s="272"/>
      <c r="AQ35" s="271"/>
      <c r="AR35" s="272"/>
      <c r="AS35" s="271"/>
      <c r="AT35" s="272"/>
      <c r="AU35" s="271"/>
      <c r="AV35" s="272"/>
      <c r="AW35" s="271"/>
      <c r="AX35" s="283"/>
      <c r="AY35" s="13">
        <f t="shared" si="0"/>
        <v>2700.65425</v>
      </c>
      <c r="AZ35" s="42">
        <f t="shared" si="1"/>
        <v>100</v>
      </c>
      <c r="BA35" s="42">
        <f t="shared" si="2"/>
        <v>0</v>
      </c>
      <c r="BB35" s="42">
        <f t="shared" si="3"/>
        <v>100</v>
      </c>
      <c r="BC35" s="78">
        <f t="shared" si="4"/>
        <v>27.006542500000002</v>
      </c>
    </row>
    <row r="36" spans="1:55" ht="13" x14ac:dyDescent="0.15">
      <c r="A36" s="40" t="s">
        <v>13</v>
      </c>
      <c r="B36" s="41">
        <f t="shared" si="5"/>
        <v>46417</v>
      </c>
      <c r="C36" s="42">
        <v>2</v>
      </c>
      <c r="D36" s="42"/>
      <c r="E36" s="42" t="s">
        <v>31</v>
      </c>
      <c r="F36" s="43" t="s">
        <v>37</v>
      </c>
      <c r="G36" s="281"/>
      <c r="H36" s="272"/>
      <c r="I36" s="282"/>
      <c r="J36" s="272"/>
      <c r="K36" s="282"/>
      <c r="L36" s="272"/>
      <c r="M36" s="282"/>
      <c r="N36" s="283"/>
      <c r="O36" s="282"/>
      <c r="P36" s="272"/>
      <c r="Q36" s="282"/>
      <c r="R36" s="272"/>
      <c r="S36" s="282"/>
      <c r="T36" s="272"/>
      <c r="U36" s="282"/>
      <c r="V36" s="272"/>
      <c r="W36" s="282"/>
      <c r="X36" s="272"/>
      <c r="Y36" s="349">
        <v>0</v>
      </c>
      <c r="Z36" s="272"/>
      <c r="AA36" s="350">
        <v>0</v>
      </c>
      <c r="AB36" s="272"/>
      <c r="AC36" s="350"/>
      <c r="AD36" s="272"/>
      <c r="AE36" s="350"/>
      <c r="AF36" s="283"/>
      <c r="AG36" s="350"/>
      <c r="AH36" s="272"/>
      <c r="AI36" s="350"/>
      <c r="AJ36" s="272"/>
      <c r="AK36" s="350"/>
      <c r="AL36" s="283"/>
      <c r="AM36" s="289"/>
      <c r="AN36" s="272"/>
      <c r="AO36" s="271"/>
      <c r="AP36" s="272"/>
      <c r="AQ36" s="271"/>
      <c r="AR36" s="272"/>
      <c r="AS36" s="271"/>
      <c r="AT36" s="272"/>
      <c r="AU36" s="271"/>
      <c r="AV36" s="272"/>
      <c r="AW36" s="271"/>
      <c r="AX36" s="283"/>
      <c r="AY36" s="13">
        <f t="shared" si="0"/>
        <v>0</v>
      </c>
      <c r="AZ36" s="42">
        <f t="shared" si="1"/>
        <v>0</v>
      </c>
      <c r="BA36" s="42">
        <f t="shared" si="2"/>
        <v>0</v>
      </c>
      <c r="BB36" s="42">
        <f t="shared" si="3"/>
        <v>0</v>
      </c>
      <c r="BC36" s="78" t="str">
        <f t="shared" si="4"/>
        <v/>
      </c>
    </row>
    <row r="37" spans="1:55" ht="13" x14ac:dyDescent="0.15">
      <c r="A37" s="45" t="s">
        <v>14</v>
      </c>
      <c r="B37" s="46">
        <f t="shared" si="5"/>
        <v>46418</v>
      </c>
      <c r="C37" s="47">
        <v>2</v>
      </c>
      <c r="D37" s="47"/>
      <c r="E37" s="47" t="s">
        <v>31</v>
      </c>
      <c r="F37" s="48" t="s">
        <v>37</v>
      </c>
      <c r="G37" s="296"/>
      <c r="H37" s="292"/>
      <c r="I37" s="291"/>
      <c r="J37" s="292"/>
      <c r="K37" s="291"/>
      <c r="L37" s="292"/>
      <c r="M37" s="291"/>
      <c r="N37" s="293"/>
      <c r="O37" s="282"/>
      <c r="P37" s="272"/>
      <c r="Q37" s="282"/>
      <c r="R37" s="272"/>
      <c r="S37" s="282"/>
      <c r="T37" s="272"/>
      <c r="U37" s="282"/>
      <c r="V37" s="272"/>
      <c r="W37" s="282"/>
      <c r="X37" s="272"/>
      <c r="Y37" s="349">
        <v>0</v>
      </c>
      <c r="Z37" s="272"/>
      <c r="AA37" s="350">
        <v>0</v>
      </c>
      <c r="AB37" s="272"/>
      <c r="AC37" s="352"/>
      <c r="AD37" s="292"/>
      <c r="AE37" s="352"/>
      <c r="AF37" s="293"/>
      <c r="AG37" s="352"/>
      <c r="AH37" s="292"/>
      <c r="AI37" s="352"/>
      <c r="AJ37" s="292"/>
      <c r="AK37" s="352"/>
      <c r="AL37" s="293"/>
      <c r="AM37" s="294"/>
      <c r="AN37" s="292"/>
      <c r="AO37" s="295"/>
      <c r="AP37" s="292"/>
      <c r="AQ37" s="295"/>
      <c r="AR37" s="292"/>
      <c r="AS37" s="295"/>
      <c r="AT37" s="292"/>
      <c r="AU37" s="295"/>
      <c r="AV37" s="292"/>
      <c r="AW37" s="295"/>
      <c r="AX37" s="293"/>
      <c r="AY37" s="79">
        <f t="shared" si="0"/>
        <v>0</v>
      </c>
      <c r="AZ37" s="47">
        <f t="shared" si="1"/>
        <v>0</v>
      </c>
      <c r="BA37" s="47">
        <f t="shared" si="2"/>
        <v>0</v>
      </c>
      <c r="BB37" s="47">
        <f t="shared" si="3"/>
        <v>0</v>
      </c>
      <c r="BC37" s="80" t="str">
        <f t="shared" si="4"/>
        <v/>
      </c>
    </row>
    <row r="38" spans="1:55" ht="13" x14ac:dyDescent="0.15">
      <c r="A38" s="32" t="s">
        <v>7</v>
      </c>
      <c r="B38" s="33">
        <f t="shared" si="5"/>
        <v>46419</v>
      </c>
      <c r="C38" s="34">
        <v>2</v>
      </c>
      <c r="D38" s="34"/>
      <c r="E38" s="34" t="s">
        <v>34</v>
      </c>
      <c r="F38" s="35" t="s">
        <v>37</v>
      </c>
      <c r="G38" s="290"/>
      <c r="H38" s="285"/>
      <c r="I38" s="284"/>
      <c r="J38" s="285"/>
      <c r="K38" s="284"/>
      <c r="L38" s="285"/>
      <c r="M38" s="284"/>
      <c r="N38" s="288"/>
      <c r="O38" s="284"/>
      <c r="P38" s="285"/>
      <c r="Q38" s="284"/>
      <c r="R38" s="285"/>
      <c r="S38" s="284"/>
      <c r="T38" s="285"/>
      <c r="U38" s="284"/>
      <c r="V38" s="285"/>
      <c r="W38" s="284"/>
      <c r="X38" s="285"/>
      <c r="Y38" s="374">
        <v>170</v>
      </c>
      <c r="Z38" s="285"/>
      <c r="AA38" s="375">
        <v>170</v>
      </c>
      <c r="AB38" s="285"/>
      <c r="AC38" s="287"/>
      <c r="AD38" s="285"/>
      <c r="AE38" s="287"/>
      <c r="AF38" s="288"/>
      <c r="AG38" s="271"/>
      <c r="AH38" s="272"/>
      <c r="AI38" s="271"/>
      <c r="AJ38" s="272"/>
      <c r="AK38" s="271"/>
      <c r="AL38" s="283"/>
      <c r="AM38" s="289"/>
      <c r="AN38" s="272"/>
      <c r="AO38" s="271"/>
      <c r="AP38" s="272"/>
      <c r="AQ38" s="271"/>
      <c r="AR38" s="272"/>
      <c r="AS38" s="271"/>
      <c r="AT38" s="272"/>
      <c r="AU38" s="271"/>
      <c r="AV38" s="272"/>
      <c r="AW38" s="271"/>
      <c r="AX38" s="283"/>
      <c r="AY38" s="68">
        <f t="shared" si="0"/>
        <v>9182.2244500000015</v>
      </c>
      <c r="AZ38" s="34">
        <f t="shared" si="1"/>
        <v>340</v>
      </c>
      <c r="BA38" s="34">
        <f t="shared" si="2"/>
        <v>0</v>
      </c>
      <c r="BB38" s="34">
        <f t="shared" si="3"/>
        <v>340</v>
      </c>
      <c r="BC38" s="69">
        <f t="shared" si="4"/>
        <v>27.006542500000005</v>
      </c>
    </row>
    <row r="39" spans="1:55" ht="13" x14ac:dyDescent="0.15">
      <c r="A39" s="40" t="s">
        <v>9</v>
      </c>
      <c r="B39" s="41">
        <f t="shared" si="5"/>
        <v>46420</v>
      </c>
      <c r="C39" s="42">
        <v>2</v>
      </c>
      <c r="D39" s="42"/>
      <c r="E39" s="42" t="s">
        <v>34</v>
      </c>
      <c r="F39" s="43" t="s">
        <v>37</v>
      </c>
      <c r="G39" s="281"/>
      <c r="H39" s="272"/>
      <c r="I39" s="282"/>
      <c r="J39" s="272"/>
      <c r="K39" s="282"/>
      <c r="L39" s="272"/>
      <c r="M39" s="282"/>
      <c r="N39" s="283"/>
      <c r="O39" s="282"/>
      <c r="P39" s="272"/>
      <c r="Q39" s="282"/>
      <c r="R39" s="272"/>
      <c r="S39" s="282"/>
      <c r="T39" s="272"/>
      <c r="U39" s="282"/>
      <c r="V39" s="272"/>
      <c r="W39" s="282"/>
      <c r="X39" s="272"/>
      <c r="Y39" s="376">
        <v>170</v>
      </c>
      <c r="Z39" s="272"/>
      <c r="AA39" s="377">
        <v>170</v>
      </c>
      <c r="AB39" s="272"/>
      <c r="AC39" s="350"/>
      <c r="AD39" s="272"/>
      <c r="AE39" s="350"/>
      <c r="AF39" s="283"/>
      <c r="AG39" s="271"/>
      <c r="AH39" s="272"/>
      <c r="AI39" s="271"/>
      <c r="AJ39" s="272"/>
      <c r="AK39" s="271"/>
      <c r="AL39" s="283"/>
      <c r="AM39" s="289"/>
      <c r="AN39" s="272"/>
      <c r="AO39" s="271"/>
      <c r="AP39" s="272"/>
      <c r="AQ39" s="271"/>
      <c r="AR39" s="272"/>
      <c r="AS39" s="271"/>
      <c r="AT39" s="272"/>
      <c r="AU39" s="271"/>
      <c r="AV39" s="272"/>
      <c r="AW39" s="271"/>
      <c r="AX39" s="283"/>
      <c r="AY39" s="13">
        <f t="shared" si="0"/>
        <v>9182.2244500000015</v>
      </c>
      <c r="AZ39" s="42">
        <f t="shared" si="1"/>
        <v>340</v>
      </c>
      <c r="BA39" s="42">
        <f t="shared" si="2"/>
        <v>0</v>
      </c>
      <c r="BB39" s="42">
        <f t="shared" si="3"/>
        <v>340</v>
      </c>
      <c r="BC39" s="78">
        <f t="shared" si="4"/>
        <v>27.006542500000005</v>
      </c>
    </row>
    <row r="40" spans="1:55" ht="13" x14ac:dyDescent="0.15">
      <c r="A40" s="40" t="s">
        <v>10</v>
      </c>
      <c r="B40" s="41">
        <f t="shared" si="5"/>
        <v>46421</v>
      </c>
      <c r="C40" s="42">
        <v>2</v>
      </c>
      <c r="D40" s="42"/>
      <c r="E40" s="42" t="s">
        <v>34</v>
      </c>
      <c r="F40" s="43" t="s">
        <v>37</v>
      </c>
      <c r="G40" s="281"/>
      <c r="H40" s="272"/>
      <c r="I40" s="282"/>
      <c r="J40" s="272"/>
      <c r="K40" s="282"/>
      <c r="L40" s="272"/>
      <c r="M40" s="282"/>
      <c r="N40" s="283"/>
      <c r="O40" s="282"/>
      <c r="P40" s="272"/>
      <c r="Q40" s="282"/>
      <c r="R40" s="272"/>
      <c r="S40" s="282"/>
      <c r="T40" s="272"/>
      <c r="U40" s="282"/>
      <c r="V40" s="272"/>
      <c r="W40" s="282"/>
      <c r="X40" s="272"/>
      <c r="Y40" s="376">
        <v>170</v>
      </c>
      <c r="Z40" s="272"/>
      <c r="AA40" s="377">
        <v>170</v>
      </c>
      <c r="AB40" s="272"/>
      <c r="AC40" s="350"/>
      <c r="AD40" s="272"/>
      <c r="AE40" s="350"/>
      <c r="AF40" s="283"/>
      <c r="AG40" s="271"/>
      <c r="AH40" s="272"/>
      <c r="AI40" s="271"/>
      <c r="AJ40" s="272"/>
      <c r="AK40" s="271"/>
      <c r="AL40" s="283"/>
      <c r="AM40" s="289"/>
      <c r="AN40" s="272"/>
      <c r="AO40" s="271"/>
      <c r="AP40" s="272"/>
      <c r="AQ40" s="271"/>
      <c r="AR40" s="272"/>
      <c r="AS40" s="271"/>
      <c r="AT40" s="272"/>
      <c r="AU40" s="271"/>
      <c r="AV40" s="272"/>
      <c r="AW40" s="271"/>
      <c r="AX40" s="283"/>
      <c r="AY40" s="13">
        <f t="shared" si="0"/>
        <v>9182.2244500000015</v>
      </c>
      <c r="AZ40" s="42">
        <f t="shared" si="1"/>
        <v>340</v>
      </c>
      <c r="BA40" s="42">
        <f t="shared" si="2"/>
        <v>0</v>
      </c>
      <c r="BB40" s="42">
        <f t="shared" si="3"/>
        <v>340</v>
      </c>
      <c r="BC40" s="78">
        <f t="shared" si="4"/>
        <v>27.006542500000005</v>
      </c>
    </row>
    <row r="41" spans="1:55" ht="13" x14ac:dyDescent="0.15">
      <c r="A41" s="40" t="s">
        <v>11</v>
      </c>
      <c r="B41" s="41">
        <f t="shared" si="5"/>
        <v>46422</v>
      </c>
      <c r="C41" s="42">
        <v>2</v>
      </c>
      <c r="D41" s="42"/>
      <c r="E41" s="42" t="s">
        <v>34</v>
      </c>
      <c r="F41" s="43" t="s">
        <v>37</v>
      </c>
      <c r="G41" s="281"/>
      <c r="H41" s="272"/>
      <c r="I41" s="282"/>
      <c r="J41" s="272"/>
      <c r="K41" s="282"/>
      <c r="L41" s="272"/>
      <c r="M41" s="282"/>
      <c r="N41" s="283"/>
      <c r="O41" s="282"/>
      <c r="P41" s="272"/>
      <c r="Q41" s="282"/>
      <c r="R41" s="272"/>
      <c r="S41" s="282"/>
      <c r="T41" s="272"/>
      <c r="U41" s="282"/>
      <c r="V41" s="272"/>
      <c r="W41" s="282"/>
      <c r="X41" s="272"/>
      <c r="Y41" s="376">
        <v>170</v>
      </c>
      <c r="Z41" s="272"/>
      <c r="AA41" s="377">
        <v>170</v>
      </c>
      <c r="AB41" s="272"/>
      <c r="AC41" s="350"/>
      <c r="AD41" s="272"/>
      <c r="AE41" s="350"/>
      <c r="AF41" s="283"/>
      <c r="AG41" s="271"/>
      <c r="AH41" s="272"/>
      <c r="AI41" s="271"/>
      <c r="AJ41" s="272"/>
      <c r="AK41" s="271"/>
      <c r="AL41" s="283"/>
      <c r="AM41" s="289"/>
      <c r="AN41" s="272"/>
      <c r="AO41" s="271"/>
      <c r="AP41" s="272"/>
      <c r="AQ41" s="271"/>
      <c r="AR41" s="272"/>
      <c r="AS41" s="271"/>
      <c r="AT41" s="272"/>
      <c r="AU41" s="271"/>
      <c r="AV41" s="272"/>
      <c r="AW41" s="271"/>
      <c r="AX41" s="283"/>
      <c r="AY41" s="13">
        <f t="shared" si="0"/>
        <v>9182.2244500000015</v>
      </c>
      <c r="AZ41" s="42">
        <f t="shared" si="1"/>
        <v>340</v>
      </c>
      <c r="BA41" s="42">
        <f t="shared" si="2"/>
        <v>0</v>
      </c>
      <c r="BB41" s="42">
        <f t="shared" si="3"/>
        <v>340</v>
      </c>
      <c r="BC41" s="78">
        <f t="shared" si="4"/>
        <v>27.006542500000005</v>
      </c>
    </row>
    <row r="42" spans="1:55" ht="13" x14ac:dyDescent="0.15">
      <c r="A42" s="40" t="s">
        <v>12</v>
      </c>
      <c r="B42" s="41">
        <f t="shared" si="5"/>
        <v>46423</v>
      </c>
      <c r="C42" s="42">
        <v>2</v>
      </c>
      <c r="D42" s="42"/>
      <c r="E42" s="42" t="s">
        <v>34</v>
      </c>
      <c r="F42" s="43" t="s">
        <v>37</v>
      </c>
      <c r="G42" s="281"/>
      <c r="H42" s="272"/>
      <c r="I42" s="282"/>
      <c r="J42" s="272"/>
      <c r="K42" s="282"/>
      <c r="L42" s="272"/>
      <c r="M42" s="282"/>
      <c r="N42" s="283"/>
      <c r="O42" s="282"/>
      <c r="P42" s="272"/>
      <c r="Q42" s="282"/>
      <c r="R42" s="272"/>
      <c r="S42" s="282"/>
      <c r="T42" s="272"/>
      <c r="U42" s="282"/>
      <c r="V42" s="272"/>
      <c r="W42" s="282"/>
      <c r="X42" s="272"/>
      <c r="Y42" s="376">
        <v>170</v>
      </c>
      <c r="Z42" s="272"/>
      <c r="AA42" s="377">
        <v>170</v>
      </c>
      <c r="AB42" s="272"/>
      <c r="AC42" s="350"/>
      <c r="AD42" s="272"/>
      <c r="AE42" s="350"/>
      <c r="AF42" s="283"/>
      <c r="AG42" s="271"/>
      <c r="AH42" s="272"/>
      <c r="AI42" s="271"/>
      <c r="AJ42" s="272"/>
      <c r="AK42" s="271"/>
      <c r="AL42" s="283"/>
      <c r="AM42" s="289"/>
      <c r="AN42" s="272"/>
      <c r="AO42" s="271"/>
      <c r="AP42" s="272"/>
      <c r="AQ42" s="271"/>
      <c r="AR42" s="272"/>
      <c r="AS42" s="271"/>
      <c r="AT42" s="272"/>
      <c r="AU42" s="271"/>
      <c r="AV42" s="272"/>
      <c r="AW42" s="271"/>
      <c r="AX42" s="283"/>
      <c r="AY42" s="13">
        <f t="shared" si="0"/>
        <v>9182.2244500000015</v>
      </c>
      <c r="AZ42" s="42">
        <f t="shared" si="1"/>
        <v>340</v>
      </c>
      <c r="BA42" s="42">
        <f t="shared" si="2"/>
        <v>0</v>
      </c>
      <c r="BB42" s="42">
        <f t="shared" si="3"/>
        <v>340</v>
      </c>
      <c r="BC42" s="78">
        <f t="shared" si="4"/>
        <v>27.006542500000005</v>
      </c>
    </row>
    <row r="43" spans="1:55" ht="13" x14ac:dyDescent="0.15">
      <c r="A43" s="40" t="s">
        <v>13</v>
      </c>
      <c r="B43" s="41">
        <f t="shared" si="5"/>
        <v>46424</v>
      </c>
      <c r="C43" s="42">
        <v>2</v>
      </c>
      <c r="D43" s="42"/>
      <c r="E43" s="42" t="s">
        <v>34</v>
      </c>
      <c r="F43" s="43" t="s">
        <v>37</v>
      </c>
      <c r="G43" s="281"/>
      <c r="H43" s="272"/>
      <c r="I43" s="282"/>
      <c r="J43" s="272"/>
      <c r="K43" s="282"/>
      <c r="L43" s="272"/>
      <c r="M43" s="282"/>
      <c r="N43" s="283"/>
      <c r="O43" s="282"/>
      <c r="P43" s="272"/>
      <c r="Q43" s="282"/>
      <c r="R43" s="272"/>
      <c r="S43" s="282"/>
      <c r="T43" s="272"/>
      <c r="U43" s="282"/>
      <c r="V43" s="272"/>
      <c r="W43" s="282"/>
      <c r="X43" s="272"/>
      <c r="Y43" s="376">
        <v>170</v>
      </c>
      <c r="Z43" s="272"/>
      <c r="AA43" s="377">
        <v>170</v>
      </c>
      <c r="AB43" s="272"/>
      <c r="AC43" s="350"/>
      <c r="AD43" s="272"/>
      <c r="AE43" s="350"/>
      <c r="AF43" s="283"/>
      <c r="AG43" s="271"/>
      <c r="AH43" s="272"/>
      <c r="AI43" s="271"/>
      <c r="AJ43" s="272"/>
      <c r="AK43" s="271"/>
      <c r="AL43" s="283"/>
      <c r="AM43" s="289"/>
      <c r="AN43" s="272"/>
      <c r="AO43" s="271"/>
      <c r="AP43" s="272"/>
      <c r="AQ43" s="271"/>
      <c r="AR43" s="272"/>
      <c r="AS43" s="271"/>
      <c r="AT43" s="272"/>
      <c r="AU43" s="271"/>
      <c r="AV43" s="272"/>
      <c r="AW43" s="271"/>
      <c r="AX43" s="283"/>
      <c r="AY43" s="13">
        <f t="shared" si="0"/>
        <v>9182.2244500000015</v>
      </c>
      <c r="AZ43" s="42">
        <f t="shared" si="1"/>
        <v>340</v>
      </c>
      <c r="BA43" s="42">
        <f t="shared" si="2"/>
        <v>0</v>
      </c>
      <c r="BB43" s="42">
        <f t="shared" si="3"/>
        <v>340</v>
      </c>
      <c r="BC43" s="78">
        <f t="shared" si="4"/>
        <v>27.006542500000005</v>
      </c>
    </row>
    <row r="44" spans="1:55" ht="13" x14ac:dyDescent="0.15">
      <c r="A44" s="45" t="s">
        <v>14</v>
      </c>
      <c r="B44" s="46">
        <f t="shared" si="5"/>
        <v>46425</v>
      </c>
      <c r="C44" s="47">
        <v>2</v>
      </c>
      <c r="D44" s="47"/>
      <c r="E44" s="47" t="s">
        <v>34</v>
      </c>
      <c r="F44" s="48" t="s">
        <v>37</v>
      </c>
      <c r="G44" s="281"/>
      <c r="H44" s="272"/>
      <c r="I44" s="282"/>
      <c r="J44" s="272"/>
      <c r="K44" s="282"/>
      <c r="L44" s="272"/>
      <c r="M44" s="282"/>
      <c r="N44" s="283"/>
      <c r="O44" s="291"/>
      <c r="P44" s="292"/>
      <c r="Q44" s="291"/>
      <c r="R44" s="292"/>
      <c r="S44" s="291"/>
      <c r="T44" s="292"/>
      <c r="U44" s="291"/>
      <c r="V44" s="292"/>
      <c r="W44" s="291"/>
      <c r="X44" s="292"/>
      <c r="Y44" s="378">
        <v>170</v>
      </c>
      <c r="Z44" s="292"/>
      <c r="AA44" s="379">
        <v>170</v>
      </c>
      <c r="AB44" s="292"/>
      <c r="AC44" s="352"/>
      <c r="AD44" s="292"/>
      <c r="AE44" s="352"/>
      <c r="AF44" s="293"/>
      <c r="AG44" s="295"/>
      <c r="AH44" s="292"/>
      <c r="AI44" s="295"/>
      <c r="AJ44" s="292"/>
      <c r="AK44" s="295"/>
      <c r="AL44" s="293"/>
      <c r="AM44" s="294"/>
      <c r="AN44" s="292"/>
      <c r="AO44" s="295"/>
      <c r="AP44" s="292"/>
      <c r="AQ44" s="295"/>
      <c r="AR44" s="292"/>
      <c r="AS44" s="295"/>
      <c r="AT44" s="292"/>
      <c r="AU44" s="295"/>
      <c r="AV44" s="292"/>
      <c r="AW44" s="295"/>
      <c r="AX44" s="293"/>
      <c r="AY44" s="79">
        <f t="shared" si="0"/>
        <v>9182.2244500000015</v>
      </c>
      <c r="AZ44" s="47">
        <f t="shared" si="1"/>
        <v>340</v>
      </c>
      <c r="BA44" s="47">
        <f t="shared" si="2"/>
        <v>0</v>
      </c>
      <c r="BB44" s="47">
        <f t="shared" si="3"/>
        <v>340</v>
      </c>
      <c r="BC44" s="80">
        <f t="shared" si="4"/>
        <v>27.006542500000005</v>
      </c>
    </row>
    <row r="45" spans="1:55" ht="13" x14ac:dyDescent="0.15">
      <c r="A45" s="32" t="s">
        <v>7</v>
      </c>
      <c r="B45" s="33">
        <f t="shared" si="5"/>
        <v>46426</v>
      </c>
      <c r="C45" s="34">
        <v>2</v>
      </c>
      <c r="D45" s="34"/>
      <c r="E45" s="34" t="s">
        <v>35</v>
      </c>
      <c r="F45" s="64" t="s">
        <v>38</v>
      </c>
      <c r="G45" s="371">
        <v>125</v>
      </c>
      <c r="H45" s="285"/>
      <c r="I45" s="370">
        <v>125</v>
      </c>
      <c r="J45" s="285"/>
      <c r="K45" s="370"/>
      <c r="L45" s="285"/>
      <c r="M45" s="370"/>
      <c r="N45" s="288"/>
      <c r="O45" s="370"/>
      <c r="P45" s="285"/>
      <c r="Q45" s="370"/>
      <c r="R45" s="285"/>
      <c r="S45" s="370"/>
      <c r="T45" s="285"/>
      <c r="U45" s="370"/>
      <c r="V45" s="285"/>
      <c r="W45" s="370"/>
      <c r="X45" s="285"/>
      <c r="Y45" s="349">
        <v>170</v>
      </c>
      <c r="Z45" s="272"/>
      <c r="AA45" s="350">
        <v>170</v>
      </c>
      <c r="AB45" s="272"/>
      <c r="AC45" s="287"/>
      <c r="AD45" s="285"/>
      <c r="AE45" s="287"/>
      <c r="AF45" s="288"/>
      <c r="AG45" s="271"/>
      <c r="AH45" s="272"/>
      <c r="AI45" s="271"/>
      <c r="AJ45" s="272"/>
      <c r="AK45" s="271"/>
      <c r="AL45" s="283"/>
      <c r="AM45" s="289"/>
      <c r="AN45" s="272"/>
      <c r="AO45" s="271"/>
      <c r="AP45" s="272"/>
      <c r="AQ45" s="271"/>
      <c r="AR45" s="272"/>
      <c r="AS45" s="271"/>
      <c r="AT45" s="272"/>
      <c r="AU45" s="271"/>
      <c r="AV45" s="272"/>
      <c r="AW45" s="271"/>
      <c r="AX45" s="283"/>
      <c r="AY45" s="68">
        <f t="shared" si="0"/>
        <v>18810.299125625002</v>
      </c>
      <c r="AZ45" s="34">
        <f t="shared" si="1"/>
        <v>590</v>
      </c>
      <c r="BA45" s="34">
        <f t="shared" si="2"/>
        <v>0</v>
      </c>
      <c r="BB45" s="34">
        <f t="shared" si="3"/>
        <v>590</v>
      </c>
      <c r="BC45" s="69">
        <f t="shared" si="4"/>
        <v>31.881862924788141</v>
      </c>
    </row>
    <row r="46" spans="1:55" ht="13" x14ac:dyDescent="0.15">
      <c r="A46" s="40" t="s">
        <v>9</v>
      </c>
      <c r="B46" s="41">
        <f t="shared" si="5"/>
        <v>46427</v>
      </c>
      <c r="C46" s="42">
        <v>2</v>
      </c>
      <c r="D46" s="42"/>
      <c r="E46" s="42" t="s">
        <v>35</v>
      </c>
      <c r="F46" s="39" t="s">
        <v>38</v>
      </c>
      <c r="G46" s="289">
        <v>125</v>
      </c>
      <c r="H46" s="272"/>
      <c r="I46" s="271">
        <v>125</v>
      </c>
      <c r="J46" s="272"/>
      <c r="K46" s="271"/>
      <c r="L46" s="272"/>
      <c r="M46" s="271"/>
      <c r="N46" s="283"/>
      <c r="O46" s="271"/>
      <c r="P46" s="272"/>
      <c r="Q46" s="271"/>
      <c r="R46" s="272"/>
      <c r="S46" s="271"/>
      <c r="T46" s="272"/>
      <c r="U46" s="271"/>
      <c r="V46" s="272"/>
      <c r="W46" s="271"/>
      <c r="X46" s="272"/>
      <c r="Y46" s="349">
        <v>170</v>
      </c>
      <c r="Z46" s="272"/>
      <c r="AA46" s="350">
        <v>170</v>
      </c>
      <c r="AB46" s="272"/>
      <c r="AC46" s="350"/>
      <c r="AD46" s="272"/>
      <c r="AE46" s="350"/>
      <c r="AF46" s="283"/>
      <c r="AG46" s="271"/>
      <c r="AH46" s="272"/>
      <c r="AI46" s="271"/>
      <c r="AJ46" s="272"/>
      <c r="AK46" s="271"/>
      <c r="AL46" s="283"/>
      <c r="AM46" s="289"/>
      <c r="AN46" s="272"/>
      <c r="AO46" s="271"/>
      <c r="AP46" s="272"/>
      <c r="AQ46" s="271"/>
      <c r="AR46" s="272"/>
      <c r="AS46" s="271"/>
      <c r="AT46" s="272"/>
      <c r="AU46" s="271"/>
      <c r="AV46" s="272"/>
      <c r="AW46" s="271"/>
      <c r="AX46" s="283"/>
      <c r="AY46" s="13">
        <f t="shared" si="0"/>
        <v>18810.299125625002</v>
      </c>
      <c r="AZ46" s="42">
        <f t="shared" si="1"/>
        <v>590</v>
      </c>
      <c r="BA46" s="42">
        <f t="shared" si="2"/>
        <v>0</v>
      </c>
      <c r="BB46" s="42">
        <f t="shared" si="3"/>
        <v>590</v>
      </c>
      <c r="BC46" s="78">
        <f t="shared" si="4"/>
        <v>31.881862924788141</v>
      </c>
    </row>
    <row r="47" spans="1:55" ht="13" x14ac:dyDescent="0.15">
      <c r="A47" s="40" t="s">
        <v>10</v>
      </c>
      <c r="B47" s="41">
        <f t="shared" si="5"/>
        <v>46428</v>
      </c>
      <c r="C47" s="42">
        <v>2</v>
      </c>
      <c r="D47" s="42"/>
      <c r="E47" s="42" t="s">
        <v>35</v>
      </c>
      <c r="F47" s="39" t="s">
        <v>38</v>
      </c>
      <c r="G47" s="289">
        <v>125</v>
      </c>
      <c r="H47" s="272"/>
      <c r="I47" s="271">
        <v>125</v>
      </c>
      <c r="J47" s="272"/>
      <c r="K47" s="271"/>
      <c r="L47" s="272"/>
      <c r="M47" s="271"/>
      <c r="N47" s="283"/>
      <c r="O47" s="271"/>
      <c r="P47" s="272"/>
      <c r="Q47" s="271"/>
      <c r="R47" s="272"/>
      <c r="S47" s="271"/>
      <c r="T47" s="272"/>
      <c r="U47" s="271"/>
      <c r="V47" s="272"/>
      <c r="W47" s="271"/>
      <c r="X47" s="272"/>
      <c r="Y47" s="349">
        <v>170</v>
      </c>
      <c r="Z47" s="272"/>
      <c r="AA47" s="350">
        <v>170</v>
      </c>
      <c r="AB47" s="272"/>
      <c r="AC47" s="350"/>
      <c r="AD47" s="272"/>
      <c r="AE47" s="350"/>
      <c r="AF47" s="283"/>
      <c r="AG47" s="271"/>
      <c r="AH47" s="272"/>
      <c r="AI47" s="271"/>
      <c r="AJ47" s="272"/>
      <c r="AK47" s="271"/>
      <c r="AL47" s="283"/>
      <c r="AM47" s="289"/>
      <c r="AN47" s="272"/>
      <c r="AO47" s="271"/>
      <c r="AP47" s="272"/>
      <c r="AQ47" s="271"/>
      <c r="AR47" s="272"/>
      <c r="AS47" s="271"/>
      <c r="AT47" s="272"/>
      <c r="AU47" s="271"/>
      <c r="AV47" s="272"/>
      <c r="AW47" s="271"/>
      <c r="AX47" s="283"/>
      <c r="AY47" s="13">
        <f t="shared" si="0"/>
        <v>18810.299125625002</v>
      </c>
      <c r="AZ47" s="42">
        <f t="shared" si="1"/>
        <v>590</v>
      </c>
      <c r="BA47" s="42">
        <f t="shared" si="2"/>
        <v>0</v>
      </c>
      <c r="BB47" s="42">
        <f t="shared" si="3"/>
        <v>590</v>
      </c>
      <c r="BC47" s="78">
        <f t="shared" si="4"/>
        <v>31.881862924788141</v>
      </c>
    </row>
    <row r="48" spans="1:55" ht="13" x14ac:dyDescent="0.15">
      <c r="A48" s="40" t="s">
        <v>11</v>
      </c>
      <c r="B48" s="41">
        <f t="shared" si="5"/>
        <v>46429</v>
      </c>
      <c r="C48" s="42">
        <v>2</v>
      </c>
      <c r="D48" s="42"/>
      <c r="E48" s="42" t="s">
        <v>35</v>
      </c>
      <c r="F48" s="39" t="s">
        <v>38</v>
      </c>
      <c r="G48" s="289">
        <v>125</v>
      </c>
      <c r="H48" s="272"/>
      <c r="I48" s="271">
        <v>125</v>
      </c>
      <c r="J48" s="272"/>
      <c r="K48" s="271"/>
      <c r="L48" s="272"/>
      <c r="M48" s="271"/>
      <c r="N48" s="283"/>
      <c r="O48" s="271"/>
      <c r="P48" s="272"/>
      <c r="Q48" s="271"/>
      <c r="R48" s="272"/>
      <c r="S48" s="271"/>
      <c r="T48" s="272"/>
      <c r="U48" s="271"/>
      <c r="V48" s="272"/>
      <c r="W48" s="271"/>
      <c r="X48" s="272"/>
      <c r="Y48" s="349">
        <v>170</v>
      </c>
      <c r="Z48" s="272"/>
      <c r="AA48" s="350">
        <v>170</v>
      </c>
      <c r="AB48" s="272"/>
      <c r="AC48" s="350"/>
      <c r="AD48" s="272"/>
      <c r="AE48" s="350"/>
      <c r="AF48" s="283"/>
      <c r="AG48" s="271"/>
      <c r="AH48" s="272"/>
      <c r="AI48" s="271"/>
      <c r="AJ48" s="272"/>
      <c r="AK48" s="271"/>
      <c r="AL48" s="283"/>
      <c r="AM48" s="289"/>
      <c r="AN48" s="272"/>
      <c r="AO48" s="271"/>
      <c r="AP48" s="272"/>
      <c r="AQ48" s="271"/>
      <c r="AR48" s="272"/>
      <c r="AS48" s="271"/>
      <c r="AT48" s="272"/>
      <c r="AU48" s="271"/>
      <c r="AV48" s="272"/>
      <c r="AW48" s="271"/>
      <c r="AX48" s="283"/>
      <c r="AY48" s="13">
        <f t="shared" si="0"/>
        <v>18810.299125625002</v>
      </c>
      <c r="AZ48" s="42">
        <f t="shared" si="1"/>
        <v>590</v>
      </c>
      <c r="BA48" s="42">
        <f t="shared" si="2"/>
        <v>0</v>
      </c>
      <c r="BB48" s="42">
        <f t="shared" si="3"/>
        <v>590</v>
      </c>
      <c r="BC48" s="78">
        <f t="shared" si="4"/>
        <v>31.881862924788141</v>
      </c>
    </row>
    <row r="49" spans="1:55" ht="13" x14ac:dyDescent="0.15">
      <c r="A49" s="40" t="s">
        <v>12</v>
      </c>
      <c r="B49" s="41">
        <f t="shared" si="5"/>
        <v>46430</v>
      </c>
      <c r="C49" s="42">
        <v>2</v>
      </c>
      <c r="D49" s="42"/>
      <c r="E49" s="42" t="s">
        <v>35</v>
      </c>
      <c r="F49" s="39" t="s">
        <v>38</v>
      </c>
      <c r="G49" s="289">
        <v>125</v>
      </c>
      <c r="H49" s="272"/>
      <c r="I49" s="271">
        <v>125</v>
      </c>
      <c r="J49" s="272"/>
      <c r="K49" s="271"/>
      <c r="L49" s="272"/>
      <c r="M49" s="271"/>
      <c r="N49" s="283"/>
      <c r="O49" s="271"/>
      <c r="P49" s="272"/>
      <c r="Q49" s="271"/>
      <c r="R49" s="272"/>
      <c r="S49" s="271"/>
      <c r="T49" s="272"/>
      <c r="U49" s="271"/>
      <c r="V49" s="272"/>
      <c r="W49" s="271"/>
      <c r="X49" s="272"/>
      <c r="Y49" s="349">
        <v>170</v>
      </c>
      <c r="Z49" s="272"/>
      <c r="AA49" s="350">
        <v>170</v>
      </c>
      <c r="AB49" s="272"/>
      <c r="AC49" s="350"/>
      <c r="AD49" s="272"/>
      <c r="AE49" s="350"/>
      <c r="AF49" s="283"/>
      <c r="AG49" s="271"/>
      <c r="AH49" s="272"/>
      <c r="AI49" s="271"/>
      <c r="AJ49" s="272"/>
      <c r="AK49" s="271"/>
      <c r="AL49" s="283"/>
      <c r="AM49" s="289"/>
      <c r="AN49" s="272"/>
      <c r="AO49" s="271"/>
      <c r="AP49" s="272"/>
      <c r="AQ49" s="271"/>
      <c r="AR49" s="272"/>
      <c r="AS49" s="271"/>
      <c r="AT49" s="272"/>
      <c r="AU49" s="271"/>
      <c r="AV49" s="272"/>
      <c r="AW49" s="271"/>
      <c r="AX49" s="283"/>
      <c r="AY49" s="13">
        <f t="shared" si="0"/>
        <v>18810.299125625002</v>
      </c>
      <c r="AZ49" s="42">
        <f t="shared" si="1"/>
        <v>590</v>
      </c>
      <c r="BA49" s="42">
        <f t="shared" si="2"/>
        <v>0</v>
      </c>
      <c r="BB49" s="42">
        <f t="shared" si="3"/>
        <v>590</v>
      </c>
      <c r="BC49" s="78">
        <f t="shared" si="4"/>
        <v>31.881862924788141</v>
      </c>
    </row>
    <row r="50" spans="1:55" ht="13" x14ac:dyDescent="0.15">
      <c r="A50" s="40" t="s">
        <v>13</v>
      </c>
      <c r="B50" s="41">
        <f t="shared" si="5"/>
        <v>46431</v>
      </c>
      <c r="C50" s="42">
        <v>2</v>
      </c>
      <c r="D50" s="42"/>
      <c r="E50" s="42" t="s">
        <v>35</v>
      </c>
      <c r="F50" s="39" t="s">
        <v>38</v>
      </c>
      <c r="G50" s="289">
        <v>125</v>
      </c>
      <c r="H50" s="272"/>
      <c r="I50" s="271">
        <v>125</v>
      </c>
      <c r="J50" s="272"/>
      <c r="K50" s="271"/>
      <c r="L50" s="272"/>
      <c r="M50" s="271"/>
      <c r="N50" s="283"/>
      <c r="O50" s="271"/>
      <c r="P50" s="272"/>
      <c r="Q50" s="271"/>
      <c r="R50" s="272"/>
      <c r="S50" s="271"/>
      <c r="T50" s="272"/>
      <c r="U50" s="271"/>
      <c r="V50" s="272"/>
      <c r="W50" s="271"/>
      <c r="X50" s="272"/>
      <c r="Y50" s="349">
        <v>170</v>
      </c>
      <c r="Z50" s="272"/>
      <c r="AA50" s="350">
        <v>170</v>
      </c>
      <c r="AB50" s="272"/>
      <c r="AC50" s="350"/>
      <c r="AD50" s="272"/>
      <c r="AE50" s="350"/>
      <c r="AF50" s="283"/>
      <c r="AG50" s="271"/>
      <c r="AH50" s="272"/>
      <c r="AI50" s="271"/>
      <c r="AJ50" s="272"/>
      <c r="AK50" s="271"/>
      <c r="AL50" s="283"/>
      <c r="AM50" s="289"/>
      <c r="AN50" s="272"/>
      <c r="AO50" s="271"/>
      <c r="AP50" s="272"/>
      <c r="AQ50" s="271"/>
      <c r="AR50" s="272"/>
      <c r="AS50" s="271"/>
      <c r="AT50" s="272"/>
      <c r="AU50" s="271"/>
      <c r="AV50" s="272"/>
      <c r="AW50" s="271"/>
      <c r="AX50" s="283"/>
      <c r="AY50" s="13">
        <f t="shared" si="0"/>
        <v>18810.299125625002</v>
      </c>
      <c r="AZ50" s="42">
        <f t="shared" si="1"/>
        <v>590</v>
      </c>
      <c r="BA50" s="42">
        <f t="shared" si="2"/>
        <v>0</v>
      </c>
      <c r="BB50" s="42">
        <f t="shared" si="3"/>
        <v>590</v>
      </c>
      <c r="BC50" s="78">
        <f t="shared" si="4"/>
        <v>31.881862924788141</v>
      </c>
    </row>
    <row r="51" spans="1:55" ht="13" x14ac:dyDescent="0.15">
      <c r="A51" s="45" t="s">
        <v>14</v>
      </c>
      <c r="B51" s="46">
        <f t="shared" si="5"/>
        <v>46432</v>
      </c>
      <c r="C51" s="47">
        <v>2</v>
      </c>
      <c r="D51" s="47"/>
      <c r="E51" s="47" t="s">
        <v>35</v>
      </c>
      <c r="F51" s="52" t="s">
        <v>38</v>
      </c>
      <c r="G51" s="289">
        <v>125</v>
      </c>
      <c r="H51" s="272"/>
      <c r="I51" s="271">
        <v>125</v>
      </c>
      <c r="J51" s="272"/>
      <c r="K51" s="271"/>
      <c r="L51" s="272"/>
      <c r="M51" s="271"/>
      <c r="N51" s="283"/>
      <c r="O51" s="295"/>
      <c r="P51" s="292"/>
      <c r="Q51" s="295"/>
      <c r="R51" s="292"/>
      <c r="S51" s="295"/>
      <c r="T51" s="292"/>
      <c r="U51" s="295"/>
      <c r="V51" s="292"/>
      <c r="W51" s="295"/>
      <c r="X51" s="292"/>
      <c r="Y51" s="349">
        <v>170</v>
      </c>
      <c r="Z51" s="272"/>
      <c r="AA51" s="350">
        <v>170</v>
      </c>
      <c r="AB51" s="272"/>
      <c r="AC51" s="352"/>
      <c r="AD51" s="292"/>
      <c r="AE51" s="352"/>
      <c r="AF51" s="293"/>
      <c r="AG51" s="295"/>
      <c r="AH51" s="292"/>
      <c r="AI51" s="295"/>
      <c r="AJ51" s="292"/>
      <c r="AK51" s="295"/>
      <c r="AL51" s="293"/>
      <c r="AM51" s="294"/>
      <c r="AN51" s="292"/>
      <c r="AO51" s="295"/>
      <c r="AP51" s="292"/>
      <c r="AQ51" s="295"/>
      <c r="AR51" s="292"/>
      <c r="AS51" s="295"/>
      <c r="AT51" s="292"/>
      <c r="AU51" s="295"/>
      <c r="AV51" s="292"/>
      <c r="AW51" s="295"/>
      <c r="AX51" s="293"/>
      <c r="AY51" s="79">
        <f t="shared" si="0"/>
        <v>18810.299125625002</v>
      </c>
      <c r="AZ51" s="47">
        <f t="shared" si="1"/>
        <v>590</v>
      </c>
      <c r="BA51" s="47">
        <f t="shared" si="2"/>
        <v>0</v>
      </c>
      <c r="BB51" s="47">
        <f t="shared" si="3"/>
        <v>590</v>
      </c>
      <c r="BC51" s="80">
        <f t="shared" si="4"/>
        <v>31.881862924788141</v>
      </c>
    </row>
    <row r="52" spans="1:55" ht="13" x14ac:dyDescent="0.15">
      <c r="A52" s="32" t="s">
        <v>7</v>
      </c>
      <c r="B52" s="33">
        <f t="shared" si="5"/>
        <v>46433</v>
      </c>
      <c r="C52" s="34">
        <v>2</v>
      </c>
      <c r="D52" s="34"/>
      <c r="E52" s="34" t="s">
        <v>36</v>
      </c>
      <c r="F52" s="64" t="s">
        <v>38</v>
      </c>
      <c r="G52" s="371">
        <v>125</v>
      </c>
      <c r="H52" s="285"/>
      <c r="I52" s="370">
        <v>125</v>
      </c>
      <c r="J52" s="285"/>
      <c r="K52" s="370"/>
      <c r="L52" s="285"/>
      <c r="M52" s="370"/>
      <c r="N52" s="288"/>
      <c r="O52" s="370"/>
      <c r="P52" s="285"/>
      <c r="Q52" s="370"/>
      <c r="R52" s="285"/>
      <c r="S52" s="370"/>
      <c r="T52" s="285"/>
      <c r="U52" s="370"/>
      <c r="V52" s="285"/>
      <c r="W52" s="370"/>
      <c r="X52" s="285"/>
      <c r="Y52" s="286">
        <v>200</v>
      </c>
      <c r="Z52" s="285"/>
      <c r="AA52" s="287">
        <v>200</v>
      </c>
      <c r="AB52" s="285"/>
      <c r="AC52" s="287"/>
      <c r="AD52" s="285"/>
      <c r="AE52" s="287"/>
      <c r="AF52" s="288"/>
      <c r="AG52" s="271"/>
      <c r="AH52" s="272"/>
      <c r="AI52" s="271"/>
      <c r="AJ52" s="272"/>
      <c r="AK52" s="271"/>
      <c r="AL52" s="283"/>
      <c r="AM52" s="289"/>
      <c r="AN52" s="272"/>
      <c r="AO52" s="271"/>
      <c r="AP52" s="272"/>
      <c r="AQ52" s="271"/>
      <c r="AR52" s="272"/>
      <c r="AS52" s="271"/>
      <c r="AT52" s="272"/>
      <c r="AU52" s="271"/>
      <c r="AV52" s="272"/>
      <c r="AW52" s="271"/>
      <c r="AX52" s="283"/>
      <c r="AY52" s="68">
        <f t="shared" si="0"/>
        <v>20430.691675624999</v>
      </c>
      <c r="AZ52" s="34">
        <f t="shared" si="1"/>
        <v>650</v>
      </c>
      <c r="BA52" s="34">
        <f t="shared" si="2"/>
        <v>0</v>
      </c>
      <c r="BB52" s="34">
        <f t="shared" si="3"/>
        <v>650</v>
      </c>
      <c r="BC52" s="69">
        <f t="shared" si="4"/>
        <v>31.431833347115383</v>
      </c>
    </row>
    <row r="53" spans="1:55" ht="13" x14ac:dyDescent="0.15">
      <c r="A53" s="40" t="s">
        <v>9</v>
      </c>
      <c r="B53" s="41">
        <f t="shared" si="5"/>
        <v>46434</v>
      </c>
      <c r="C53" s="42">
        <v>2</v>
      </c>
      <c r="D53" s="42"/>
      <c r="E53" s="42" t="s">
        <v>36</v>
      </c>
      <c r="F53" s="39" t="s">
        <v>38</v>
      </c>
      <c r="G53" s="289">
        <v>125</v>
      </c>
      <c r="H53" s="272"/>
      <c r="I53" s="271">
        <v>125</v>
      </c>
      <c r="J53" s="272"/>
      <c r="K53" s="271"/>
      <c r="L53" s="272"/>
      <c r="M53" s="271"/>
      <c r="N53" s="283"/>
      <c r="O53" s="271"/>
      <c r="P53" s="272"/>
      <c r="Q53" s="271"/>
      <c r="R53" s="272"/>
      <c r="S53" s="271"/>
      <c r="T53" s="272"/>
      <c r="U53" s="271"/>
      <c r="V53" s="272"/>
      <c r="W53" s="271"/>
      <c r="X53" s="272"/>
      <c r="Y53" s="349">
        <v>200</v>
      </c>
      <c r="Z53" s="272"/>
      <c r="AA53" s="350">
        <v>200</v>
      </c>
      <c r="AB53" s="272"/>
      <c r="AC53" s="350"/>
      <c r="AD53" s="272"/>
      <c r="AE53" s="350"/>
      <c r="AF53" s="283"/>
      <c r="AG53" s="271"/>
      <c r="AH53" s="272"/>
      <c r="AI53" s="271"/>
      <c r="AJ53" s="272"/>
      <c r="AK53" s="271"/>
      <c r="AL53" s="283"/>
      <c r="AM53" s="289"/>
      <c r="AN53" s="272"/>
      <c r="AO53" s="271"/>
      <c r="AP53" s="272"/>
      <c r="AQ53" s="271"/>
      <c r="AR53" s="272"/>
      <c r="AS53" s="271"/>
      <c r="AT53" s="272"/>
      <c r="AU53" s="271"/>
      <c r="AV53" s="272"/>
      <c r="AW53" s="271"/>
      <c r="AX53" s="283"/>
      <c r="AY53" s="13">
        <f t="shared" si="0"/>
        <v>20430.691675624999</v>
      </c>
      <c r="AZ53" s="42">
        <f t="shared" si="1"/>
        <v>650</v>
      </c>
      <c r="BA53" s="42">
        <f t="shared" si="2"/>
        <v>0</v>
      </c>
      <c r="BB53" s="42">
        <f t="shared" si="3"/>
        <v>650</v>
      </c>
      <c r="BC53" s="78">
        <f t="shared" si="4"/>
        <v>31.431833347115383</v>
      </c>
    </row>
    <row r="54" spans="1:55" ht="13" x14ac:dyDescent="0.15">
      <c r="A54" s="40" t="s">
        <v>10</v>
      </c>
      <c r="B54" s="41">
        <f t="shared" si="5"/>
        <v>46435</v>
      </c>
      <c r="C54" s="42">
        <v>2</v>
      </c>
      <c r="D54" s="42"/>
      <c r="E54" s="42" t="s">
        <v>36</v>
      </c>
      <c r="F54" s="39" t="s">
        <v>38</v>
      </c>
      <c r="G54" s="289">
        <v>125</v>
      </c>
      <c r="H54" s="272"/>
      <c r="I54" s="271">
        <v>125</v>
      </c>
      <c r="J54" s="272"/>
      <c r="K54" s="271"/>
      <c r="L54" s="272"/>
      <c r="M54" s="271"/>
      <c r="N54" s="283"/>
      <c r="O54" s="271"/>
      <c r="P54" s="272"/>
      <c r="Q54" s="271"/>
      <c r="R54" s="272"/>
      <c r="S54" s="271"/>
      <c r="T54" s="272"/>
      <c r="U54" s="271"/>
      <c r="V54" s="272"/>
      <c r="W54" s="271"/>
      <c r="X54" s="272"/>
      <c r="Y54" s="349">
        <v>200</v>
      </c>
      <c r="Z54" s="272"/>
      <c r="AA54" s="350">
        <v>200</v>
      </c>
      <c r="AB54" s="272"/>
      <c r="AC54" s="350"/>
      <c r="AD54" s="272"/>
      <c r="AE54" s="350"/>
      <c r="AF54" s="283"/>
      <c r="AG54" s="271"/>
      <c r="AH54" s="272"/>
      <c r="AI54" s="271"/>
      <c r="AJ54" s="272"/>
      <c r="AK54" s="271"/>
      <c r="AL54" s="283"/>
      <c r="AM54" s="289"/>
      <c r="AN54" s="272"/>
      <c r="AO54" s="271"/>
      <c r="AP54" s="272"/>
      <c r="AQ54" s="271"/>
      <c r="AR54" s="272"/>
      <c r="AS54" s="271"/>
      <c r="AT54" s="272"/>
      <c r="AU54" s="271"/>
      <c r="AV54" s="272"/>
      <c r="AW54" s="271"/>
      <c r="AX54" s="283"/>
      <c r="AY54" s="13">
        <f t="shared" si="0"/>
        <v>20430.691675624999</v>
      </c>
      <c r="AZ54" s="42">
        <f t="shared" si="1"/>
        <v>650</v>
      </c>
      <c r="BA54" s="42">
        <f t="shared" si="2"/>
        <v>0</v>
      </c>
      <c r="BB54" s="42">
        <f t="shared" si="3"/>
        <v>650</v>
      </c>
      <c r="BC54" s="78">
        <f t="shared" si="4"/>
        <v>31.431833347115383</v>
      </c>
    </row>
    <row r="55" spans="1:55" ht="13" x14ac:dyDescent="0.15">
      <c r="A55" s="40" t="s">
        <v>11</v>
      </c>
      <c r="B55" s="41">
        <f t="shared" si="5"/>
        <v>46436</v>
      </c>
      <c r="C55" s="42">
        <v>2</v>
      </c>
      <c r="D55" s="42"/>
      <c r="E55" s="42" t="s">
        <v>36</v>
      </c>
      <c r="F55" s="39" t="s">
        <v>38</v>
      </c>
      <c r="G55" s="289">
        <v>125</v>
      </c>
      <c r="H55" s="272"/>
      <c r="I55" s="271">
        <v>125</v>
      </c>
      <c r="J55" s="272"/>
      <c r="K55" s="271"/>
      <c r="L55" s="272"/>
      <c r="M55" s="271"/>
      <c r="N55" s="283"/>
      <c r="O55" s="271"/>
      <c r="P55" s="272"/>
      <c r="Q55" s="271"/>
      <c r="R55" s="272"/>
      <c r="S55" s="271"/>
      <c r="T55" s="272"/>
      <c r="U55" s="271"/>
      <c r="V55" s="272"/>
      <c r="W55" s="271"/>
      <c r="X55" s="272"/>
      <c r="Y55" s="349">
        <v>200</v>
      </c>
      <c r="Z55" s="272"/>
      <c r="AA55" s="350">
        <v>200</v>
      </c>
      <c r="AB55" s="272"/>
      <c r="AC55" s="350"/>
      <c r="AD55" s="272"/>
      <c r="AE55" s="350"/>
      <c r="AF55" s="283"/>
      <c r="AG55" s="271"/>
      <c r="AH55" s="272"/>
      <c r="AI55" s="271"/>
      <c r="AJ55" s="272"/>
      <c r="AK55" s="271"/>
      <c r="AL55" s="283"/>
      <c r="AM55" s="289"/>
      <c r="AN55" s="272"/>
      <c r="AO55" s="271"/>
      <c r="AP55" s="272"/>
      <c r="AQ55" s="271"/>
      <c r="AR55" s="272"/>
      <c r="AS55" s="271"/>
      <c r="AT55" s="272"/>
      <c r="AU55" s="271"/>
      <c r="AV55" s="272"/>
      <c r="AW55" s="271"/>
      <c r="AX55" s="283"/>
      <c r="AY55" s="13">
        <f t="shared" si="0"/>
        <v>20430.691675624999</v>
      </c>
      <c r="AZ55" s="42">
        <f t="shared" si="1"/>
        <v>650</v>
      </c>
      <c r="BA55" s="42">
        <f t="shared" si="2"/>
        <v>0</v>
      </c>
      <c r="BB55" s="42">
        <f t="shared" si="3"/>
        <v>650</v>
      </c>
      <c r="BC55" s="78">
        <f t="shared" si="4"/>
        <v>31.431833347115383</v>
      </c>
    </row>
    <row r="56" spans="1:55" ht="13" x14ac:dyDescent="0.15">
      <c r="A56" s="40" t="s">
        <v>12</v>
      </c>
      <c r="B56" s="41">
        <f t="shared" si="5"/>
        <v>46437</v>
      </c>
      <c r="C56" s="42">
        <v>2</v>
      </c>
      <c r="D56" s="42"/>
      <c r="E56" s="42" t="s">
        <v>36</v>
      </c>
      <c r="F56" s="39" t="s">
        <v>38</v>
      </c>
      <c r="G56" s="289">
        <v>125</v>
      </c>
      <c r="H56" s="272"/>
      <c r="I56" s="271">
        <v>125</v>
      </c>
      <c r="J56" s="272"/>
      <c r="K56" s="271"/>
      <c r="L56" s="272"/>
      <c r="M56" s="271"/>
      <c r="N56" s="283"/>
      <c r="O56" s="271"/>
      <c r="P56" s="272"/>
      <c r="Q56" s="271"/>
      <c r="R56" s="272"/>
      <c r="S56" s="271"/>
      <c r="T56" s="272"/>
      <c r="U56" s="271"/>
      <c r="V56" s="272"/>
      <c r="W56" s="271"/>
      <c r="X56" s="272"/>
      <c r="Y56" s="349">
        <v>200</v>
      </c>
      <c r="Z56" s="272"/>
      <c r="AA56" s="350">
        <v>200</v>
      </c>
      <c r="AB56" s="272"/>
      <c r="AC56" s="350"/>
      <c r="AD56" s="272"/>
      <c r="AE56" s="350"/>
      <c r="AF56" s="283"/>
      <c r="AG56" s="271"/>
      <c r="AH56" s="272"/>
      <c r="AI56" s="271"/>
      <c r="AJ56" s="272"/>
      <c r="AK56" s="271"/>
      <c r="AL56" s="283"/>
      <c r="AM56" s="289"/>
      <c r="AN56" s="272"/>
      <c r="AO56" s="271"/>
      <c r="AP56" s="272"/>
      <c r="AQ56" s="271"/>
      <c r="AR56" s="272"/>
      <c r="AS56" s="271"/>
      <c r="AT56" s="272"/>
      <c r="AU56" s="271"/>
      <c r="AV56" s="272"/>
      <c r="AW56" s="271"/>
      <c r="AX56" s="283"/>
      <c r="AY56" s="13">
        <f t="shared" si="0"/>
        <v>20430.691675624999</v>
      </c>
      <c r="AZ56" s="42">
        <f t="shared" si="1"/>
        <v>650</v>
      </c>
      <c r="BA56" s="42">
        <f t="shared" si="2"/>
        <v>0</v>
      </c>
      <c r="BB56" s="42">
        <f t="shared" si="3"/>
        <v>650</v>
      </c>
      <c r="BC56" s="78">
        <f t="shared" si="4"/>
        <v>31.431833347115383</v>
      </c>
    </row>
    <row r="57" spans="1:55" ht="13" x14ac:dyDescent="0.15">
      <c r="A57" s="40" t="s">
        <v>13</v>
      </c>
      <c r="B57" s="41">
        <f t="shared" si="5"/>
        <v>46438</v>
      </c>
      <c r="C57" s="42">
        <v>2</v>
      </c>
      <c r="D57" s="42"/>
      <c r="E57" s="42" t="s">
        <v>36</v>
      </c>
      <c r="F57" s="39" t="s">
        <v>38</v>
      </c>
      <c r="G57" s="289">
        <v>125</v>
      </c>
      <c r="H57" s="272"/>
      <c r="I57" s="271">
        <v>125</v>
      </c>
      <c r="J57" s="272"/>
      <c r="K57" s="271"/>
      <c r="L57" s="272"/>
      <c r="M57" s="271"/>
      <c r="N57" s="283"/>
      <c r="O57" s="271"/>
      <c r="P57" s="272"/>
      <c r="Q57" s="271"/>
      <c r="R57" s="272"/>
      <c r="S57" s="271"/>
      <c r="T57" s="272"/>
      <c r="U57" s="271"/>
      <c r="V57" s="272"/>
      <c r="W57" s="271"/>
      <c r="X57" s="272"/>
      <c r="Y57" s="349">
        <v>200</v>
      </c>
      <c r="Z57" s="272"/>
      <c r="AA57" s="350">
        <v>200</v>
      </c>
      <c r="AB57" s="272"/>
      <c r="AC57" s="350"/>
      <c r="AD57" s="272"/>
      <c r="AE57" s="350"/>
      <c r="AF57" s="283"/>
      <c r="AG57" s="271"/>
      <c r="AH57" s="272"/>
      <c r="AI57" s="271"/>
      <c r="AJ57" s="272"/>
      <c r="AK57" s="271"/>
      <c r="AL57" s="283"/>
      <c r="AM57" s="289"/>
      <c r="AN57" s="272"/>
      <c r="AO57" s="271"/>
      <c r="AP57" s="272"/>
      <c r="AQ57" s="271"/>
      <c r="AR57" s="272"/>
      <c r="AS57" s="271"/>
      <c r="AT57" s="272"/>
      <c r="AU57" s="271"/>
      <c r="AV57" s="272"/>
      <c r="AW57" s="271"/>
      <c r="AX57" s="283"/>
      <c r="AY57" s="13">
        <f t="shared" si="0"/>
        <v>20430.691675624999</v>
      </c>
      <c r="AZ57" s="42">
        <f t="shared" si="1"/>
        <v>650</v>
      </c>
      <c r="BA57" s="42">
        <f t="shared" si="2"/>
        <v>0</v>
      </c>
      <c r="BB57" s="42">
        <f t="shared" si="3"/>
        <v>650</v>
      </c>
      <c r="BC57" s="78">
        <f t="shared" si="4"/>
        <v>31.431833347115383</v>
      </c>
    </row>
    <row r="58" spans="1:55" ht="13" x14ac:dyDescent="0.15">
      <c r="A58" s="45" t="s">
        <v>14</v>
      </c>
      <c r="B58" s="46">
        <f t="shared" si="5"/>
        <v>46439</v>
      </c>
      <c r="C58" s="47">
        <v>2</v>
      </c>
      <c r="D58" s="47"/>
      <c r="E58" s="47" t="s">
        <v>36</v>
      </c>
      <c r="F58" s="52" t="s">
        <v>38</v>
      </c>
      <c r="G58" s="289">
        <v>125</v>
      </c>
      <c r="H58" s="272"/>
      <c r="I58" s="271">
        <v>125</v>
      </c>
      <c r="J58" s="272"/>
      <c r="K58" s="271"/>
      <c r="L58" s="272"/>
      <c r="M58" s="271"/>
      <c r="N58" s="283"/>
      <c r="O58" s="295"/>
      <c r="P58" s="292"/>
      <c r="Q58" s="295"/>
      <c r="R58" s="292"/>
      <c r="S58" s="295"/>
      <c r="T58" s="292"/>
      <c r="U58" s="295"/>
      <c r="V58" s="292"/>
      <c r="W58" s="295"/>
      <c r="X58" s="292"/>
      <c r="Y58" s="349">
        <v>200</v>
      </c>
      <c r="Z58" s="272"/>
      <c r="AA58" s="350">
        <v>200</v>
      </c>
      <c r="AB58" s="272"/>
      <c r="AC58" s="352"/>
      <c r="AD58" s="292"/>
      <c r="AE58" s="352"/>
      <c r="AF58" s="293"/>
      <c r="AG58" s="295"/>
      <c r="AH58" s="292"/>
      <c r="AI58" s="295"/>
      <c r="AJ58" s="292"/>
      <c r="AK58" s="295"/>
      <c r="AL58" s="293"/>
      <c r="AM58" s="294"/>
      <c r="AN58" s="292"/>
      <c r="AO58" s="295"/>
      <c r="AP58" s="292"/>
      <c r="AQ58" s="295"/>
      <c r="AR58" s="292"/>
      <c r="AS58" s="295"/>
      <c r="AT58" s="292"/>
      <c r="AU58" s="295"/>
      <c r="AV58" s="292"/>
      <c r="AW58" s="295"/>
      <c r="AX58" s="293"/>
      <c r="AY58" s="79">
        <f t="shared" si="0"/>
        <v>20430.691675624999</v>
      </c>
      <c r="AZ58" s="47">
        <f t="shared" si="1"/>
        <v>650</v>
      </c>
      <c r="BA58" s="47">
        <f t="shared" si="2"/>
        <v>0</v>
      </c>
      <c r="BB58" s="47">
        <f t="shared" si="3"/>
        <v>650</v>
      </c>
      <c r="BC58" s="80">
        <f t="shared" si="4"/>
        <v>31.431833347115383</v>
      </c>
    </row>
    <row r="59" spans="1:55" ht="13" x14ac:dyDescent="0.15">
      <c r="A59" s="32" t="s">
        <v>7</v>
      </c>
      <c r="B59" s="33">
        <f t="shared" si="5"/>
        <v>46440</v>
      </c>
      <c r="C59" s="34">
        <v>3</v>
      </c>
      <c r="D59" s="34"/>
      <c r="E59" s="34" t="s">
        <v>31</v>
      </c>
      <c r="F59" s="64" t="s">
        <v>38</v>
      </c>
      <c r="G59" s="371">
        <v>125</v>
      </c>
      <c r="H59" s="285"/>
      <c r="I59" s="370">
        <v>125</v>
      </c>
      <c r="J59" s="285"/>
      <c r="K59" s="370"/>
      <c r="L59" s="285"/>
      <c r="M59" s="370"/>
      <c r="N59" s="288"/>
      <c r="O59" s="271"/>
      <c r="P59" s="272"/>
      <c r="Q59" s="271"/>
      <c r="R59" s="272"/>
      <c r="S59" s="271"/>
      <c r="T59" s="272"/>
      <c r="U59" s="271"/>
      <c r="V59" s="272"/>
      <c r="W59" s="271"/>
      <c r="X59" s="272"/>
      <c r="Y59" s="286">
        <v>285</v>
      </c>
      <c r="Z59" s="285"/>
      <c r="AA59" s="287">
        <v>285</v>
      </c>
      <c r="AB59" s="285"/>
      <c r="AC59" s="287"/>
      <c r="AD59" s="285"/>
      <c r="AE59" s="287"/>
      <c r="AF59" s="288"/>
      <c r="AG59" s="271"/>
      <c r="AH59" s="272"/>
      <c r="AI59" s="271"/>
      <c r="AJ59" s="272"/>
      <c r="AK59" s="271"/>
      <c r="AL59" s="283"/>
      <c r="AM59" s="289"/>
      <c r="AN59" s="272"/>
      <c r="AO59" s="271"/>
      <c r="AP59" s="272"/>
      <c r="AQ59" s="271"/>
      <c r="AR59" s="272"/>
      <c r="AS59" s="271"/>
      <c r="AT59" s="272"/>
      <c r="AU59" s="271"/>
      <c r="AV59" s="272"/>
      <c r="AW59" s="271"/>
      <c r="AX59" s="283"/>
      <c r="AY59" s="68">
        <f t="shared" si="0"/>
        <v>25021.803900625004</v>
      </c>
      <c r="AZ59" s="34">
        <f t="shared" si="1"/>
        <v>820</v>
      </c>
      <c r="BA59" s="34">
        <f t="shared" si="2"/>
        <v>0</v>
      </c>
      <c r="BB59" s="34">
        <f t="shared" si="3"/>
        <v>820</v>
      </c>
      <c r="BC59" s="69">
        <f t="shared" si="4"/>
        <v>30.5143950007622</v>
      </c>
    </row>
    <row r="60" spans="1:55" ht="13" x14ac:dyDescent="0.15">
      <c r="A60" s="40" t="s">
        <v>9</v>
      </c>
      <c r="B60" s="41">
        <f t="shared" si="5"/>
        <v>46441</v>
      </c>
      <c r="C60" s="42">
        <v>3</v>
      </c>
      <c r="D60" s="42"/>
      <c r="E60" s="42" t="s">
        <v>31</v>
      </c>
      <c r="F60" s="39" t="s">
        <v>38</v>
      </c>
      <c r="G60" s="289">
        <v>125</v>
      </c>
      <c r="H60" s="272"/>
      <c r="I60" s="271">
        <v>125</v>
      </c>
      <c r="J60" s="272"/>
      <c r="K60" s="271"/>
      <c r="L60" s="272"/>
      <c r="M60" s="271"/>
      <c r="N60" s="283"/>
      <c r="O60" s="271"/>
      <c r="P60" s="272"/>
      <c r="Q60" s="271"/>
      <c r="R60" s="272"/>
      <c r="S60" s="271"/>
      <c r="T60" s="272"/>
      <c r="U60" s="271"/>
      <c r="V60" s="272"/>
      <c r="W60" s="271"/>
      <c r="X60" s="272"/>
      <c r="Y60" s="349">
        <v>285</v>
      </c>
      <c r="Z60" s="272"/>
      <c r="AA60" s="350">
        <v>285</v>
      </c>
      <c r="AB60" s="272"/>
      <c r="AC60" s="350"/>
      <c r="AD60" s="272"/>
      <c r="AE60" s="350"/>
      <c r="AF60" s="283"/>
      <c r="AG60" s="271"/>
      <c r="AH60" s="272"/>
      <c r="AI60" s="271"/>
      <c r="AJ60" s="272"/>
      <c r="AK60" s="271"/>
      <c r="AL60" s="283"/>
      <c r="AM60" s="289"/>
      <c r="AN60" s="272"/>
      <c r="AO60" s="271"/>
      <c r="AP60" s="272"/>
      <c r="AQ60" s="271"/>
      <c r="AR60" s="272"/>
      <c r="AS60" s="271"/>
      <c r="AT60" s="272"/>
      <c r="AU60" s="271"/>
      <c r="AV60" s="272"/>
      <c r="AW60" s="271"/>
      <c r="AX60" s="283"/>
      <c r="AY60" s="13">
        <f t="shared" si="0"/>
        <v>25021.803900625004</v>
      </c>
      <c r="AZ60" s="42">
        <f t="shared" si="1"/>
        <v>820</v>
      </c>
      <c r="BA60" s="42">
        <f t="shared" si="2"/>
        <v>0</v>
      </c>
      <c r="BB60" s="42">
        <f t="shared" si="3"/>
        <v>820</v>
      </c>
      <c r="BC60" s="78">
        <f t="shared" si="4"/>
        <v>30.5143950007622</v>
      </c>
    </row>
    <row r="61" spans="1:55" ht="13" x14ac:dyDescent="0.15">
      <c r="A61" s="40" t="s">
        <v>10</v>
      </c>
      <c r="B61" s="41">
        <f t="shared" si="5"/>
        <v>46442</v>
      </c>
      <c r="C61" s="42">
        <v>3</v>
      </c>
      <c r="D61" s="42"/>
      <c r="E61" s="42" t="s">
        <v>31</v>
      </c>
      <c r="F61" s="39" t="s">
        <v>38</v>
      </c>
      <c r="G61" s="289">
        <v>125</v>
      </c>
      <c r="H61" s="272"/>
      <c r="I61" s="271">
        <v>125</v>
      </c>
      <c r="J61" s="272"/>
      <c r="K61" s="271"/>
      <c r="L61" s="272"/>
      <c r="M61" s="271"/>
      <c r="N61" s="283"/>
      <c r="O61" s="271"/>
      <c r="P61" s="272"/>
      <c r="Q61" s="271"/>
      <c r="R61" s="272"/>
      <c r="S61" s="271"/>
      <c r="T61" s="272"/>
      <c r="U61" s="271"/>
      <c r="V61" s="272"/>
      <c r="W61" s="271"/>
      <c r="X61" s="272"/>
      <c r="Y61" s="349">
        <v>285</v>
      </c>
      <c r="Z61" s="272"/>
      <c r="AA61" s="350">
        <v>285</v>
      </c>
      <c r="AB61" s="272"/>
      <c r="AC61" s="350"/>
      <c r="AD61" s="272"/>
      <c r="AE61" s="350"/>
      <c r="AF61" s="283"/>
      <c r="AG61" s="271"/>
      <c r="AH61" s="272"/>
      <c r="AI61" s="271"/>
      <c r="AJ61" s="272"/>
      <c r="AK61" s="271"/>
      <c r="AL61" s="283"/>
      <c r="AM61" s="289"/>
      <c r="AN61" s="272"/>
      <c r="AO61" s="271"/>
      <c r="AP61" s="272"/>
      <c r="AQ61" s="271"/>
      <c r="AR61" s="272"/>
      <c r="AS61" s="271"/>
      <c r="AT61" s="272"/>
      <c r="AU61" s="271"/>
      <c r="AV61" s="272"/>
      <c r="AW61" s="271"/>
      <c r="AX61" s="283"/>
      <c r="AY61" s="13">
        <f t="shared" si="0"/>
        <v>25021.803900625004</v>
      </c>
      <c r="AZ61" s="42">
        <f t="shared" si="1"/>
        <v>820</v>
      </c>
      <c r="BA61" s="42">
        <f t="shared" si="2"/>
        <v>0</v>
      </c>
      <c r="BB61" s="42">
        <f t="shared" si="3"/>
        <v>820</v>
      </c>
      <c r="BC61" s="78">
        <f t="shared" si="4"/>
        <v>30.5143950007622</v>
      </c>
    </row>
    <row r="62" spans="1:55" ht="13" x14ac:dyDescent="0.15">
      <c r="A62" s="40" t="s">
        <v>11</v>
      </c>
      <c r="B62" s="41">
        <f t="shared" si="5"/>
        <v>46443</v>
      </c>
      <c r="C62" s="42">
        <v>3</v>
      </c>
      <c r="D62" s="42"/>
      <c r="E62" s="42" t="s">
        <v>31</v>
      </c>
      <c r="F62" s="39" t="s">
        <v>38</v>
      </c>
      <c r="G62" s="289">
        <v>125</v>
      </c>
      <c r="H62" s="272"/>
      <c r="I62" s="271">
        <v>125</v>
      </c>
      <c r="J62" s="272"/>
      <c r="K62" s="271"/>
      <c r="L62" s="272"/>
      <c r="M62" s="271"/>
      <c r="N62" s="283"/>
      <c r="O62" s="271"/>
      <c r="P62" s="272"/>
      <c r="Q62" s="271"/>
      <c r="R62" s="272"/>
      <c r="S62" s="271"/>
      <c r="T62" s="272"/>
      <c r="U62" s="271"/>
      <c r="V62" s="272"/>
      <c r="W62" s="271"/>
      <c r="X62" s="272"/>
      <c r="Y62" s="349">
        <v>285</v>
      </c>
      <c r="Z62" s="272"/>
      <c r="AA62" s="350">
        <v>285</v>
      </c>
      <c r="AB62" s="272"/>
      <c r="AC62" s="350"/>
      <c r="AD62" s="272"/>
      <c r="AE62" s="350"/>
      <c r="AF62" s="283"/>
      <c r="AG62" s="271"/>
      <c r="AH62" s="272"/>
      <c r="AI62" s="271"/>
      <c r="AJ62" s="272"/>
      <c r="AK62" s="271"/>
      <c r="AL62" s="283"/>
      <c r="AM62" s="289"/>
      <c r="AN62" s="272"/>
      <c r="AO62" s="271"/>
      <c r="AP62" s="272"/>
      <c r="AQ62" s="271"/>
      <c r="AR62" s="272"/>
      <c r="AS62" s="271"/>
      <c r="AT62" s="272"/>
      <c r="AU62" s="271"/>
      <c r="AV62" s="272"/>
      <c r="AW62" s="271"/>
      <c r="AX62" s="283"/>
      <c r="AY62" s="13">
        <f t="shared" si="0"/>
        <v>25021.803900625004</v>
      </c>
      <c r="AZ62" s="42">
        <f t="shared" si="1"/>
        <v>820</v>
      </c>
      <c r="BA62" s="42">
        <f t="shared" si="2"/>
        <v>0</v>
      </c>
      <c r="BB62" s="42">
        <f t="shared" si="3"/>
        <v>820</v>
      </c>
      <c r="BC62" s="78">
        <f t="shared" si="4"/>
        <v>30.5143950007622</v>
      </c>
    </row>
    <row r="63" spans="1:55" ht="13" x14ac:dyDescent="0.15">
      <c r="A63" s="40" t="s">
        <v>12</v>
      </c>
      <c r="B63" s="41">
        <f t="shared" si="5"/>
        <v>46444</v>
      </c>
      <c r="C63" s="42">
        <v>3</v>
      </c>
      <c r="D63" s="42"/>
      <c r="E63" s="42" t="s">
        <v>31</v>
      </c>
      <c r="F63" s="39" t="s">
        <v>38</v>
      </c>
      <c r="G63" s="289">
        <v>125</v>
      </c>
      <c r="H63" s="272"/>
      <c r="I63" s="271">
        <v>125</v>
      </c>
      <c r="J63" s="272"/>
      <c r="K63" s="271"/>
      <c r="L63" s="272"/>
      <c r="M63" s="271"/>
      <c r="N63" s="283"/>
      <c r="O63" s="271"/>
      <c r="P63" s="272"/>
      <c r="Q63" s="271"/>
      <c r="R63" s="272"/>
      <c r="S63" s="271"/>
      <c r="T63" s="272"/>
      <c r="U63" s="271"/>
      <c r="V63" s="272"/>
      <c r="W63" s="271"/>
      <c r="X63" s="272"/>
      <c r="Y63" s="349">
        <v>285</v>
      </c>
      <c r="Z63" s="272"/>
      <c r="AA63" s="350">
        <v>285</v>
      </c>
      <c r="AB63" s="272"/>
      <c r="AC63" s="350"/>
      <c r="AD63" s="272"/>
      <c r="AE63" s="350"/>
      <c r="AF63" s="283"/>
      <c r="AG63" s="271"/>
      <c r="AH63" s="272"/>
      <c r="AI63" s="271"/>
      <c r="AJ63" s="272"/>
      <c r="AK63" s="271"/>
      <c r="AL63" s="283"/>
      <c r="AM63" s="289"/>
      <c r="AN63" s="272"/>
      <c r="AO63" s="271"/>
      <c r="AP63" s="272"/>
      <c r="AQ63" s="271"/>
      <c r="AR63" s="272"/>
      <c r="AS63" s="271"/>
      <c r="AT63" s="272"/>
      <c r="AU63" s="271"/>
      <c r="AV63" s="272"/>
      <c r="AW63" s="271"/>
      <c r="AX63" s="283"/>
      <c r="AY63" s="13">
        <f t="shared" si="0"/>
        <v>25021.803900625004</v>
      </c>
      <c r="AZ63" s="42">
        <f t="shared" si="1"/>
        <v>820</v>
      </c>
      <c r="BA63" s="42">
        <f t="shared" si="2"/>
        <v>0</v>
      </c>
      <c r="BB63" s="42">
        <f t="shared" si="3"/>
        <v>820</v>
      </c>
      <c r="BC63" s="78">
        <f t="shared" si="4"/>
        <v>30.5143950007622</v>
      </c>
    </row>
    <row r="64" spans="1:55" ht="13" x14ac:dyDescent="0.15">
      <c r="A64" s="40" t="s">
        <v>13</v>
      </c>
      <c r="B64" s="41">
        <f t="shared" si="5"/>
        <v>46445</v>
      </c>
      <c r="C64" s="42">
        <v>3</v>
      </c>
      <c r="D64" s="42"/>
      <c r="E64" s="42" t="s">
        <v>31</v>
      </c>
      <c r="F64" s="39" t="s">
        <v>38</v>
      </c>
      <c r="G64" s="289">
        <v>125</v>
      </c>
      <c r="H64" s="272"/>
      <c r="I64" s="271">
        <v>125</v>
      </c>
      <c r="J64" s="272"/>
      <c r="K64" s="271"/>
      <c r="L64" s="272"/>
      <c r="M64" s="271"/>
      <c r="N64" s="283"/>
      <c r="O64" s="271"/>
      <c r="P64" s="272"/>
      <c r="Q64" s="271"/>
      <c r="R64" s="272"/>
      <c r="S64" s="271"/>
      <c r="T64" s="272"/>
      <c r="U64" s="271"/>
      <c r="V64" s="272"/>
      <c r="W64" s="271"/>
      <c r="X64" s="272"/>
      <c r="Y64" s="349">
        <v>285</v>
      </c>
      <c r="Z64" s="272"/>
      <c r="AA64" s="350">
        <v>285</v>
      </c>
      <c r="AB64" s="272"/>
      <c r="AC64" s="350"/>
      <c r="AD64" s="272"/>
      <c r="AE64" s="350"/>
      <c r="AF64" s="283"/>
      <c r="AG64" s="271"/>
      <c r="AH64" s="272"/>
      <c r="AI64" s="271"/>
      <c r="AJ64" s="272"/>
      <c r="AK64" s="271"/>
      <c r="AL64" s="283"/>
      <c r="AM64" s="289"/>
      <c r="AN64" s="272"/>
      <c r="AO64" s="271"/>
      <c r="AP64" s="272"/>
      <c r="AQ64" s="271"/>
      <c r="AR64" s="272"/>
      <c r="AS64" s="271"/>
      <c r="AT64" s="272"/>
      <c r="AU64" s="271"/>
      <c r="AV64" s="272"/>
      <c r="AW64" s="271"/>
      <c r="AX64" s="283"/>
      <c r="AY64" s="13">
        <f t="shared" si="0"/>
        <v>25021.803900625004</v>
      </c>
      <c r="AZ64" s="42">
        <f t="shared" si="1"/>
        <v>820</v>
      </c>
      <c r="BA64" s="42">
        <f t="shared" si="2"/>
        <v>0</v>
      </c>
      <c r="BB64" s="42">
        <f t="shared" si="3"/>
        <v>820</v>
      </c>
      <c r="BC64" s="78">
        <f t="shared" si="4"/>
        <v>30.5143950007622</v>
      </c>
    </row>
    <row r="65" spans="1:55" ht="13" x14ac:dyDescent="0.15">
      <c r="A65" s="45" t="s">
        <v>14</v>
      </c>
      <c r="B65" s="46">
        <f t="shared" si="5"/>
        <v>46446</v>
      </c>
      <c r="C65" s="47">
        <v>3</v>
      </c>
      <c r="D65" s="47"/>
      <c r="E65" s="47" t="s">
        <v>31</v>
      </c>
      <c r="F65" s="52" t="s">
        <v>38</v>
      </c>
      <c r="G65" s="289">
        <v>125</v>
      </c>
      <c r="H65" s="272"/>
      <c r="I65" s="271">
        <v>125</v>
      </c>
      <c r="J65" s="272"/>
      <c r="K65" s="271"/>
      <c r="L65" s="272"/>
      <c r="M65" s="271"/>
      <c r="N65" s="283"/>
      <c r="O65" s="271"/>
      <c r="P65" s="272"/>
      <c r="Q65" s="271"/>
      <c r="R65" s="272"/>
      <c r="S65" s="271"/>
      <c r="T65" s="272"/>
      <c r="U65" s="271"/>
      <c r="V65" s="272"/>
      <c r="W65" s="271"/>
      <c r="X65" s="272"/>
      <c r="Y65" s="351">
        <v>285</v>
      </c>
      <c r="Z65" s="292"/>
      <c r="AA65" s="352">
        <v>285</v>
      </c>
      <c r="AB65" s="292"/>
      <c r="AC65" s="352"/>
      <c r="AD65" s="292"/>
      <c r="AE65" s="352"/>
      <c r="AF65" s="293"/>
      <c r="AG65" s="295"/>
      <c r="AH65" s="292"/>
      <c r="AI65" s="295"/>
      <c r="AJ65" s="292"/>
      <c r="AK65" s="295"/>
      <c r="AL65" s="293"/>
      <c r="AM65" s="294"/>
      <c r="AN65" s="292"/>
      <c r="AO65" s="295"/>
      <c r="AP65" s="292"/>
      <c r="AQ65" s="295"/>
      <c r="AR65" s="292"/>
      <c r="AS65" s="295"/>
      <c r="AT65" s="292"/>
      <c r="AU65" s="295"/>
      <c r="AV65" s="292"/>
      <c r="AW65" s="295"/>
      <c r="AX65" s="293"/>
      <c r="AY65" s="79">
        <f t="shared" si="0"/>
        <v>25021.803900625004</v>
      </c>
      <c r="AZ65" s="47">
        <f t="shared" si="1"/>
        <v>820</v>
      </c>
      <c r="BA65" s="47">
        <f t="shared" si="2"/>
        <v>0</v>
      </c>
      <c r="BB65" s="47">
        <f t="shared" si="3"/>
        <v>820</v>
      </c>
      <c r="BC65" s="80">
        <f t="shared" si="4"/>
        <v>30.5143950007622</v>
      </c>
    </row>
    <row r="66" spans="1:55" ht="13" x14ac:dyDescent="0.15">
      <c r="A66" s="32" t="s">
        <v>7</v>
      </c>
      <c r="B66" s="33">
        <f t="shared" si="5"/>
        <v>46447</v>
      </c>
      <c r="C66" s="34">
        <v>3</v>
      </c>
      <c r="D66" s="34"/>
      <c r="E66" s="34" t="s">
        <v>34</v>
      </c>
      <c r="F66" s="64" t="s">
        <v>38</v>
      </c>
      <c r="G66" s="371">
        <v>125</v>
      </c>
      <c r="H66" s="285"/>
      <c r="I66" s="370">
        <v>125</v>
      </c>
      <c r="J66" s="285"/>
      <c r="K66" s="370"/>
      <c r="L66" s="285"/>
      <c r="M66" s="370"/>
      <c r="N66" s="288"/>
      <c r="O66" s="370"/>
      <c r="P66" s="285"/>
      <c r="Q66" s="370"/>
      <c r="R66" s="285"/>
      <c r="S66" s="370"/>
      <c r="T66" s="285"/>
      <c r="U66" s="370"/>
      <c r="V66" s="285"/>
      <c r="W66" s="370"/>
      <c r="X66" s="285"/>
      <c r="Y66" s="286">
        <v>285</v>
      </c>
      <c r="Z66" s="285"/>
      <c r="AA66" s="287">
        <v>285</v>
      </c>
      <c r="AB66" s="285"/>
      <c r="AC66" s="287"/>
      <c r="AD66" s="285"/>
      <c r="AE66" s="287"/>
      <c r="AF66" s="288"/>
      <c r="AG66" s="271"/>
      <c r="AH66" s="272"/>
      <c r="AI66" s="271"/>
      <c r="AJ66" s="272"/>
      <c r="AK66" s="271"/>
      <c r="AL66" s="283"/>
      <c r="AM66" s="289"/>
      <c r="AN66" s="272"/>
      <c r="AO66" s="271"/>
      <c r="AP66" s="272"/>
      <c r="AQ66" s="271"/>
      <c r="AR66" s="272"/>
      <c r="AS66" s="271"/>
      <c r="AT66" s="272"/>
      <c r="AU66" s="271"/>
      <c r="AV66" s="272"/>
      <c r="AW66" s="271"/>
      <c r="AX66" s="283"/>
      <c r="AY66" s="68">
        <f t="shared" si="0"/>
        <v>25021.803900625004</v>
      </c>
      <c r="AZ66" s="34">
        <f t="shared" si="1"/>
        <v>820</v>
      </c>
      <c r="BA66" s="34">
        <f t="shared" si="2"/>
        <v>0</v>
      </c>
      <c r="BB66" s="34">
        <f t="shared" si="3"/>
        <v>820</v>
      </c>
      <c r="BC66" s="69">
        <f t="shared" si="4"/>
        <v>30.5143950007622</v>
      </c>
    </row>
    <row r="67" spans="1:55" ht="13" x14ac:dyDescent="0.15">
      <c r="A67" s="40" t="s">
        <v>9</v>
      </c>
      <c r="B67" s="41">
        <f t="shared" si="5"/>
        <v>46448</v>
      </c>
      <c r="C67" s="42">
        <v>3</v>
      </c>
      <c r="D67" s="42"/>
      <c r="E67" s="42" t="s">
        <v>34</v>
      </c>
      <c r="F67" s="39" t="s">
        <v>38</v>
      </c>
      <c r="G67" s="289">
        <v>125</v>
      </c>
      <c r="H67" s="272"/>
      <c r="I67" s="271">
        <v>125</v>
      </c>
      <c r="J67" s="272"/>
      <c r="K67" s="271"/>
      <c r="L67" s="272"/>
      <c r="M67" s="271"/>
      <c r="N67" s="283"/>
      <c r="O67" s="271"/>
      <c r="P67" s="272"/>
      <c r="Q67" s="271"/>
      <c r="R67" s="272"/>
      <c r="S67" s="271"/>
      <c r="T67" s="272"/>
      <c r="U67" s="271"/>
      <c r="V67" s="272"/>
      <c r="W67" s="271"/>
      <c r="X67" s="272"/>
      <c r="Y67" s="349">
        <v>285</v>
      </c>
      <c r="Z67" s="272"/>
      <c r="AA67" s="350">
        <v>285</v>
      </c>
      <c r="AB67" s="272"/>
      <c r="AC67" s="350"/>
      <c r="AD67" s="272"/>
      <c r="AE67" s="350"/>
      <c r="AF67" s="283"/>
      <c r="AG67" s="271"/>
      <c r="AH67" s="272"/>
      <c r="AI67" s="271"/>
      <c r="AJ67" s="272"/>
      <c r="AK67" s="271"/>
      <c r="AL67" s="283"/>
      <c r="AM67" s="289"/>
      <c r="AN67" s="272"/>
      <c r="AO67" s="271"/>
      <c r="AP67" s="272"/>
      <c r="AQ67" s="271"/>
      <c r="AR67" s="272"/>
      <c r="AS67" s="271"/>
      <c r="AT67" s="272"/>
      <c r="AU67" s="271"/>
      <c r="AV67" s="272"/>
      <c r="AW67" s="271"/>
      <c r="AX67" s="283"/>
      <c r="AY67" s="13">
        <f t="shared" si="0"/>
        <v>25021.803900625004</v>
      </c>
      <c r="AZ67" s="42">
        <f t="shared" si="1"/>
        <v>820</v>
      </c>
      <c r="BA67" s="42">
        <f t="shared" si="2"/>
        <v>0</v>
      </c>
      <c r="BB67" s="42">
        <f t="shared" si="3"/>
        <v>820</v>
      </c>
      <c r="BC67" s="78">
        <f t="shared" si="4"/>
        <v>30.5143950007622</v>
      </c>
    </row>
    <row r="68" spans="1:55" ht="13" x14ac:dyDescent="0.15">
      <c r="A68" s="40" t="s">
        <v>10</v>
      </c>
      <c r="B68" s="41">
        <f t="shared" si="5"/>
        <v>46449</v>
      </c>
      <c r="C68" s="42">
        <v>3</v>
      </c>
      <c r="D68" s="42"/>
      <c r="E68" s="42" t="s">
        <v>34</v>
      </c>
      <c r="F68" s="39" t="s">
        <v>38</v>
      </c>
      <c r="G68" s="289">
        <v>125</v>
      </c>
      <c r="H68" s="272"/>
      <c r="I68" s="271">
        <v>125</v>
      </c>
      <c r="J68" s="272"/>
      <c r="K68" s="271"/>
      <c r="L68" s="272"/>
      <c r="M68" s="271"/>
      <c r="N68" s="283"/>
      <c r="O68" s="271"/>
      <c r="P68" s="272"/>
      <c r="Q68" s="271"/>
      <c r="R68" s="272"/>
      <c r="S68" s="271"/>
      <c r="T68" s="272"/>
      <c r="U68" s="271"/>
      <c r="V68" s="272"/>
      <c r="W68" s="271"/>
      <c r="X68" s="272"/>
      <c r="Y68" s="349">
        <v>285</v>
      </c>
      <c r="Z68" s="272"/>
      <c r="AA68" s="350">
        <v>285</v>
      </c>
      <c r="AB68" s="272"/>
      <c r="AC68" s="350"/>
      <c r="AD68" s="272"/>
      <c r="AE68" s="350"/>
      <c r="AF68" s="283"/>
      <c r="AG68" s="271"/>
      <c r="AH68" s="272"/>
      <c r="AI68" s="271"/>
      <c r="AJ68" s="272"/>
      <c r="AK68" s="271"/>
      <c r="AL68" s="283"/>
      <c r="AM68" s="289"/>
      <c r="AN68" s="272"/>
      <c r="AO68" s="271"/>
      <c r="AP68" s="272"/>
      <c r="AQ68" s="271"/>
      <c r="AR68" s="272"/>
      <c r="AS68" s="271"/>
      <c r="AT68" s="272"/>
      <c r="AU68" s="271"/>
      <c r="AV68" s="272"/>
      <c r="AW68" s="271"/>
      <c r="AX68" s="283"/>
      <c r="AY68" s="13">
        <f t="shared" si="0"/>
        <v>25021.803900625004</v>
      </c>
      <c r="AZ68" s="42">
        <f t="shared" si="1"/>
        <v>820</v>
      </c>
      <c r="BA68" s="42">
        <f t="shared" si="2"/>
        <v>0</v>
      </c>
      <c r="BB68" s="42">
        <f t="shared" si="3"/>
        <v>820</v>
      </c>
      <c r="BC68" s="78">
        <f t="shared" si="4"/>
        <v>30.5143950007622</v>
      </c>
    </row>
    <row r="69" spans="1:55" ht="13" x14ac:dyDescent="0.15">
      <c r="A69" s="40" t="s">
        <v>11</v>
      </c>
      <c r="B69" s="41">
        <f t="shared" si="5"/>
        <v>46450</v>
      </c>
      <c r="C69" s="42">
        <v>3</v>
      </c>
      <c r="D69" s="42"/>
      <c r="E69" s="42" t="s">
        <v>34</v>
      </c>
      <c r="F69" s="39" t="s">
        <v>38</v>
      </c>
      <c r="G69" s="289">
        <v>125</v>
      </c>
      <c r="H69" s="272"/>
      <c r="I69" s="271">
        <v>125</v>
      </c>
      <c r="J69" s="272"/>
      <c r="K69" s="271"/>
      <c r="L69" s="272"/>
      <c r="M69" s="271"/>
      <c r="N69" s="283"/>
      <c r="O69" s="271"/>
      <c r="P69" s="272"/>
      <c r="Q69" s="271"/>
      <c r="R69" s="272"/>
      <c r="S69" s="271"/>
      <c r="T69" s="272"/>
      <c r="U69" s="271"/>
      <c r="V69" s="272"/>
      <c r="W69" s="271"/>
      <c r="X69" s="272"/>
      <c r="Y69" s="349">
        <v>285</v>
      </c>
      <c r="Z69" s="272"/>
      <c r="AA69" s="350">
        <v>285</v>
      </c>
      <c r="AB69" s="272"/>
      <c r="AC69" s="350"/>
      <c r="AD69" s="272"/>
      <c r="AE69" s="350"/>
      <c r="AF69" s="283"/>
      <c r="AG69" s="271"/>
      <c r="AH69" s="272"/>
      <c r="AI69" s="271"/>
      <c r="AJ69" s="272"/>
      <c r="AK69" s="271"/>
      <c r="AL69" s="283"/>
      <c r="AM69" s="289"/>
      <c r="AN69" s="272"/>
      <c r="AO69" s="271"/>
      <c r="AP69" s="272"/>
      <c r="AQ69" s="271"/>
      <c r="AR69" s="272"/>
      <c r="AS69" s="271"/>
      <c r="AT69" s="272"/>
      <c r="AU69" s="271"/>
      <c r="AV69" s="272"/>
      <c r="AW69" s="271"/>
      <c r="AX69" s="283"/>
      <c r="AY69" s="13">
        <f t="shared" si="0"/>
        <v>25021.803900625004</v>
      </c>
      <c r="AZ69" s="42">
        <f t="shared" si="1"/>
        <v>820</v>
      </c>
      <c r="BA69" s="42">
        <f t="shared" si="2"/>
        <v>0</v>
      </c>
      <c r="BB69" s="42">
        <f t="shared" si="3"/>
        <v>820</v>
      </c>
      <c r="BC69" s="78">
        <f t="shared" si="4"/>
        <v>30.5143950007622</v>
      </c>
    </row>
    <row r="70" spans="1:55" ht="13" x14ac:dyDescent="0.15">
      <c r="A70" s="40" t="s">
        <v>12</v>
      </c>
      <c r="B70" s="41">
        <f t="shared" si="5"/>
        <v>46451</v>
      </c>
      <c r="C70" s="42">
        <v>3</v>
      </c>
      <c r="D70" s="42"/>
      <c r="E70" s="42" t="s">
        <v>34</v>
      </c>
      <c r="F70" s="39" t="s">
        <v>38</v>
      </c>
      <c r="G70" s="289">
        <v>125</v>
      </c>
      <c r="H70" s="272"/>
      <c r="I70" s="271">
        <v>125</v>
      </c>
      <c r="J70" s="272"/>
      <c r="K70" s="271"/>
      <c r="L70" s="272"/>
      <c r="M70" s="271"/>
      <c r="N70" s="283"/>
      <c r="O70" s="271"/>
      <c r="P70" s="272"/>
      <c r="Q70" s="271"/>
      <c r="R70" s="272"/>
      <c r="S70" s="271"/>
      <c r="T70" s="272"/>
      <c r="U70" s="271"/>
      <c r="V70" s="272"/>
      <c r="W70" s="271"/>
      <c r="X70" s="272"/>
      <c r="Y70" s="349">
        <v>285</v>
      </c>
      <c r="Z70" s="272"/>
      <c r="AA70" s="350">
        <v>285</v>
      </c>
      <c r="AB70" s="272"/>
      <c r="AC70" s="350"/>
      <c r="AD70" s="272"/>
      <c r="AE70" s="350"/>
      <c r="AF70" s="283"/>
      <c r="AG70" s="271"/>
      <c r="AH70" s="272"/>
      <c r="AI70" s="271"/>
      <c r="AJ70" s="272"/>
      <c r="AK70" s="271"/>
      <c r="AL70" s="283"/>
      <c r="AM70" s="289"/>
      <c r="AN70" s="272"/>
      <c r="AO70" s="271"/>
      <c r="AP70" s="272"/>
      <c r="AQ70" s="271"/>
      <c r="AR70" s="272"/>
      <c r="AS70" s="271"/>
      <c r="AT70" s="272"/>
      <c r="AU70" s="271"/>
      <c r="AV70" s="272"/>
      <c r="AW70" s="271"/>
      <c r="AX70" s="283"/>
      <c r="AY70" s="13">
        <f t="shared" si="0"/>
        <v>25021.803900625004</v>
      </c>
      <c r="AZ70" s="42">
        <f t="shared" si="1"/>
        <v>820</v>
      </c>
      <c r="BA70" s="42">
        <f t="shared" si="2"/>
        <v>0</v>
      </c>
      <c r="BB70" s="42">
        <f t="shared" si="3"/>
        <v>820</v>
      </c>
      <c r="BC70" s="78">
        <f t="shared" si="4"/>
        <v>30.5143950007622</v>
      </c>
    </row>
    <row r="71" spans="1:55" ht="13" x14ac:dyDescent="0.15">
      <c r="A71" s="40" t="s">
        <v>13</v>
      </c>
      <c r="B71" s="41">
        <f t="shared" si="5"/>
        <v>46452</v>
      </c>
      <c r="C71" s="42">
        <v>3</v>
      </c>
      <c r="D71" s="42"/>
      <c r="E71" s="42" t="s">
        <v>34</v>
      </c>
      <c r="F71" s="39" t="s">
        <v>38</v>
      </c>
      <c r="G71" s="289">
        <v>125</v>
      </c>
      <c r="H71" s="272"/>
      <c r="I71" s="271">
        <v>125</v>
      </c>
      <c r="J71" s="272"/>
      <c r="K71" s="271"/>
      <c r="L71" s="272"/>
      <c r="M71" s="271"/>
      <c r="N71" s="283"/>
      <c r="O71" s="271"/>
      <c r="P71" s="272"/>
      <c r="Q71" s="271"/>
      <c r="R71" s="272"/>
      <c r="S71" s="271"/>
      <c r="T71" s="272"/>
      <c r="U71" s="271"/>
      <c r="V71" s="272"/>
      <c r="W71" s="271"/>
      <c r="X71" s="272"/>
      <c r="Y71" s="349">
        <v>285</v>
      </c>
      <c r="Z71" s="272"/>
      <c r="AA71" s="350">
        <v>285</v>
      </c>
      <c r="AB71" s="272"/>
      <c r="AC71" s="350"/>
      <c r="AD71" s="272"/>
      <c r="AE71" s="350"/>
      <c r="AF71" s="283"/>
      <c r="AG71" s="271"/>
      <c r="AH71" s="272"/>
      <c r="AI71" s="271"/>
      <c r="AJ71" s="272"/>
      <c r="AK71" s="271"/>
      <c r="AL71" s="283"/>
      <c r="AM71" s="289"/>
      <c r="AN71" s="272"/>
      <c r="AO71" s="271"/>
      <c r="AP71" s="272"/>
      <c r="AQ71" s="271"/>
      <c r="AR71" s="272"/>
      <c r="AS71" s="271"/>
      <c r="AT71" s="272"/>
      <c r="AU71" s="271"/>
      <c r="AV71" s="272"/>
      <c r="AW71" s="271"/>
      <c r="AX71" s="283"/>
      <c r="AY71" s="13">
        <f t="shared" si="0"/>
        <v>25021.803900625004</v>
      </c>
      <c r="AZ71" s="42">
        <f t="shared" si="1"/>
        <v>820</v>
      </c>
      <c r="BA71" s="42">
        <f t="shared" si="2"/>
        <v>0</v>
      </c>
      <c r="BB71" s="42">
        <f t="shared" si="3"/>
        <v>820</v>
      </c>
      <c r="BC71" s="78">
        <f t="shared" si="4"/>
        <v>30.5143950007622</v>
      </c>
    </row>
    <row r="72" spans="1:55" ht="13" x14ac:dyDescent="0.15">
      <c r="A72" s="45" t="s">
        <v>14</v>
      </c>
      <c r="B72" s="46">
        <f t="shared" si="5"/>
        <v>46453</v>
      </c>
      <c r="C72" s="47">
        <v>3</v>
      </c>
      <c r="D72" s="47"/>
      <c r="E72" s="47" t="s">
        <v>34</v>
      </c>
      <c r="F72" s="52" t="s">
        <v>38</v>
      </c>
      <c r="G72" s="289">
        <v>125</v>
      </c>
      <c r="H72" s="272"/>
      <c r="I72" s="271">
        <v>125</v>
      </c>
      <c r="J72" s="272"/>
      <c r="K72" s="271"/>
      <c r="L72" s="272"/>
      <c r="M72" s="271"/>
      <c r="N72" s="283"/>
      <c r="O72" s="295"/>
      <c r="P72" s="292"/>
      <c r="Q72" s="295"/>
      <c r="R72" s="292"/>
      <c r="S72" s="295"/>
      <c r="T72" s="292"/>
      <c r="U72" s="295"/>
      <c r="V72" s="292"/>
      <c r="W72" s="295"/>
      <c r="X72" s="292"/>
      <c r="Y72" s="351">
        <v>285</v>
      </c>
      <c r="Z72" s="292"/>
      <c r="AA72" s="352">
        <v>285</v>
      </c>
      <c r="AB72" s="292"/>
      <c r="AC72" s="352"/>
      <c r="AD72" s="292"/>
      <c r="AE72" s="352"/>
      <c r="AF72" s="293"/>
      <c r="AG72" s="295"/>
      <c r="AH72" s="292"/>
      <c r="AI72" s="295"/>
      <c r="AJ72" s="292"/>
      <c r="AK72" s="295"/>
      <c r="AL72" s="293"/>
      <c r="AM72" s="294"/>
      <c r="AN72" s="292"/>
      <c r="AO72" s="295"/>
      <c r="AP72" s="292"/>
      <c r="AQ72" s="295"/>
      <c r="AR72" s="292"/>
      <c r="AS72" s="295"/>
      <c r="AT72" s="292"/>
      <c r="AU72" s="295"/>
      <c r="AV72" s="292"/>
      <c r="AW72" s="295"/>
      <c r="AX72" s="293"/>
      <c r="AY72" s="79">
        <f t="shared" si="0"/>
        <v>25021.803900625004</v>
      </c>
      <c r="AZ72" s="47">
        <f t="shared" si="1"/>
        <v>820</v>
      </c>
      <c r="BA72" s="47">
        <f t="shared" si="2"/>
        <v>0</v>
      </c>
      <c r="BB72" s="47">
        <f t="shared" si="3"/>
        <v>820</v>
      </c>
      <c r="BC72" s="80">
        <f t="shared" si="4"/>
        <v>30.5143950007622</v>
      </c>
    </row>
    <row r="73" spans="1:55" ht="13" x14ac:dyDescent="0.15">
      <c r="A73" s="32" t="s">
        <v>7</v>
      </c>
      <c r="B73" s="33">
        <f t="shared" si="5"/>
        <v>46454</v>
      </c>
      <c r="C73" s="34">
        <v>3</v>
      </c>
      <c r="D73" s="34"/>
      <c r="E73" s="34" t="s">
        <v>35</v>
      </c>
      <c r="F73" s="64" t="s">
        <v>38</v>
      </c>
      <c r="G73" s="371">
        <v>125</v>
      </c>
      <c r="H73" s="285"/>
      <c r="I73" s="370">
        <v>125</v>
      </c>
      <c r="J73" s="285"/>
      <c r="K73" s="370"/>
      <c r="L73" s="285"/>
      <c r="M73" s="370"/>
      <c r="N73" s="288"/>
      <c r="O73" s="370"/>
      <c r="P73" s="285"/>
      <c r="Q73" s="370"/>
      <c r="R73" s="285"/>
      <c r="S73" s="370"/>
      <c r="T73" s="285"/>
      <c r="U73" s="370"/>
      <c r="V73" s="285"/>
      <c r="W73" s="370"/>
      <c r="X73" s="285"/>
      <c r="Y73" s="286">
        <v>285</v>
      </c>
      <c r="Z73" s="285"/>
      <c r="AA73" s="287">
        <v>285</v>
      </c>
      <c r="AB73" s="285"/>
      <c r="AC73" s="287"/>
      <c r="AD73" s="285"/>
      <c r="AE73" s="287"/>
      <c r="AF73" s="288"/>
      <c r="AG73" s="271"/>
      <c r="AH73" s="272"/>
      <c r="AI73" s="271"/>
      <c r="AJ73" s="272"/>
      <c r="AK73" s="271"/>
      <c r="AL73" s="283"/>
      <c r="AM73" s="289"/>
      <c r="AN73" s="272"/>
      <c r="AO73" s="271"/>
      <c r="AP73" s="272"/>
      <c r="AQ73" s="271"/>
      <c r="AR73" s="272"/>
      <c r="AS73" s="271"/>
      <c r="AT73" s="272"/>
      <c r="AU73" s="271"/>
      <c r="AV73" s="272"/>
      <c r="AW73" s="271"/>
      <c r="AX73" s="283"/>
      <c r="AY73" s="68">
        <f t="shared" si="0"/>
        <v>25021.803900625004</v>
      </c>
      <c r="AZ73" s="34">
        <f t="shared" si="1"/>
        <v>820</v>
      </c>
      <c r="BA73" s="34">
        <f t="shared" si="2"/>
        <v>0</v>
      </c>
      <c r="BB73" s="34">
        <f t="shared" si="3"/>
        <v>820</v>
      </c>
      <c r="BC73" s="69">
        <f t="shared" si="4"/>
        <v>30.5143950007622</v>
      </c>
    </row>
    <row r="74" spans="1:55" ht="13" x14ac:dyDescent="0.15">
      <c r="A74" s="40" t="s">
        <v>9</v>
      </c>
      <c r="B74" s="41">
        <f t="shared" si="5"/>
        <v>46455</v>
      </c>
      <c r="C74" s="42">
        <v>3</v>
      </c>
      <c r="D74" s="42"/>
      <c r="E74" s="42" t="s">
        <v>35</v>
      </c>
      <c r="F74" s="39" t="s">
        <v>38</v>
      </c>
      <c r="G74" s="289">
        <v>125</v>
      </c>
      <c r="H74" s="272"/>
      <c r="I74" s="271">
        <v>125</v>
      </c>
      <c r="J74" s="272"/>
      <c r="K74" s="271"/>
      <c r="L74" s="272"/>
      <c r="M74" s="271"/>
      <c r="N74" s="283"/>
      <c r="O74" s="271"/>
      <c r="P74" s="272"/>
      <c r="Q74" s="271"/>
      <c r="R74" s="272"/>
      <c r="S74" s="271"/>
      <c r="T74" s="272"/>
      <c r="U74" s="271"/>
      <c r="V74" s="272"/>
      <c r="W74" s="271"/>
      <c r="X74" s="272"/>
      <c r="Y74" s="349">
        <v>285</v>
      </c>
      <c r="Z74" s="272"/>
      <c r="AA74" s="350">
        <v>285</v>
      </c>
      <c r="AB74" s="272"/>
      <c r="AC74" s="350"/>
      <c r="AD74" s="272"/>
      <c r="AE74" s="350"/>
      <c r="AF74" s="283"/>
      <c r="AG74" s="271"/>
      <c r="AH74" s="272"/>
      <c r="AI74" s="271"/>
      <c r="AJ74" s="272"/>
      <c r="AK74" s="271"/>
      <c r="AL74" s="283"/>
      <c r="AM74" s="289"/>
      <c r="AN74" s="272"/>
      <c r="AO74" s="271"/>
      <c r="AP74" s="272"/>
      <c r="AQ74" s="271"/>
      <c r="AR74" s="272"/>
      <c r="AS74" s="271"/>
      <c r="AT74" s="272"/>
      <c r="AU74" s="271"/>
      <c r="AV74" s="272"/>
      <c r="AW74" s="271"/>
      <c r="AX74" s="283"/>
      <c r="AY74" s="13">
        <f t="shared" si="0"/>
        <v>25021.803900625004</v>
      </c>
      <c r="AZ74" s="42">
        <f t="shared" si="1"/>
        <v>820</v>
      </c>
      <c r="BA74" s="42">
        <f t="shared" si="2"/>
        <v>0</v>
      </c>
      <c r="BB74" s="42">
        <f t="shared" si="3"/>
        <v>820</v>
      </c>
      <c r="BC74" s="78">
        <f t="shared" si="4"/>
        <v>30.5143950007622</v>
      </c>
    </row>
    <row r="75" spans="1:55" ht="13" x14ac:dyDescent="0.15">
      <c r="A75" s="40" t="s">
        <v>10</v>
      </c>
      <c r="B75" s="41">
        <f t="shared" si="5"/>
        <v>46456</v>
      </c>
      <c r="C75" s="42">
        <v>3</v>
      </c>
      <c r="D75" s="42"/>
      <c r="E75" s="42" t="s">
        <v>35</v>
      </c>
      <c r="F75" s="39" t="s">
        <v>38</v>
      </c>
      <c r="G75" s="289">
        <v>125</v>
      </c>
      <c r="H75" s="272"/>
      <c r="I75" s="271">
        <v>125</v>
      </c>
      <c r="J75" s="272"/>
      <c r="K75" s="271"/>
      <c r="L75" s="272"/>
      <c r="M75" s="271"/>
      <c r="N75" s="283"/>
      <c r="O75" s="271"/>
      <c r="P75" s="272"/>
      <c r="Q75" s="271"/>
      <c r="R75" s="272"/>
      <c r="S75" s="271"/>
      <c r="T75" s="272"/>
      <c r="U75" s="271"/>
      <c r="V75" s="272"/>
      <c r="W75" s="271"/>
      <c r="X75" s="272"/>
      <c r="Y75" s="349">
        <v>285</v>
      </c>
      <c r="Z75" s="272"/>
      <c r="AA75" s="350">
        <v>285</v>
      </c>
      <c r="AB75" s="272"/>
      <c r="AC75" s="350"/>
      <c r="AD75" s="272"/>
      <c r="AE75" s="350"/>
      <c r="AF75" s="283"/>
      <c r="AG75" s="271"/>
      <c r="AH75" s="272"/>
      <c r="AI75" s="271"/>
      <c r="AJ75" s="272"/>
      <c r="AK75" s="271"/>
      <c r="AL75" s="283"/>
      <c r="AM75" s="289"/>
      <c r="AN75" s="272"/>
      <c r="AO75" s="271"/>
      <c r="AP75" s="272"/>
      <c r="AQ75" s="271"/>
      <c r="AR75" s="272"/>
      <c r="AS75" s="271"/>
      <c r="AT75" s="272"/>
      <c r="AU75" s="271"/>
      <c r="AV75" s="272"/>
      <c r="AW75" s="271"/>
      <c r="AX75" s="283"/>
      <c r="AY75" s="13">
        <f t="shared" si="0"/>
        <v>25021.803900625004</v>
      </c>
      <c r="AZ75" s="42">
        <f t="shared" si="1"/>
        <v>820</v>
      </c>
      <c r="BA75" s="42">
        <f t="shared" si="2"/>
        <v>0</v>
      </c>
      <c r="BB75" s="42">
        <f t="shared" si="3"/>
        <v>820</v>
      </c>
      <c r="BC75" s="78">
        <f t="shared" si="4"/>
        <v>30.5143950007622</v>
      </c>
    </row>
    <row r="76" spans="1:55" ht="13" x14ac:dyDescent="0.15">
      <c r="A76" s="40" t="s">
        <v>11</v>
      </c>
      <c r="B76" s="41">
        <f t="shared" si="5"/>
        <v>46457</v>
      </c>
      <c r="C76" s="42">
        <v>3</v>
      </c>
      <c r="D76" s="42"/>
      <c r="E76" s="42" t="s">
        <v>35</v>
      </c>
      <c r="F76" s="39" t="s">
        <v>38</v>
      </c>
      <c r="G76" s="289">
        <v>125</v>
      </c>
      <c r="H76" s="272"/>
      <c r="I76" s="271">
        <v>125</v>
      </c>
      <c r="J76" s="272"/>
      <c r="K76" s="271"/>
      <c r="L76" s="272"/>
      <c r="M76" s="271"/>
      <c r="N76" s="283"/>
      <c r="O76" s="271"/>
      <c r="P76" s="272"/>
      <c r="Q76" s="271"/>
      <c r="R76" s="272"/>
      <c r="S76" s="271"/>
      <c r="T76" s="272"/>
      <c r="U76" s="271"/>
      <c r="V76" s="272"/>
      <c r="W76" s="271"/>
      <c r="X76" s="272"/>
      <c r="Y76" s="349">
        <v>285</v>
      </c>
      <c r="Z76" s="272"/>
      <c r="AA76" s="350">
        <v>285</v>
      </c>
      <c r="AB76" s="272"/>
      <c r="AC76" s="350"/>
      <c r="AD76" s="272"/>
      <c r="AE76" s="350"/>
      <c r="AF76" s="283"/>
      <c r="AG76" s="271"/>
      <c r="AH76" s="272"/>
      <c r="AI76" s="271"/>
      <c r="AJ76" s="272"/>
      <c r="AK76" s="271"/>
      <c r="AL76" s="283"/>
      <c r="AM76" s="289"/>
      <c r="AN76" s="272"/>
      <c r="AO76" s="271"/>
      <c r="AP76" s="272"/>
      <c r="AQ76" s="271"/>
      <c r="AR76" s="272"/>
      <c r="AS76" s="271"/>
      <c r="AT76" s="272"/>
      <c r="AU76" s="271"/>
      <c r="AV76" s="272"/>
      <c r="AW76" s="271"/>
      <c r="AX76" s="283"/>
      <c r="AY76" s="13">
        <f t="shared" si="0"/>
        <v>25021.803900625004</v>
      </c>
      <c r="AZ76" s="42">
        <f t="shared" si="1"/>
        <v>820</v>
      </c>
      <c r="BA76" s="42">
        <f t="shared" si="2"/>
        <v>0</v>
      </c>
      <c r="BB76" s="42">
        <f t="shared" si="3"/>
        <v>820</v>
      </c>
      <c r="BC76" s="78">
        <f t="shared" si="4"/>
        <v>30.5143950007622</v>
      </c>
    </row>
    <row r="77" spans="1:55" ht="13" x14ac:dyDescent="0.15">
      <c r="A77" s="40" t="s">
        <v>12</v>
      </c>
      <c r="B77" s="41">
        <f t="shared" si="5"/>
        <v>46458</v>
      </c>
      <c r="C77" s="42">
        <v>3</v>
      </c>
      <c r="D77" s="42"/>
      <c r="E77" s="42" t="s">
        <v>35</v>
      </c>
      <c r="F77" s="39" t="s">
        <v>38</v>
      </c>
      <c r="G77" s="289">
        <v>125</v>
      </c>
      <c r="H77" s="272"/>
      <c r="I77" s="271">
        <v>125</v>
      </c>
      <c r="J77" s="272"/>
      <c r="K77" s="271"/>
      <c r="L77" s="272"/>
      <c r="M77" s="271"/>
      <c r="N77" s="283"/>
      <c r="O77" s="271"/>
      <c r="P77" s="272"/>
      <c r="Q77" s="271"/>
      <c r="R77" s="272"/>
      <c r="S77" s="271"/>
      <c r="T77" s="272"/>
      <c r="U77" s="271"/>
      <c r="V77" s="272"/>
      <c r="W77" s="271"/>
      <c r="X77" s="272"/>
      <c r="Y77" s="349">
        <v>285</v>
      </c>
      <c r="Z77" s="272"/>
      <c r="AA77" s="350">
        <v>285</v>
      </c>
      <c r="AB77" s="272"/>
      <c r="AC77" s="350"/>
      <c r="AD77" s="272"/>
      <c r="AE77" s="350"/>
      <c r="AF77" s="283"/>
      <c r="AG77" s="271"/>
      <c r="AH77" s="272"/>
      <c r="AI77" s="271"/>
      <c r="AJ77" s="272"/>
      <c r="AK77" s="271"/>
      <c r="AL77" s="283"/>
      <c r="AM77" s="289"/>
      <c r="AN77" s="272"/>
      <c r="AO77" s="271"/>
      <c r="AP77" s="272"/>
      <c r="AQ77" s="271"/>
      <c r="AR77" s="272"/>
      <c r="AS77" s="271"/>
      <c r="AT77" s="272"/>
      <c r="AU77" s="271"/>
      <c r="AV77" s="272"/>
      <c r="AW77" s="271"/>
      <c r="AX77" s="283"/>
      <c r="AY77" s="13">
        <f t="shared" si="0"/>
        <v>25021.803900625004</v>
      </c>
      <c r="AZ77" s="42">
        <f t="shared" si="1"/>
        <v>820</v>
      </c>
      <c r="BA77" s="42">
        <f t="shared" si="2"/>
        <v>0</v>
      </c>
      <c r="BB77" s="42">
        <f t="shared" si="3"/>
        <v>820</v>
      </c>
      <c r="BC77" s="78">
        <f t="shared" si="4"/>
        <v>30.5143950007622</v>
      </c>
    </row>
    <row r="78" spans="1:55" ht="13" x14ac:dyDescent="0.15">
      <c r="A78" s="40" t="s">
        <v>13</v>
      </c>
      <c r="B78" s="41">
        <f t="shared" si="5"/>
        <v>46459</v>
      </c>
      <c r="C78" s="42">
        <v>3</v>
      </c>
      <c r="D78" s="42"/>
      <c r="E78" s="42" t="s">
        <v>35</v>
      </c>
      <c r="F78" s="39" t="s">
        <v>38</v>
      </c>
      <c r="G78" s="289">
        <v>125</v>
      </c>
      <c r="H78" s="272"/>
      <c r="I78" s="271">
        <v>125</v>
      </c>
      <c r="J78" s="272"/>
      <c r="K78" s="271"/>
      <c r="L78" s="272"/>
      <c r="M78" s="271"/>
      <c r="N78" s="283"/>
      <c r="O78" s="271"/>
      <c r="P78" s="272"/>
      <c r="Q78" s="271"/>
      <c r="R78" s="272"/>
      <c r="S78" s="271"/>
      <c r="T78" s="272"/>
      <c r="U78" s="271"/>
      <c r="V78" s="272"/>
      <c r="W78" s="271"/>
      <c r="X78" s="272"/>
      <c r="Y78" s="349">
        <v>285</v>
      </c>
      <c r="Z78" s="272"/>
      <c r="AA78" s="350">
        <v>285</v>
      </c>
      <c r="AB78" s="272"/>
      <c r="AC78" s="350"/>
      <c r="AD78" s="272"/>
      <c r="AE78" s="350"/>
      <c r="AF78" s="283"/>
      <c r="AG78" s="271"/>
      <c r="AH78" s="272"/>
      <c r="AI78" s="271"/>
      <c r="AJ78" s="272"/>
      <c r="AK78" s="271"/>
      <c r="AL78" s="283"/>
      <c r="AM78" s="289"/>
      <c r="AN78" s="272"/>
      <c r="AO78" s="271"/>
      <c r="AP78" s="272"/>
      <c r="AQ78" s="271"/>
      <c r="AR78" s="272"/>
      <c r="AS78" s="271"/>
      <c r="AT78" s="272"/>
      <c r="AU78" s="271"/>
      <c r="AV78" s="272"/>
      <c r="AW78" s="271"/>
      <c r="AX78" s="283"/>
      <c r="AY78" s="13">
        <f t="shared" si="0"/>
        <v>25021.803900625004</v>
      </c>
      <c r="AZ78" s="42">
        <f t="shared" si="1"/>
        <v>820</v>
      </c>
      <c r="BA78" s="42">
        <f t="shared" si="2"/>
        <v>0</v>
      </c>
      <c r="BB78" s="42">
        <f t="shared" si="3"/>
        <v>820</v>
      </c>
      <c r="BC78" s="78">
        <f t="shared" si="4"/>
        <v>30.5143950007622</v>
      </c>
    </row>
    <row r="79" spans="1:55" ht="13" x14ac:dyDescent="0.15">
      <c r="A79" s="45" t="s">
        <v>14</v>
      </c>
      <c r="B79" s="46">
        <f t="shared" si="5"/>
        <v>46460</v>
      </c>
      <c r="C79" s="47">
        <v>3</v>
      </c>
      <c r="D79" s="47"/>
      <c r="E79" s="47" t="s">
        <v>35</v>
      </c>
      <c r="F79" s="52" t="s">
        <v>38</v>
      </c>
      <c r="G79" s="289">
        <v>125</v>
      </c>
      <c r="H79" s="272"/>
      <c r="I79" s="271">
        <v>125</v>
      </c>
      <c r="J79" s="272"/>
      <c r="K79" s="271"/>
      <c r="L79" s="272"/>
      <c r="M79" s="271"/>
      <c r="N79" s="283"/>
      <c r="O79" s="295"/>
      <c r="P79" s="292"/>
      <c r="Q79" s="295"/>
      <c r="R79" s="292"/>
      <c r="S79" s="295"/>
      <c r="T79" s="292"/>
      <c r="U79" s="295"/>
      <c r="V79" s="292"/>
      <c r="W79" s="295"/>
      <c r="X79" s="292"/>
      <c r="Y79" s="351">
        <v>285</v>
      </c>
      <c r="Z79" s="292"/>
      <c r="AA79" s="352">
        <v>285</v>
      </c>
      <c r="AB79" s="292"/>
      <c r="AC79" s="352"/>
      <c r="AD79" s="292"/>
      <c r="AE79" s="352"/>
      <c r="AF79" s="293"/>
      <c r="AG79" s="295"/>
      <c r="AH79" s="292"/>
      <c r="AI79" s="295"/>
      <c r="AJ79" s="292"/>
      <c r="AK79" s="295"/>
      <c r="AL79" s="293"/>
      <c r="AM79" s="294"/>
      <c r="AN79" s="292"/>
      <c r="AO79" s="295"/>
      <c r="AP79" s="292"/>
      <c r="AQ79" s="295"/>
      <c r="AR79" s="292"/>
      <c r="AS79" s="295"/>
      <c r="AT79" s="292"/>
      <c r="AU79" s="295"/>
      <c r="AV79" s="292"/>
      <c r="AW79" s="295"/>
      <c r="AX79" s="293"/>
      <c r="AY79" s="79">
        <f t="shared" si="0"/>
        <v>25021.803900625004</v>
      </c>
      <c r="AZ79" s="47">
        <f t="shared" si="1"/>
        <v>820</v>
      </c>
      <c r="BA79" s="47">
        <f t="shared" si="2"/>
        <v>0</v>
      </c>
      <c r="BB79" s="47">
        <f t="shared" si="3"/>
        <v>820</v>
      </c>
      <c r="BC79" s="80">
        <f t="shared" si="4"/>
        <v>30.5143950007622</v>
      </c>
    </row>
    <row r="80" spans="1:55" ht="13" x14ac:dyDescent="0.15">
      <c r="A80" s="32" t="s">
        <v>7</v>
      </c>
      <c r="B80" s="33">
        <f t="shared" si="5"/>
        <v>46461</v>
      </c>
      <c r="C80" s="34">
        <v>3</v>
      </c>
      <c r="D80" s="34"/>
      <c r="E80" s="34" t="s">
        <v>36</v>
      </c>
      <c r="F80" s="64" t="s">
        <v>38</v>
      </c>
      <c r="G80" s="371">
        <v>125</v>
      </c>
      <c r="H80" s="285"/>
      <c r="I80" s="370">
        <v>125</v>
      </c>
      <c r="J80" s="285"/>
      <c r="K80" s="370"/>
      <c r="L80" s="285"/>
      <c r="M80" s="370"/>
      <c r="N80" s="288"/>
      <c r="O80" s="370"/>
      <c r="P80" s="285"/>
      <c r="Q80" s="370"/>
      <c r="R80" s="285"/>
      <c r="S80" s="370"/>
      <c r="T80" s="285"/>
      <c r="U80" s="370"/>
      <c r="V80" s="285"/>
      <c r="W80" s="370"/>
      <c r="X80" s="285"/>
      <c r="Y80" s="286">
        <v>285</v>
      </c>
      <c r="Z80" s="285"/>
      <c r="AA80" s="287">
        <v>285</v>
      </c>
      <c r="AB80" s="285"/>
      <c r="AC80" s="287"/>
      <c r="AD80" s="285"/>
      <c r="AE80" s="287"/>
      <c r="AF80" s="288"/>
      <c r="AG80" s="271"/>
      <c r="AH80" s="272"/>
      <c r="AI80" s="271"/>
      <c r="AJ80" s="272"/>
      <c r="AK80" s="271"/>
      <c r="AL80" s="283"/>
      <c r="AM80" s="289"/>
      <c r="AN80" s="272"/>
      <c r="AO80" s="271"/>
      <c r="AP80" s="272"/>
      <c r="AQ80" s="271"/>
      <c r="AR80" s="272"/>
      <c r="AS80" s="271"/>
      <c r="AT80" s="272"/>
      <c r="AU80" s="271"/>
      <c r="AV80" s="272"/>
      <c r="AW80" s="271"/>
      <c r="AX80" s="283"/>
      <c r="AY80" s="68">
        <f t="shared" si="0"/>
        <v>25021.803900625004</v>
      </c>
      <c r="AZ80" s="34">
        <f t="shared" si="1"/>
        <v>820</v>
      </c>
      <c r="BA80" s="34">
        <f t="shared" si="2"/>
        <v>0</v>
      </c>
      <c r="BB80" s="34">
        <f t="shared" si="3"/>
        <v>820</v>
      </c>
      <c r="BC80" s="69">
        <f t="shared" si="4"/>
        <v>30.5143950007622</v>
      </c>
    </row>
    <row r="81" spans="1:55" ht="13" x14ac:dyDescent="0.15">
      <c r="A81" s="40" t="s">
        <v>9</v>
      </c>
      <c r="B81" s="41">
        <f t="shared" si="5"/>
        <v>46462</v>
      </c>
      <c r="C81" s="42">
        <v>3</v>
      </c>
      <c r="D81" s="42"/>
      <c r="E81" s="42" t="s">
        <v>36</v>
      </c>
      <c r="F81" s="39" t="s">
        <v>38</v>
      </c>
      <c r="G81" s="289">
        <v>125</v>
      </c>
      <c r="H81" s="272"/>
      <c r="I81" s="271">
        <v>125</v>
      </c>
      <c r="J81" s="272"/>
      <c r="K81" s="271"/>
      <c r="L81" s="272"/>
      <c r="M81" s="271"/>
      <c r="N81" s="283"/>
      <c r="O81" s="271"/>
      <c r="P81" s="272"/>
      <c r="Q81" s="271"/>
      <c r="R81" s="272"/>
      <c r="S81" s="271"/>
      <c r="T81" s="272"/>
      <c r="U81" s="271"/>
      <c r="V81" s="272"/>
      <c r="W81" s="271"/>
      <c r="X81" s="272"/>
      <c r="Y81" s="349">
        <v>285</v>
      </c>
      <c r="Z81" s="272"/>
      <c r="AA81" s="350">
        <v>285</v>
      </c>
      <c r="AB81" s="272"/>
      <c r="AC81" s="350"/>
      <c r="AD81" s="272"/>
      <c r="AE81" s="350"/>
      <c r="AF81" s="283"/>
      <c r="AG81" s="271"/>
      <c r="AH81" s="272"/>
      <c r="AI81" s="271"/>
      <c r="AJ81" s="272"/>
      <c r="AK81" s="271"/>
      <c r="AL81" s="283"/>
      <c r="AM81" s="289"/>
      <c r="AN81" s="272"/>
      <c r="AO81" s="271"/>
      <c r="AP81" s="272"/>
      <c r="AQ81" s="271"/>
      <c r="AR81" s="272"/>
      <c r="AS81" s="271"/>
      <c r="AT81" s="272"/>
      <c r="AU81" s="271"/>
      <c r="AV81" s="272"/>
      <c r="AW81" s="271"/>
      <c r="AX81" s="283"/>
      <c r="AY81" s="13">
        <f t="shared" si="0"/>
        <v>25021.803900625004</v>
      </c>
      <c r="AZ81" s="42">
        <f t="shared" si="1"/>
        <v>820</v>
      </c>
      <c r="BA81" s="42">
        <f t="shared" si="2"/>
        <v>0</v>
      </c>
      <c r="BB81" s="42">
        <f t="shared" si="3"/>
        <v>820</v>
      </c>
      <c r="BC81" s="78">
        <f t="shared" si="4"/>
        <v>30.5143950007622</v>
      </c>
    </row>
    <row r="82" spans="1:55" ht="13" x14ac:dyDescent="0.15">
      <c r="A82" s="40" t="s">
        <v>10</v>
      </c>
      <c r="B82" s="41">
        <f t="shared" si="5"/>
        <v>46463</v>
      </c>
      <c r="C82" s="42">
        <v>3</v>
      </c>
      <c r="D82" s="42"/>
      <c r="E82" s="42" t="s">
        <v>36</v>
      </c>
      <c r="F82" s="39" t="s">
        <v>38</v>
      </c>
      <c r="G82" s="289">
        <v>125</v>
      </c>
      <c r="H82" s="272"/>
      <c r="I82" s="271">
        <v>125</v>
      </c>
      <c r="J82" s="272"/>
      <c r="K82" s="271"/>
      <c r="L82" s="272"/>
      <c r="M82" s="271"/>
      <c r="N82" s="283"/>
      <c r="O82" s="271"/>
      <c r="P82" s="272"/>
      <c r="Q82" s="271"/>
      <c r="R82" s="272"/>
      <c r="S82" s="271"/>
      <c r="T82" s="272"/>
      <c r="U82" s="271"/>
      <c r="V82" s="272"/>
      <c r="W82" s="271"/>
      <c r="X82" s="272"/>
      <c r="Y82" s="349">
        <v>285</v>
      </c>
      <c r="Z82" s="272"/>
      <c r="AA82" s="350">
        <v>285</v>
      </c>
      <c r="AB82" s="272"/>
      <c r="AC82" s="350"/>
      <c r="AD82" s="272"/>
      <c r="AE82" s="350"/>
      <c r="AF82" s="283"/>
      <c r="AG82" s="271"/>
      <c r="AH82" s="272"/>
      <c r="AI82" s="271"/>
      <c r="AJ82" s="272"/>
      <c r="AK82" s="271"/>
      <c r="AL82" s="283"/>
      <c r="AM82" s="289"/>
      <c r="AN82" s="272"/>
      <c r="AO82" s="271"/>
      <c r="AP82" s="272"/>
      <c r="AQ82" s="271"/>
      <c r="AR82" s="272"/>
      <c r="AS82" s="271"/>
      <c r="AT82" s="272"/>
      <c r="AU82" s="271"/>
      <c r="AV82" s="272"/>
      <c r="AW82" s="271"/>
      <c r="AX82" s="283"/>
      <c r="AY82" s="13">
        <f t="shared" si="0"/>
        <v>25021.803900625004</v>
      </c>
      <c r="AZ82" s="42">
        <f t="shared" si="1"/>
        <v>820</v>
      </c>
      <c r="BA82" s="42">
        <f t="shared" si="2"/>
        <v>0</v>
      </c>
      <c r="BB82" s="42">
        <f t="shared" si="3"/>
        <v>820</v>
      </c>
      <c r="BC82" s="78">
        <f t="shared" si="4"/>
        <v>30.5143950007622</v>
      </c>
    </row>
    <row r="83" spans="1:55" ht="13" x14ac:dyDescent="0.15">
      <c r="A83" s="40" t="s">
        <v>11</v>
      </c>
      <c r="B83" s="41">
        <f t="shared" si="5"/>
        <v>46464</v>
      </c>
      <c r="C83" s="42">
        <v>3</v>
      </c>
      <c r="D83" s="42"/>
      <c r="E83" s="42" t="s">
        <v>36</v>
      </c>
      <c r="F83" s="39" t="s">
        <v>38</v>
      </c>
      <c r="G83" s="289">
        <v>125</v>
      </c>
      <c r="H83" s="272"/>
      <c r="I83" s="271">
        <v>125</v>
      </c>
      <c r="J83" s="272"/>
      <c r="K83" s="271"/>
      <c r="L83" s="272"/>
      <c r="M83" s="271"/>
      <c r="N83" s="283"/>
      <c r="O83" s="271"/>
      <c r="P83" s="272"/>
      <c r="Q83" s="271"/>
      <c r="R83" s="272"/>
      <c r="S83" s="271"/>
      <c r="T83" s="272"/>
      <c r="U83" s="271"/>
      <c r="V83" s="272"/>
      <c r="W83" s="271"/>
      <c r="X83" s="272"/>
      <c r="Y83" s="349">
        <v>285</v>
      </c>
      <c r="Z83" s="272"/>
      <c r="AA83" s="350">
        <v>285</v>
      </c>
      <c r="AB83" s="272"/>
      <c r="AC83" s="350"/>
      <c r="AD83" s="272"/>
      <c r="AE83" s="350"/>
      <c r="AF83" s="283"/>
      <c r="AG83" s="271"/>
      <c r="AH83" s="272"/>
      <c r="AI83" s="271"/>
      <c r="AJ83" s="272"/>
      <c r="AK83" s="271"/>
      <c r="AL83" s="283"/>
      <c r="AM83" s="289"/>
      <c r="AN83" s="272"/>
      <c r="AO83" s="271"/>
      <c r="AP83" s="272"/>
      <c r="AQ83" s="271"/>
      <c r="AR83" s="272"/>
      <c r="AS83" s="271"/>
      <c r="AT83" s="272"/>
      <c r="AU83" s="271"/>
      <c r="AV83" s="272"/>
      <c r="AW83" s="271"/>
      <c r="AX83" s="283"/>
      <c r="AY83" s="13">
        <f t="shared" si="0"/>
        <v>25021.803900625004</v>
      </c>
      <c r="AZ83" s="42">
        <f t="shared" si="1"/>
        <v>820</v>
      </c>
      <c r="BA83" s="42">
        <f t="shared" si="2"/>
        <v>0</v>
      </c>
      <c r="BB83" s="42">
        <f t="shared" si="3"/>
        <v>820</v>
      </c>
      <c r="BC83" s="78">
        <f t="shared" si="4"/>
        <v>30.5143950007622</v>
      </c>
    </row>
    <row r="84" spans="1:55" ht="13" x14ac:dyDescent="0.15">
      <c r="A84" s="40" t="s">
        <v>12</v>
      </c>
      <c r="B84" s="41">
        <f t="shared" si="5"/>
        <v>46465</v>
      </c>
      <c r="C84" s="42">
        <v>3</v>
      </c>
      <c r="D84" s="42"/>
      <c r="E84" s="42" t="s">
        <v>36</v>
      </c>
      <c r="F84" s="39" t="s">
        <v>38</v>
      </c>
      <c r="G84" s="289">
        <v>125</v>
      </c>
      <c r="H84" s="272"/>
      <c r="I84" s="271">
        <v>125</v>
      </c>
      <c r="J84" s="272"/>
      <c r="K84" s="271"/>
      <c r="L84" s="272"/>
      <c r="M84" s="271"/>
      <c r="N84" s="283"/>
      <c r="O84" s="271"/>
      <c r="P84" s="272"/>
      <c r="Q84" s="271"/>
      <c r="R84" s="272"/>
      <c r="S84" s="271"/>
      <c r="T84" s="272"/>
      <c r="U84" s="271"/>
      <c r="V84" s="272"/>
      <c r="W84" s="271"/>
      <c r="X84" s="272"/>
      <c r="Y84" s="349">
        <v>285</v>
      </c>
      <c r="Z84" s="272"/>
      <c r="AA84" s="350">
        <v>285</v>
      </c>
      <c r="AB84" s="272"/>
      <c r="AC84" s="350"/>
      <c r="AD84" s="272"/>
      <c r="AE84" s="350"/>
      <c r="AF84" s="283"/>
      <c r="AG84" s="271"/>
      <c r="AH84" s="272"/>
      <c r="AI84" s="271"/>
      <c r="AJ84" s="272"/>
      <c r="AK84" s="271"/>
      <c r="AL84" s="283"/>
      <c r="AM84" s="289"/>
      <c r="AN84" s="272"/>
      <c r="AO84" s="271"/>
      <c r="AP84" s="272"/>
      <c r="AQ84" s="271"/>
      <c r="AR84" s="272"/>
      <c r="AS84" s="271"/>
      <c r="AT84" s="272"/>
      <c r="AU84" s="271"/>
      <c r="AV84" s="272"/>
      <c r="AW84" s="271"/>
      <c r="AX84" s="283"/>
      <c r="AY84" s="13">
        <f t="shared" si="0"/>
        <v>25021.803900625004</v>
      </c>
      <c r="AZ84" s="42">
        <f t="shared" si="1"/>
        <v>820</v>
      </c>
      <c r="BA84" s="42">
        <f t="shared" si="2"/>
        <v>0</v>
      </c>
      <c r="BB84" s="42">
        <f t="shared" si="3"/>
        <v>820</v>
      </c>
      <c r="BC84" s="78">
        <f t="shared" si="4"/>
        <v>30.5143950007622</v>
      </c>
    </row>
    <row r="85" spans="1:55" ht="13" x14ac:dyDescent="0.15">
      <c r="A85" s="40" t="s">
        <v>13</v>
      </c>
      <c r="B85" s="41">
        <f t="shared" si="5"/>
        <v>46466</v>
      </c>
      <c r="C85" s="42">
        <v>3</v>
      </c>
      <c r="D85" s="42"/>
      <c r="E85" s="42" t="s">
        <v>36</v>
      </c>
      <c r="F85" s="39" t="s">
        <v>38</v>
      </c>
      <c r="G85" s="289">
        <v>125</v>
      </c>
      <c r="H85" s="272"/>
      <c r="I85" s="271">
        <v>125</v>
      </c>
      <c r="J85" s="272"/>
      <c r="K85" s="271"/>
      <c r="L85" s="272"/>
      <c r="M85" s="271"/>
      <c r="N85" s="283"/>
      <c r="O85" s="271"/>
      <c r="P85" s="272"/>
      <c r="Q85" s="271"/>
      <c r="R85" s="272"/>
      <c r="S85" s="271"/>
      <c r="T85" s="272"/>
      <c r="U85" s="271"/>
      <c r="V85" s="272"/>
      <c r="W85" s="271"/>
      <c r="X85" s="272"/>
      <c r="Y85" s="349">
        <v>285</v>
      </c>
      <c r="Z85" s="272"/>
      <c r="AA85" s="350">
        <v>285</v>
      </c>
      <c r="AB85" s="272"/>
      <c r="AC85" s="350"/>
      <c r="AD85" s="272"/>
      <c r="AE85" s="350"/>
      <c r="AF85" s="283"/>
      <c r="AG85" s="271"/>
      <c r="AH85" s="272"/>
      <c r="AI85" s="271"/>
      <c r="AJ85" s="272"/>
      <c r="AK85" s="271"/>
      <c r="AL85" s="283"/>
      <c r="AM85" s="289"/>
      <c r="AN85" s="272"/>
      <c r="AO85" s="271"/>
      <c r="AP85" s="272"/>
      <c r="AQ85" s="271"/>
      <c r="AR85" s="272"/>
      <c r="AS85" s="271"/>
      <c r="AT85" s="272"/>
      <c r="AU85" s="271"/>
      <c r="AV85" s="272"/>
      <c r="AW85" s="271"/>
      <c r="AX85" s="283"/>
      <c r="AY85" s="13">
        <f t="shared" si="0"/>
        <v>25021.803900625004</v>
      </c>
      <c r="AZ85" s="42">
        <f t="shared" si="1"/>
        <v>820</v>
      </c>
      <c r="BA85" s="42">
        <f t="shared" si="2"/>
        <v>0</v>
      </c>
      <c r="BB85" s="42">
        <f t="shared" si="3"/>
        <v>820</v>
      </c>
      <c r="BC85" s="78">
        <f t="shared" si="4"/>
        <v>30.5143950007622</v>
      </c>
    </row>
    <row r="86" spans="1:55" ht="13" x14ac:dyDescent="0.15">
      <c r="A86" s="45" t="s">
        <v>14</v>
      </c>
      <c r="B86" s="46">
        <f t="shared" si="5"/>
        <v>46467</v>
      </c>
      <c r="C86" s="47">
        <v>3</v>
      </c>
      <c r="D86" s="47"/>
      <c r="E86" s="47" t="s">
        <v>36</v>
      </c>
      <c r="F86" s="52" t="s">
        <v>38</v>
      </c>
      <c r="G86" s="294">
        <v>125</v>
      </c>
      <c r="H86" s="292"/>
      <c r="I86" s="295">
        <v>125</v>
      </c>
      <c r="J86" s="292"/>
      <c r="K86" s="295"/>
      <c r="L86" s="292"/>
      <c r="M86" s="295"/>
      <c r="N86" s="293"/>
      <c r="O86" s="295"/>
      <c r="P86" s="292"/>
      <c r="Q86" s="295"/>
      <c r="R86" s="292"/>
      <c r="S86" s="295"/>
      <c r="T86" s="292"/>
      <c r="U86" s="295"/>
      <c r="V86" s="292"/>
      <c r="W86" s="295"/>
      <c r="X86" s="292"/>
      <c r="Y86" s="351">
        <v>285</v>
      </c>
      <c r="Z86" s="292"/>
      <c r="AA86" s="352">
        <v>285</v>
      </c>
      <c r="AB86" s="292"/>
      <c r="AC86" s="352"/>
      <c r="AD86" s="292"/>
      <c r="AE86" s="352"/>
      <c r="AF86" s="293"/>
      <c r="AG86" s="295"/>
      <c r="AH86" s="292"/>
      <c r="AI86" s="295"/>
      <c r="AJ86" s="292"/>
      <c r="AK86" s="295"/>
      <c r="AL86" s="293"/>
      <c r="AM86" s="294"/>
      <c r="AN86" s="292"/>
      <c r="AO86" s="295"/>
      <c r="AP86" s="292"/>
      <c r="AQ86" s="295"/>
      <c r="AR86" s="292"/>
      <c r="AS86" s="295"/>
      <c r="AT86" s="292"/>
      <c r="AU86" s="295"/>
      <c r="AV86" s="292"/>
      <c r="AW86" s="295"/>
      <c r="AX86" s="293"/>
      <c r="AY86" s="79">
        <f t="shared" si="0"/>
        <v>25021.803900625004</v>
      </c>
      <c r="AZ86" s="47">
        <f t="shared" si="1"/>
        <v>820</v>
      </c>
      <c r="BA86" s="47">
        <f t="shared" si="2"/>
        <v>0</v>
      </c>
      <c r="BB86" s="47">
        <f t="shared" si="3"/>
        <v>820</v>
      </c>
      <c r="BC86" s="80">
        <f t="shared" si="4"/>
        <v>30.5143950007622</v>
      </c>
    </row>
    <row r="87" spans="1:55" ht="13" x14ac:dyDescent="0.15">
      <c r="A87" s="32" t="s">
        <v>7</v>
      </c>
      <c r="B87" s="33">
        <f t="shared" si="5"/>
        <v>46468</v>
      </c>
      <c r="C87" s="34">
        <v>4</v>
      </c>
      <c r="D87" s="34"/>
      <c r="E87" s="34" t="s">
        <v>31</v>
      </c>
      <c r="F87" s="35" t="s">
        <v>38</v>
      </c>
      <c r="G87" s="281"/>
      <c r="H87" s="272"/>
      <c r="I87" s="282"/>
      <c r="J87" s="272"/>
      <c r="K87" s="282"/>
      <c r="L87" s="272"/>
      <c r="M87" s="282"/>
      <c r="N87" s="283"/>
      <c r="O87" s="282"/>
      <c r="P87" s="272"/>
      <c r="Q87" s="282"/>
      <c r="R87" s="272"/>
      <c r="S87" s="282"/>
      <c r="T87" s="272"/>
      <c r="U87" s="282"/>
      <c r="V87" s="272"/>
      <c r="W87" s="282"/>
      <c r="X87" s="272"/>
      <c r="Y87" s="286">
        <v>265</v>
      </c>
      <c r="Z87" s="285"/>
      <c r="AA87" s="287">
        <v>265</v>
      </c>
      <c r="AB87" s="285"/>
      <c r="AC87" s="287"/>
      <c r="AD87" s="285"/>
      <c r="AE87" s="287"/>
      <c r="AF87" s="288"/>
      <c r="AG87" s="271"/>
      <c r="AH87" s="272"/>
      <c r="AI87" s="271"/>
      <c r="AJ87" s="272"/>
      <c r="AK87" s="271"/>
      <c r="AL87" s="283"/>
      <c r="AM87" s="289"/>
      <c r="AN87" s="272"/>
      <c r="AO87" s="271"/>
      <c r="AP87" s="272"/>
      <c r="AQ87" s="271"/>
      <c r="AR87" s="272"/>
      <c r="AS87" s="271"/>
      <c r="AT87" s="272"/>
      <c r="AU87" s="271"/>
      <c r="AV87" s="272"/>
      <c r="AW87" s="271"/>
      <c r="AX87" s="283"/>
      <c r="AY87" s="68">
        <f t="shared" si="0"/>
        <v>14313.467525</v>
      </c>
      <c r="AZ87" s="34">
        <f t="shared" si="1"/>
        <v>530</v>
      </c>
      <c r="BA87" s="34">
        <f t="shared" si="2"/>
        <v>0</v>
      </c>
      <c r="BB87" s="34">
        <f t="shared" si="3"/>
        <v>530</v>
      </c>
      <c r="BC87" s="69">
        <f t="shared" si="4"/>
        <v>27.006542499999998</v>
      </c>
    </row>
    <row r="88" spans="1:55" ht="13" x14ac:dyDescent="0.15">
      <c r="A88" s="40" t="s">
        <v>9</v>
      </c>
      <c r="B88" s="41">
        <f t="shared" si="5"/>
        <v>46469</v>
      </c>
      <c r="C88" s="42">
        <v>4</v>
      </c>
      <c r="D88" s="42"/>
      <c r="E88" s="42" t="s">
        <v>31</v>
      </c>
      <c r="F88" s="43" t="s">
        <v>38</v>
      </c>
      <c r="G88" s="281"/>
      <c r="H88" s="272"/>
      <c r="I88" s="282"/>
      <c r="J88" s="272"/>
      <c r="K88" s="282"/>
      <c r="L88" s="272"/>
      <c r="M88" s="282"/>
      <c r="N88" s="283"/>
      <c r="O88" s="282"/>
      <c r="P88" s="272"/>
      <c r="Q88" s="282"/>
      <c r="R88" s="272"/>
      <c r="S88" s="282"/>
      <c r="T88" s="272"/>
      <c r="U88" s="282"/>
      <c r="V88" s="272"/>
      <c r="W88" s="282"/>
      <c r="X88" s="272"/>
      <c r="Y88" s="349">
        <v>265</v>
      </c>
      <c r="Z88" s="272"/>
      <c r="AA88" s="350">
        <v>265</v>
      </c>
      <c r="AB88" s="272"/>
      <c r="AC88" s="350"/>
      <c r="AD88" s="272"/>
      <c r="AE88" s="350"/>
      <c r="AF88" s="283"/>
      <c r="AG88" s="271"/>
      <c r="AH88" s="272"/>
      <c r="AI88" s="271"/>
      <c r="AJ88" s="272"/>
      <c r="AK88" s="271"/>
      <c r="AL88" s="283"/>
      <c r="AM88" s="289"/>
      <c r="AN88" s="272"/>
      <c r="AO88" s="271"/>
      <c r="AP88" s="272"/>
      <c r="AQ88" s="271"/>
      <c r="AR88" s="272"/>
      <c r="AS88" s="271"/>
      <c r="AT88" s="272"/>
      <c r="AU88" s="271"/>
      <c r="AV88" s="272"/>
      <c r="AW88" s="271"/>
      <c r="AX88" s="283"/>
      <c r="AY88" s="13">
        <f t="shared" si="0"/>
        <v>14313.467525</v>
      </c>
      <c r="AZ88" s="42">
        <f t="shared" si="1"/>
        <v>530</v>
      </c>
      <c r="BA88" s="42">
        <f t="shared" si="2"/>
        <v>0</v>
      </c>
      <c r="BB88" s="42">
        <f t="shared" si="3"/>
        <v>530</v>
      </c>
      <c r="BC88" s="78">
        <f t="shared" si="4"/>
        <v>27.006542499999998</v>
      </c>
    </row>
    <row r="89" spans="1:55" ht="13" x14ac:dyDescent="0.15">
      <c r="A89" s="40" t="s">
        <v>10</v>
      </c>
      <c r="B89" s="41">
        <f t="shared" si="5"/>
        <v>46470</v>
      </c>
      <c r="C89" s="42">
        <v>4</v>
      </c>
      <c r="D89" s="42"/>
      <c r="E89" s="42" t="s">
        <v>31</v>
      </c>
      <c r="F89" s="43" t="s">
        <v>38</v>
      </c>
      <c r="G89" s="281"/>
      <c r="H89" s="272"/>
      <c r="I89" s="282"/>
      <c r="J89" s="272"/>
      <c r="K89" s="282"/>
      <c r="L89" s="272"/>
      <c r="M89" s="282"/>
      <c r="N89" s="283"/>
      <c r="O89" s="282"/>
      <c r="P89" s="272"/>
      <c r="Q89" s="282"/>
      <c r="R89" s="272"/>
      <c r="S89" s="282"/>
      <c r="T89" s="272"/>
      <c r="U89" s="282"/>
      <c r="V89" s="272"/>
      <c r="W89" s="282"/>
      <c r="X89" s="272"/>
      <c r="Y89" s="349">
        <v>265</v>
      </c>
      <c r="Z89" s="272"/>
      <c r="AA89" s="350">
        <v>265</v>
      </c>
      <c r="AB89" s="272"/>
      <c r="AC89" s="350"/>
      <c r="AD89" s="272"/>
      <c r="AE89" s="350"/>
      <c r="AF89" s="283"/>
      <c r="AG89" s="271"/>
      <c r="AH89" s="272"/>
      <c r="AI89" s="271"/>
      <c r="AJ89" s="272"/>
      <c r="AK89" s="271"/>
      <c r="AL89" s="283"/>
      <c r="AM89" s="289"/>
      <c r="AN89" s="272"/>
      <c r="AO89" s="271"/>
      <c r="AP89" s="272"/>
      <c r="AQ89" s="271"/>
      <c r="AR89" s="272"/>
      <c r="AS89" s="271"/>
      <c r="AT89" s="272"/>
      <c r="AU89" s="271"/>
      <c r="AV89" s="272"/>
      <c r="AW89" s="271"/>
      <c r="AX89" s="283"/>
      <c r="AY89" s="13">
        <f t="shared" si="0"/>
        <v>14313.467525</v>
      </c>
      <c r="AZ89" s="42">
        <f t="shared" si="1"/>
        <v>530</v>
      </c>
      <c r="BA89" s="42">
        <f t="shared" si="2"/>
        <v>0</v>
      </c>
      <c r="BB89" s="42">
        <f t="shared" si="3"/>
        <v>530</v>
      </c>
      <c r="BC89" s="78">
        <f t="shared" si="4"/>
        <v>27.006542499999998</v>
      </c>
    </row>
    <row r="90" spans="1:55" ht="13" x14ac:dyDescent="0.15">
      <c r="A90" s="40" t="s">
        <v>11</v>
      </c>
      <c r="B90" s="41">
        <f t="shared" si="5"/>
        <v>46471</v>
      </c>
      <c r="C90" s="42">
        <v>4</v>
      </c>
      <c r="D90" s="42"/>
      <c r="E90" s="42" t="s">
        <v>31</v>
      </c>
      <c r="F90" s="43" t="s">
        <v>38</v>
      </c>
      <c r="G90" s="281"/>
      <c r="H90" s="272"/>
      <c r="I90" s="282"/>
      <c r="J90" s="272"/>
      <c r="K90" s="282"/>
      <c r="L90" s="272"/>
      <c r="M90" s="282"/>
      <c r="N90" s="283"/>
      <c r="O90" s="282"/>
      <c r="P90" s="272"/>
      <c r="Q90" s="282"/>
      <c r="R90" s="272"/>
      <c r="S90" s="282"/>
      <c r="T90" s="272"/>
      <c r="U90" s="282"/>
      <c r="V90" s="272"/>
      <c r="W90" s="282"/>
      <c r="X90" s="272"/>
      <c r="Y90" s="349">
        <v>265</v>
      </c>
      <c r="Z90" s="272"/>
      <c r="AA90" s="350">
        <v>265</v>
      </c>
      <c r="AB90" s="272"/>
      <c r="AC90" s="350"/>
      <c r="AD90" s="272"/>
      <c r="AE90" s="350"/>
      <c r="AF90" s="283"/>
      <c r="AG90" s="271"/>
      <c r="AH90" s="272"/>
      <c r="AI90" s="271"/>
      <c r="AJ90" s="272"/>
      <c r="AK90" s="271"/>
      <c r="AL90" s="283"/>
      <c r="AM90" s="289"/>
      <c r="AN90" s="272"/>
      <c r="AO90" s="271"/>
      <c r="AP90" s="272"/>
      <c r="AQ90" s="271"/>
      <c r="AR90" s="272"/>
      <c r="AS90" s="271"/>
      <c r="AT90" s="272"/>
      <c r="AU90" s="271"/>
      <c r="AV90" s="272"/>
      <c r="AW90" s="271"/>
      <c r="AX90" s="283"/>
      <c r="AY90" s="13">
        <f t="shared" si="0"/>
        <v>14313.467525</v>
      </c>
      <c r="AZ90" s="42">
        <f t="shared" si="1"/>
        <v>530</v>
      </c>
      <c r="BA90" s="42">
        <f t="shared" si="2"/>
        <v>0</v>
      </c>
      <c r="BB90" s="42">
        <f t="shared" si="3"/>
        <v>530</v>
      </c>
      <c r="BC90" s="78">
        <f t="shared" si="4"/>
        <v>27.006542499999998</v>
      </c>
    </row>
    <row r="91" spans="1:55" ht="13" x14ac:dyDescent="0.15">
      <c r="A91" s="40" t="s">
        <v>12</v>
      </c>
      <c r="B91" s="41">
        <f t="shared" si="5"/>
        <v>46472</v>
      </c>
      <c r="C91" s="42">
        <v>4</v>
      </c>
      <c r="D91" s="42"/>
      <c r="E91" s="42" t="s">
        <v>31</v>
      </c>
      <c r="F91" s="43" t="s">
        <v>38</v>
      </c>
      <c r="G91" s="281"/>
      <c r="H91" s="272"/>
      <c r="I91" s="282"/>
      <c r="J91" s="272"/>
      <c r="K91" s="282"/>
      <c r="L91" s="272"/>
      <c r="M91" s="282"/>
      <c r="N91" s="283"/>
      <c r="O91" s="282"/>
      <c r="P91" s="272"/>
      <c r="Q91" s="282"/>
      <c r="R91" s="272"/>
      <c r="S91" s="282"/>
      <c r="T91" s="272"/>
      <c r="U91" s="282"/>
      <c r="V91" s="272"/>
      <c r="W91" s="282"/>
      <c r="X91" s="272"/>
      <c r="Y91" s="349">
        <v>265</v>
      </c>
      <c r="Z91" s="272"/>
      <c r="AA91" s="350">
        <v>265</v>
      </c>
      <c r="AB91" s="272"/>
      <c r="AC91" s="350"/>
      <c r="AD91" s="272"/>
      <c r="AE91" s="350"/>
      <c r="AF91" s="283"/>
      <c r="AG91" s="271"/>
      <c r="AH91" s="272"/>
      <c r="AI91" s="271"/>
      <c r="AJ91" s="272"/>
      <c r="AK91" s="271"/>
      <c r="AL91" s="283"/>
      <c r="AM91" s="289"/>
      <c r="AN91" s="272"/>
      <c r="AO91" s="271"/>
      <c r="AP91" s="272"/>
      <c r="AQ91" s="271"/>
      <c r="AR91" s="272"/>
      <c r="AS91" s="271"/>
      <c r="AT91" s="272"/>
      <c r="AU91" s="271"/>
      <c r="AV91" s="272"/>
      <c r="AW91" s="271"/>
      <c r="AX91" s="283"/>
      <c r="AY91" s="13">
        <f t="shared" si="0"/>
        <v>14313.467525</v>
      </c>
      <c r="AZ91" s="42">
        <f t="shared" si="1"/>
        <v>530</v>
      </c>
      <c r="BA91" s="42">
        <f t="shared" si="2"/>
        <v>0</v>
      </c>
      <c r="BB91" s="42">
        <f t="shared" si="3"/>
        <v>530</v>
      </c>
      <c r="BC91" s="78">
        <f t="shared" si="4"/>
        <v>27.006542499999998</v>
      </c>
    </row>
    <row r="92" spans="1:55" ht="13" x14ac:dyDescent="0.15">
      <c r="A92" s="40" t="s">
        <v>13</v>
      </c>
      <c r="B92" s="41">
        <f t="shared" si="5"/>
        <v>46473</v>
      </c>
      <c r="C92" s="42">
        <v>4</v>
      </c>
      <c r="D92" s="42"/>
      <c r="E92" s="42" t="s">
        <v>31</v>
      </c>
      <c r="F92" s="43" t="s">
        <v>38</v>
      </c>
      <c r="G92" s="281"/>
      <c r="H92" s="272"/>
      <c r="I92" s="282"/>
      <c r="J92" s="272"/>
      <c r="K92" s="282"/>
      <c r="L92" s="272"/>
      <c r="M92" s="282"/>
      <c r="N92" s="283"/>
      <c r="O92" s="282"/>
      <c r="P92" s="272"/>
      <c r="Q92" s="282"/>
      <c r="R92" s="272"/>
      <c r="S92" s="282"/>
      <c r="T92" s="272"/>
      <c r="U92" s="282"/>
      <c r="V92" s="272"/>
      <c r="W92" s="282"/>
      <c r="X92" s="272"/>
      <c r="Y92" s="349">
        <v>265</v>
      </c>
      <c r="Z92" s="272"/>
      <c r="AA92" s="350">
        <v>265</v>
      </c>
      <c r="AB92" s="272"/>
      <c r="AC92" s="350"/>
      <c r="AD92" s="272"/>
      <c r="AE92" s="350"/>
      <c r="AF92" s="283"/>
      <c r="AG92" s="271"/>
      <c r="AH92" s="272"/>
      <c r="AI92" s="271"/>
      <c r="AJ92" s="272"/>
      <c r="AK92" s="271"/>
      <c r="AL92" s="283"/>
      <c r="AM92" s="289"/>
      <c r="AN92" s="272"/>
      <c r="AO92" s="271"/>
      <c r="AP92" s="272"/>
      <c r="AQ92" s="271"/>
      <c r="AR92" s="272"/>
      <c r="AS92" s="271"/>
      <c r="AT92" s="272"/>
      <c r="AU92" s="271"/>
      <c r="AV92" s="272"/>
      <c r="AW92" s="271"/>
      <c r="AX92" s="283"/>
      <c r="AY92" s="13">
        <f t="shared" si="0"/>
        <v>14313.467525</v>
      </c>
      <c r="AZ92" s="42">
        <f t="shared" si="1"/>
        <v>530</v>
      </c>
      <c r="BA92" s="42">
        <f t="shared" si="2"/>
        <v>0</v>
      </c>
      <c r="BB92" s="42">
        <f t="shared" si="3"/>
        <v>530</v>
      </c>
      <c r="BC92" s="78">
        <f t="shared" si="4"/>
        <v>27.006542499999998</v>
      </c>
    </row>
    <row r="93" spans="1:55" ht="13" x14ac:dyDescent="0.15">
      <c r="A93" s="45" t="s">
        <v>14</v>
      </c>
      <c r="B93" s="46">
        <f t="shared" si="5"/>
        <v>46474</v>
      </c>
      <c r="C93" s="47">
        <v>4</v>
      </c>
      <c r="D93" s="47"/>
      <c r="E93" s="47" t="s">
        <v>31</v>
      </c>
      <c r="F93" s="48" t="s">
        <v>38</v>
      </c>
      <c r="G93" s="296"/>
      <c r="H93" s="292"/>
      <c r="I93" s="291"/>
      <c r="J93" s="292"/>
      <c r="K93" s="291"/>
      <c r="L93" s="292"/>
      <c r="M93" s="291"/>
      <c r="N93" s="293"/>
      <c r="O93" s="282"/>
      <c r="P93" s="272"/>
      <c r="Q93" s="282"/>
      <c r="R93" s="272"/>
      <c r="S93" s="282"/>
      <c r="T93" s="272"/>
      <c r="U93" s="282"/>
      <c r="V93" s="272"/>
      <c r="W93" s="282"/>
      <c r="X93" s="272"/>
      <c r="Y93" s="351">
        <v>0</v>
      </c>
      <c r="Z93" s="292"/>
      <c r="AA93" s="352">
        <v>0</v>
      </c>
      <c r="AB93" s="292"/>
      <c r="AC93" s="352"/>
      <c r="AD93" s="292"/>
      <c r="AE93" s="352"/>
      <c r="AF93" s="293"/>
      <c r="AG93" s="295"/>
      <c r="AH93" s="292"/>
      <c r="AI93" s="295"/>
      <c r="AJ93" s="292"/>
      <c r="AK93" s="295"/>
      <c r="AL93" s="293"/>
      <c r="AM93" s="294"/>
      <c r="AN93" s="292"/>
      <c r="AO93" s="295"/>
      <c r="AP93" s="292"/>
      <c r="AQ93" s="295"/>
      <c r="AR93" s="292"/>
      <c r="AS93" s="295"/>
      <c r="AT93" s="292"/>
      <c r="AU93" s="295"/>
      <c r="AV93" s="292"/>
      <c r="AW93" s="295"/>
      <c r="AX93" s="293"/>
      <c r="AY93" s="79">
        <f t="shared" si="0"/>
        <v>0</v>
      </c>
      <c r="AZ93" s="47">
        <f t="shared" si="1"/>
        <v>0</v>
      </c>
      <c r="BA93" s="47">
        <f t="shared" si="2"/>
        <v>0</v>
      </c>
      <c r="BB93" s="47">
        <f t="shared" si="3"/>
        <v>0</v>
      </c>
      <c r="BC93" s="80" t="str">
        <f t="shared" si="4"/>
        <v/>
      </c>
    </row>
    <row r="94" spans="1:55" ht="13" x14ac:dyDescent="0.15">
      <c r="A94" s="32" t="s">
        <v>7</v>
      </c>
      <c r="B94" s="33">
        <f t="shared" si="5"/>
        <v>46475</v>
      </c>
      <c r="C94" s="34">
        <v>4</v>
      </c>
      <c r="D94" s="34"/>
      <c r="E94" s="34" t="s">
        <v>34</v>
      </c>
      <c r="F94" s="35" t="s">
        <v>45</v>
      </c>
      <c r="G94" s="281"/>
      <c r="H94" s="272"/>
      <c r="I94" s="282"/>
      <c r="J94" s="272"/>
      <c r="K94" s="282"/>
      <c r="L94" s="272"/>
      <c r="M94" s="282"/>
      <c r="N94" s="283"/>
      <c r="O94" s="284"/>
      <c r="P94" s="285"/>
      <c r="Q94" s="284"/>
      <c r="R94" s="285"/>
      <c r="S94" s="284"/>
      <c r="T94" s="285"/>
      <c r="U94" s="284"/>
      <c r="V94" s="285"/>
      <c r="W94" s="284"/>
      <c r="X94" s="285"/>
      <c r="Y94" s="286">
        <v>0</v>
      </c>
      <c r="Z94" s="285"/>
      <c r="AA94" s="287">
        <v>0</v>
      </c>
      <c r="AB94" s="285"/>
      <c r="AC94" s="287"/>
      <c r="AD94" s="285"/>
      <c r="AE94" s="287"/>
      <c r="AF94" s="288"/>
      <c r="AG94" s="271"/>
      <c r="AH94" s="272"/>
      <c r="AI94" s="271"/>
      <c r="AJ94" s="272"/>
      <c r="AK94" s="271"/>
      <c r="AL94" s="283"/>
      <c r="AM94" s="289"/>
      <c r="AN94" s="272"/>
      <c r="AO94" s="271"/>
      <c r="AP94" s="272"/>
      <c r="AQ94" s="271"/>
      <c r="AR94" s="272"/>
      <c r="AS94" s="271"/>
      <c r="AT94" s="272"/>
      <c r="AU94" s="271"/>
      <c r="AV94" s="272"/>
      <c r="AW94" s="271"/>
      <c r="AX94" s="283"/>
      <c r="AY94" s="68">
        <f t="shared" si="0"/>
        <v>0</v>
      </c>
      <c r="AZ94" s="34">
        <f t="shared" si="1"/>
        <v>0</v>
      </c>
      <c r="BA94" s="34">
        <f t="shared" si="2"/>
        <v>0</v>
      </c>
      <c r="BB94" s="34">
        <f t="shared" si="3"/>
        <v>0</v>
      </c>
      <c r="BC94" s="69" t="str">
        <f t="shared" si="4"/>
        <v/>
      </c>
    </row>
    <row r="95" spans="1:55" ht="13" x14ac:dyDescent="0.15">
      <c r="A95" s="40" t="s">
        <v>9</v>
      </c>
      <c r="B95" s="41">
        <f t="shared" si="5"/>
        <v>46476</v>
      </c>
      <c r="C95" s="42">
        <v>4</v>
      </c>
      <c r="D95" s="42"/>
      <c r="E95" s="42" t="s">
        <v>34</v>
      </c>
      <c r="F95" s="43" t="s">
        <v>45</v>
      </c>
      <c r="G95" s="281"/>
      <c r="H95" s="272"/>
      <c r="I95" s="282"/>
      <c r="J95" s="272"/>
      <c r="K95" s="282"/>
      <c r="L95" s="272"/>
      <c r="M95" s="282"/>
      <c r="N95" s="283"/>
      <c r="O95" s="282"/>
      <c r="P95" s="272"/>
      <c r="Q95" s="282"/>
      <c r="R95" s="272"/>
      <c r="S95" s="282"/>
      <c r="T95" s="272"/>
      <c r="U95" s="282"/>
      <c r="V95" s="272"/>
      <c r="W95" s="282"/>
      <c r="X95" s="272"/>
      <c r="Y95" s="349">
        <v>0</v>
      </c>
      <c r="Z95" s="272"/>
      <c r="AA95" s="350">
        <v>0</v>
      </c>
      <c r="AB95" s="272"/>
      <c r="AC95" s="350"/>
      <c r="AD95" s="272"/>
      <c r="AE95" s="350"/>
      <c r="AF95" s="283"/>
      <c r="AG95" s="271"/>
      <c r="AH95" s="272"/>
      <c r="AI95" s="271"/>
      <c r="AJ95" s="272"/>
      <c r="AK95" s="271"/>
      <c r="AL95" s="283"/>
      <c r="AM95" s="289"/>
      <c r="AN95" s="272"/>
      <c r="AO95" s="271"/>
      <c r="AP95" s="272"/>
      <c r="AQ95" s="271"/>
      <c r="AR95" s="272"/>
      <c r="AS95" s="271"/>
      <c r="AT95" s="272"/>
      <c r="AU95" s="271"/>
      <c r="AV95" s="272"/>
      <c r="AW95" s="271"/>
      <c r="AX95" s="283"/>
      <c r="AY95" s="13">
        <f t="shared" si="0"/>
        <v>0</v>
      </c>
      <c r="AZ95" s="42">
        <f t="shared" si="1"/>
        <v>0</v>
      </c>
      <c r="BA95" s="42">
        <f t="shared" si="2"/>
        <v>0</v>
      </c>
      <c r="BB95" s="42">
        <f t="shared" si="3"/>
        <v>0</v>
      </c>
      <c r="BC95" s="78" t="str">
        <f t="shared" si="4"/>
        <v/>
      </c>
    </row>
    <row r="96" spans="1:55" ht="13" x14ac:dyDescent="0.15">
      <c r="A96" s="40" t="s">
        <v>10</v>
      </c>
      <c r="B96" s="41">
        <f t="shared" si="5"/>
        <v>46477</v>
      </c>
      <c r="C96" s="42">
        <v>4</v>
      </c>
      <c r="D96" s="42"/>
      <c r="E96" s="42" t="s">
        <v>34</v>
      </c>
      <c r="F96" s="43" t="s">
        <v>45</v>
      </c>
      <c r="G96" s="281"/>
      <c r="H96" s="272"/>
      <c r="I96" s="282"/>
      <c r="J96" s="272"/>
      <c r="K96" s="282"/>
      <c r="L96" s="272"/>
      <c r="M96" s="282"/>
      <c r="N96" s="283"/>
      <c r="O96" s="282"/>
      <c r="P96" s="272"/>
      <c r="Q96" s="282"/>
      <c r="R96" s="272"/>
      <c r="S96" s="282"/>
      <c r="T96" s="272"/>
      <c r="U96" s="282"/>
      <c r="V96" s="272"/>
      <c r="W96" s="282"/>
      <c r="X96" s="272"/>
      <c r="Y96" s="349">
        <v>120</v>
      </c>
      <c r="Z96" s="272"/>
      <c r="AA96" s="350">
        <v>120</v>
      </c>
      <c r="AB96" s="272"/>
      <c r="AC96" s="350"/>
      <c r="AD96" s="272"/>
      <c r="AE96" s="350"/>
      <c r="AF96" s="283"/>
      <c r="AG96" s="271"/>
      <c r="AH96" s="272"/>
      <c r="AI96" s="271"/>
      <c r="AJ96" s="272"/>
      <c r="AK96" s="271"/>
      <c r="AL96" s="283"/>
      <c r="AM96" s="289"/>
      <c r="AN96" s="272"/>
      <c r="AO96" s="271"/>
      <c r="AP96" s="272"/>
      <c r="AQ96" s="271"/>
      <c r="AR96" s="272"/>
      <c r="AS96" s="271"/>
      <c r="AT96" s="272"/>
      <c r="AU96" s="271"/>
      <c r="AV96" s="272"/>
      <c r="AW96" s="271"/>
      <c r="AX96" s="283"/>
      <c r="AY96" s="13">
        <f t="shared" si="0"/>
        <v>6481.5702000000001</v>
      </c>
      <c r="AZ96" s="42">
        <f t="shared" si="1"/>
        <v>240</v>
      </c>
      <c r="BA96" s="42">
        <f t="shared" si="2"/>
        <v>0</v>
      </c>
      <c r="BB96" s="42">
        <f t="shared" si="3"/>
        <v>240</v>
      </c>
      <c r="BC96" s="78">
        <f t="shared" si="4"/>
        <v>27.006542500000002</v>
      </c>
    </row>
    <row r="97" spans="1:55" ht="13" x14ac:dyDescent="0.15">
      <c r="A97" s="40" t="s">
        <v>11</v>
      </c>
      <c r="B97" s="41">
        <f t="shared" si="5"/>
        <v>46478</v>
      </c>
      <c r="C97" s="42">
        <v>4</v>
      </c>
      <c r="D97" s="42"/>
      <c r="E97" s="42" t="s">
        <v>34</v>
      </c>
      <c r="F97" s="43" t="s">
        <v>45</v>
      </c>
      <c r="G97" s="281"/>
      <c r="H97" s="272"/>
      <c r="I97" s="282"/>
      <c r="J97" s="272"/>
      <c r="K97" s="282"/>
      <c r="L97" s="272"/>
      <c r="M97" s="282"/>
      <c r="N97" s="283"/>
      <c r="O97" s="282"/>
      <c r="P97" s="272"/>
      <c r="Q97" s="282"/>
      <c r="R97" s="272"/>
      <c r="S97" s="282"/>
      <c r="T97" s="272"/>
      <c r="U97" s="282"/>
      <c r="V97" s="272"/>
      <c r="W97" s="282"/>
      <c r="X97" s="272"/>
      <c r="Y97" s="349">
        <v>120</v>
      </c>
      <c r="Z97" s="272"/>
      <c r="AA97" s="350">
        <v>120</v>
      </c>
      <c r="AB97" s="272"/>
      <c r="AC97" s="350"/>
      <c r="AD97" s="272"/>
      <c r="AE97" s="350"/>
      <c r="AF97" s="283"/>
      <c r="AG97" s="271"/>
      <c r="AH97" s="272"/>
      <c r="AI97" s="271"/>
      <c r="AJ97" s="272"/>
      <c r="AK97" s="271"/>
      <c r="AL97" s="283"/>
      <c r="AM97" s="289"/>
      <c r="AN97" s="272"/>
      <c r="AO97" s="271"/>
      <c r="AP97" s="272"/>
      <c r="AQ97" s="271"/>
      <c r="AR97" s="272"/>
      <c r="AS97" s="271"/>
      <c r="AT97" s="272"/>
      <c r="AU97" s="271"/>
      <c r="AV97" s="272"/>
      <c r="AW97" s="271"/>
      <c r="AX97" s="283"/>
      <c r="AY97" s="13">
        <f t="shared" si="0"/>
        <v>6481.5702000000001</v>
      </c>
      <c r="AZ97" s="42">
        <f t="shared" si="1"/>
        <v>240</v>
      </c>
      <c r="BA97" s="42">
        <f t="shared" si="2"/>
        <v>0</v>
      </c>
      <c r="BB97" s="42">
        <f t="shared" si="3"/>
        <v>240</v>
      </c>
      <c r="BC97" s="78">
        <f t="shared" si="4"/>
        <v>27.006542500000002</v>
      </c>
    </row>
    <row r="98" spans="1:55" ht="13" x14ac:dyDescent="0.15">
      <c r="A98" s="40" t="s">
        <v>12</v>
      </c>
      <c r="B98" s="41">
        <f t="shared" si="5"/>
        <v>46479</v>
      </c>
      <c r="C98" s="42">
        <v>4</v>
      </c>
      <c r="D98" s="42"/>
      <c r="E98" s="42" t="s">
        <v>34</v>
      </c>
      <c r="F98" s="43" t="s">
        <v>45</v>
      </c>
      <c r="G98" s="281"/>
      <c r="H98" s="272"/>
      <c r="I98" s="282"/>
      <c r="J98" s="272"/>
      <c r="K98" s="282"/>
      <c r="L98" s="272"/>
      <c r="M98" s="282"/>
      <c r="N98" s="283"/>
      <c r="O98" s="282"/>
      <c r="P98" s="272"/>
      <c r="Q98" s="282"/>
      <c r="R98" s="272"/>
      <c r="S98" s="282"/>
      <c r="T98" s="272"/>
      <c r="U98" s="282"/>
      <c r="V98" s="272"/>
      <c r="W98" s="282"/>
      <c r="X98" s="272"/>
      <c r="Y98" s="349">
        <v>120</v>
      </c>
      <c r="Z98" s="272"/>
      <c r="AA98" s="350">
        <v>120</v>
      </c>
      <c r="AB98" s="272"/>
      <c r="AC98" s="350"/>
      <c r="AD98" s="272"/>
      <c r="AE98" s="350"/>
      <c r="AF98" s="283"/>
      <c r="AG98" s="271"/>
      <c r="AH98" s="272"/>
      <c r="AI98" s="271"/>
      <c r="AJ98" s="272"/>
      <c r="AK98" s="271"/>
      <c r="AL98" s="283"/>
      <c r="AM98" s="289"/>
      <c r="AN98" s="272"/>
      <c r="AO98" s="271"/>
      <c r="AP98" s="272"/>
      <c r="AQ98" s="271"/>
      <c r="AR98" s="272"/>
      <c r="AS98" s="271"/>
      <c r="AT98" s="272"/>
      <c r="AU98" s="271"/>
      <c r="AV98" s="272"/>
      <c r="AW98" s="271"/>
      <c r="AX98" s="283"/>
      <c r="AY98" s="13">
        <f t="shared" si="0"/>
        <v>6481.5702000000001</v>
      </c>
      <c r="AZ98" s="42">
        <f t="shared" si="1"/>
        <v>240</v>
      </c>
      <c r="BA98" s="42">
        <f t="shared" si="2"/>
        <v>0</v>
      </c>
      <c r="BB98" s="42">
        <f t="shared" si="3"/>
        <v>240</v>
      </c>
      <c r="BC98" s="78">
        <f t="shared" si="4"/>
        <v>27.006542500000002</v>
      </c>
    </row>
    <row r="99" spans="1:55" ht="13" x14ac:dyDescent="0.15">
      <c r="A99" s="40" t="s">
        <v>13</v>
      </c>
      <c r="B99" s="41">
        <f t="shared" si="5"/>
        <v>46480</v>
      </c>
      <c r="C99" s="42">
        <v>4</v>
      </c>
      <c r="D99" s="42"/>
      <c r="E99" s="42" t="s">
        <v>34</v>
      </c>
      <c r="F99" s="43" t="s">
        <v>45</v>
      </c>
      <c r="G99" s="281"/>
      <c r="H99" s="272"/>
      <c r="I99" s="282"/>
      <c r="J99" s="272"/>
      <c r="K99" s="282"/>
      <c r="L99" s="272"/>
      <c r="M99" s="282"/>
      <c r="N99" s="283"/>
      <c r="O99" s="282"/>
      <c r="P99" s="272"/>
      <c r="Q99" s="282"/>
      <c r="R99" s="272"/>
      <c r="S99" s="282"/>
      <c r="T99" s="272"/>
      <c r="U99" s="282"/>
      <c r="V99" s="272"/>
      <c r="W99" s="282"/>
      <c r="X99" s="272"/>
      <c r="Y99" s="349">
        <v>120</v>
      </c>
      <c r="Z99" s="272"/>
      <c r="AA99" s="350">
        <v>120</v>
      </c>
      <c r="AB99" s="272"/>
      <c r="AC99" s="350"/>
      <c r="AD99" s="272"/>
      <c r="AE99" s="350"/>
      <c r="AF99" s="283"/>
      <c r="AG99" s="271"/>
      <c r="AH99" s="272"/>
      <c r="AI99" s="271"/>
      <c r="AJ99" s="272"/>
      <c r="AK99" s="271"/>
      <c r="AL99" s="283"/>
      <c r="AM99" s="289"/>
      <c r="AN99" s="272"/>
      <c r="AO99" s="271"/>
      <c r="AP99" s="272"/>
      <c r="AQ99" s="271"/>
      <c r="AR99" s="272"/>
      <c r="AS99" s="271"/>
      <c r="AT99" s="272"/>
      <c r="AU99" s="271"/>
      <c r="AV99" s="272"/>
      <c r="AW99" s="271"/>
      <c r="AX99" s="283"/>
      <c r="AY99" s="13">
        <f t="shared" si="0"/>
        <v>6481.5702000000001</v>
      </c>
      <c r="AZ99" s="42">
        <f t="shared" si="1"/>
        <v>240</v>
      </c>
      <c r="BA99" s="42">
        <f t="shared" si="2"/>
        <v>0</v>
      </c>
      <c r="BB99" s="42">
        <f t="shared" si="3"/>
        <v>240</v>
      </c>
      <c r="BC99" s="78">
        <f t="shared" si="4"/>
        <v>27.006542500000002</v>
      </c>
    </row>
    <row r="100" spans="1:55" ht="13" x14ac:dyDescent="0.15">
      <c r="A100" s="45" t="s">
        <v>14</v>
      </c>
      <c r="B100" s="46">
        <f t="shared" si="5"/>
        <v>46481</v>
      </c>
      <c r="C100" s="47">
        <v>4</v>
      </c>
      <c r="D100" s="47"/>
      <c r="E100" s="47" t="s">
        <v>34</v>
      </c>
      <c r="F100" s="48" t="s">
        <v>45</v>
      </c>
      <c r="G100" s="296"/>
      <c r="H100" s="292"/>
      <c r="I100" s="291"/>
      <c r="J100" s="292"/>
      <c r="K100" s="291"/>
      <c r="L100" s="292"/>
      <c r="M100" s="291"/>
      <c r="N100" s="293"/>
      <c r="O100" s="291"/>
      <c r="P100" s="292"/>
      <c r="Q100" s="291"/>
      <c r="R100" s="292"/>
      <c r="S100" s="291"/>
      <c r="T100" s="292"/>
      <c r="U100" s="291"/>
      <c r="V100" s="292"/>
      <c r="W100" s="291"/>
      <c r="X100" s="292"/>
      <c r="Y100" s="351">
        <v>0</v>
      </c>
      <c r="Z100" s="292"/>
      <c r="AA100" s="352">
        <v>0</v>
      </c>
      <c r="AB100" s="292"/>
      <c r="AC100" s="352"/>
      <c r="AD100" s="292"/>
      <c r="AE100" s="352"/>
      <c r="AF100" s="293"/>
      <c r="AG100" s="295"/>
      <c r="AH100" s="292"/>
      <c r="AI100" s="295"/>
      <c r="AJ100" s="292"/>
      <c r="AK100" s="295"/>
      <c r="AL100" s="293"/>
      <c r="AM100" s="294"/>
      <c r="AN100" s="292"/>
      <c r="AO100" s="295"/>
      <c r="AP100" s="292"/>
      <c r="AQ100" s="295"/>
      <c r="AR100" s="292"/>
      <c r="AS100" s="295"/>
      <c r="AT100" s="292"/>
      <c r="AU100" s="295"/>
      <c r="AV100" s="292"/>
      <c r="AW100" s="295"/>
      <c r="AX100" s="293"/>
      <c r="AY100" s="79">
        <f t="shared" si="0"/>
        <v>0</v>
      </c>
      <c r="AZ100" s="47">
        <f t="shared" si="1"/>
        <v>0</v>
      </c>
      <c r="BA100" s="47">
        <f t="shared" si="2"/>
        <v>0</v>
      </c>
      <c r="BB100" s="47">
        <f t="shared" si="3"/>
        <v>0</v>
      </c>
      <c r="BC100" s="80" t="str">
        <f t="shared" si="4"/>
        <v/>
      </c>
    </row>
    <row r="101" spans="1:55" ht="13" x14ac:dyDescent="0.15">
      <c r="A101" s="32" t="s">
        <v>7</v>
      </c>
      <c r="B101" s="33">
        <f t="shared" si="5"/>
        <v>46482</v>
      </c>
      <c r="C101" s="34">
        <v>4</v>
      </c>
      <c r="D101" s="34"/>
      <c r="E101" s="34" t="s">
        <v>35</v>
      </c>
      <c r="F101" s="35" t="s">
        <v>45</v>
      </c>
      <c r="G101" s="281"/>
      <c r="H101" s="272"/>
      <c r="I101" s="282"/>
      <c r="J101" s="272"/>
      <c r="K101" s="282"/>
      <c r="L101" s="272"/>
      <c r="M101" s="282"/>
      <c r="N101" s="283"/>
      <c r="O101" s="284"/>
      <c r="P101" s="285"/>
      <c r="Q101" s="284"/>
      <c r="R101" s="285"/>
      <c r="S101" s="284"/>
      <c r="T101" s="285"/>
      <c r="U101" s="284"/>
      <c r="V101" s="285"/>
      <c r="W101" s="284"/>
      <c r="X101" s="285"/>
      <c r="Y101" s="286">
        <v>120</v>
      </c>
      <c r="Z101" s="285"/>
      <c r="AA101" s="287">
        <v>90</v>
      </c>
      <c r="AB101" s="285"/>
      <c r="AC101" s="287">
        <v>30</v>
      </c>
      <c r="AD101" s="285"/>
      <c r="AE101" s="287"/>
      <c r="AF101" s="288"/>
      <c r="AG101" s="271"/>
      <c r="AH101" s="272"/>
      <c r="AI101" s="271"/>
      <c r="AJ101" s="272"/>
      <c r="AK101" s="271"/>
      <c r="AL101" s="283"/>
      <c r="AM101" s="289"/>
      <c r="AN101" s="272"/>
      <c r="AO101" s="271"/>
      <c r="AP101" s="272"/>
      <c r="AQ101" s="271"/>
      <c r="AR101" s="272"/>
      <c r="AS101" s="271"/>
      <c r="AT101" s="272"/>
      <c r="AU101" s="271"/>
      <c r="AV101" s="272"/>
      <c r="AW101" s="271"/>
      <c r="AX101" s="283"/>
      <c r="AY101" s="68">
        <f t="shared" si="0"/>
        <v>6047.5617000000011</v>
      </c>
      <c r="AZ101" s="34">
        <f t="shared" si="1"/>
        <v>240</v>
      </c>
      <c r="BA101" s="34">
        <f t="shared" si="2"/>
        <v>0</v>
      </c>
      <c r="BB101" s="34">
        <f t="shared" si="3"/>
        <v>240</v>
      </c>
      <c r="BC101" s="69">
        <f t="shared" si="4"/>
        <v>25.198173750000006</v>
      </c>
    </row>
    <row r="102" spans="1:55" ht="13" x14ac:dyDescent="0.15">
      <c r="A102" s="40" t="s">
        <v>9</v>
      </c>
      <c r="B102" s="41">
        <f t="shared" si="5"/>
        <v>46483</v>
      </c>
      <c r="C102" s="42">
        <v>4</v>
      </c>
      <c r="D102" s="42"/>
      <c r="E102" s="42" t="s">
        <v>35</v>
      </c>
      <c r="F102" s="43" t="s">
        <v>45</v>
      </c>
      <c r="G102" s="281"/>
      <c r="H102" s="272"/>
      <c r="I102" s="282"/>
      <c r="J102" s="272"/>
      <c r="K102" s="282"/>
      <c r="L102" s="272"/>
      <c r="M102" s="282"/>
      <c r="N102" s="283"/>
      <c r="O102" s="282"/>
      <c r="P102" s="272"/>
      <c r="Q102" s="282"/>
      <c r="R102" s="272"/>
      <c r="S102" s="282"/>
      <c r="T102" s="272"/>
      <c r="U102" s="282"/>
      <c r="V102" s="272"/>
      <c r="W102" s="282"/>
      <c r="X102" s="272"/>
      <c r="Y102" s="349">
        <v>120</v>
      </c>
      <c r="Z102" s="272"/>
      <c r="AA102" s="350">
        <v>120</v>
      </c>
      <c r="AB102" s="272"/>
      <c r="AC102" s="350"/>
      <c r="AD102" s="272"/>
      <c r="AE102" s="350"/>
      <c r="AF102" s="283"/>
      <c r="AG102" s="271"/>
      <c r="AH102" s="272"/>
      <c r="AI102" s="271"/>
      <c r="AJ102" s="272"/>
      <c r="AK102" s="271"/>
      <c r="AL102" s="283"/>
      <c r="AM102" s="289"/>
      <c r="AN102" s="272"/>
      <c r="AO102" s="271"/>
      <c r="AP102" s="272"/>
      <c r="AQ102" s="271"/>
      <c r="AR102" s="272"/>
      <c r="AS102" s="271"/>
      <c r="AT102" s="272"/>
      <c r="AU102" s="271"/>
      <c r="AV102" s="272"/>
      <c r="AW102" s="271"/>
      <c r="AX102" s="283"/>
      <c r="AY102" s="13">
        <f t="shared" si="0"/>
        <v>6481.5702000000001</v>
      </c>
      <c r="AZ102" s="42">
        <f t="shared" si="1"/>
        <v>240</v>
      </c>
      <c r="BA102" s="42">
        <f t="shared" si="2"/>
        <v>0</v>
      </c>
      <c r="BB102" s="42">
        <f t="shared" si="3"/>
        <v>240</v>
      </c>
      <c r="BC102" s="78">
        <f t="shared" si="4"/>
        <v>27.006542500000002</v>
      </c>
    </row>
    <row r="103" spans="1:55" ht="13" x14ac:dyDescent="0.15">
      <c r="A103" s="40" t="s">
        <v>10</v>
      </c>
      <c r="B103" s="41">
        <f t="shared" si="5"/>
        <v>46484</v>
      </c>
      <c r="C103" s="42">
        <v>4</v>
      </c>
      <c r="D103" s="42"/>
      <c r="E103" s="42" t="s">
        <v>35</v>
      </c>
      <c r="F103" s="43" t="s">
        <v>45</v>
      </c>
      <c r="G103" s="281"/>
      <c r="H103" s="272"/>
      <c r="I103" s="282"/>
      <c r="J103" s="272"/>
      <c r="K103" s="282"/>
      <c r="L103" s="272"/>
      <c r="M103" s="282"/>
      <c r="N103" s="283"/>
      <c r="O103" s="282"/>
      <c r="P103" s="272"/>
      <c r="Q103" s="282"/>
      <c r="R103" s="272"/>
      <c r="S103" s="282"/>
      <c r="T103" s="272"/>
      <c r="U103" s="282"/>
      <c r="V103" s="272"/>
      <c r="W103" s="282"/>
      <c r="X103" s="272"/>
      <c r="Y103" s="349">
        <v>120</v>
      </c>
      <c r="Z103" s="272"/>
      <c r="AA103" s="350">
        <v>90</v>
      </c>
      <c r="AB103" s="272"/>
      <c r="AC103" s="350">
        <v>30</v>
      </c>
      <c r="AD103" s="272"/>
      <c r="AE103" s="350"/>
      <c r="AF103" s="283"/>
      <c r="AG103" s="271"/>
      <c r="AH103" s="272"/>
      <c r="AI103" s="271"/>
      <c r="AJ103" s="272"/>
      <c r="AK103" s="271"/>
      <c r="AL103" s="283"/>
      <c r="AM103" s="289"/>
      <c r="AN103" s="272"/>
      <c r="AO103" s="271"/>
      <c r="AP103" s="272"/>
      <c r="AQ103" s="271"/>
      <c r="AR103" s="272"/>
      <c r="AS103" s="271"/>
      <c r="AT103" s="272"/>
      <c r="AU103" s="271"/>
      <c r="AV103" s="272"/>
      <c r="AW103" s="271"/>
      <c r="AX103" s="283"/>
      <c r="AY103" s="13">
        <f t="shared" si="0"/>
        <v>6047.5617000000011</v>
      </c>
      <c r="AZ103" s="42">
        <f t="shared" si="1"/>
        <v>240</v>
      </c>
      <c r="BA103" s="42">
        <f t="shared" si="2"/>
        <v>0</v>
      </c>
      <c r="BB103" s="42">
        <f t="shared" si="3"/>
        <v>240</v>
      </c>
      <c r="BC103" s="78">
        <f t="shared" si="4"/>
        <v>25.198173750000006</v>
      </c>
    </row>
    <row r="104" spans="1:55" ht="13" x14ac:dyDescent="0.15">
      <c r="A104" s="40" t="s">
        <v>11</v>
      </c>
      <c r="B104" s="41">
        <f t="shared" si="5"/>
        <v>46485</v>
      </c>
      <c r="C104" s="42">
        <v>4</v>
      </c>
      <c r="D104" s="42"/>
      <c r="E104" s="42" t="s">
        <v>35</v>
      </c>
      <c r="F104" s="43" t="s">
        <v>45</v>
      </c>
      <c r="G104" s="281"/>
      <c r="H104" s="272"/>
      <c r="I104" s="282"/>
      <c r="J104" s="272"/>
      <c r="K104" s="282"/>
      <c r="L104" s="272"/>
      <c r="M104" s="282"/>
      <c r="N104" s="283"/>
      <c r="O104" s="282"/>
      <c r="P104" s="272"/>
      <c r="Q104" s="282"/>
      <c r="R104" s="272"/>
      <c r="S104" s="282"/>
      <c r="T104" s="272"/>
      <c r="U104" s="282"/>
      <c r="V104" s="272"/>
      <c r="W104" s="282"/>
      <c r="X104" s="272"/>
      <c r="Y104" s="349">
        <v>120</v>
      </c>
      <c r="Z104" s="272"/>
      <c r="AA104" s="350">
        <v>120</v>
      </c>
      <c r="AB104" s="272"/>
      <c r="AC104" s="350"/>
      <c r="AD104" s="272"/>
      <c r="AE104" s="350"/>
      <c r="AF104" s="283"/>
      <c r="AG104" s="271"/>
      <c r="AH104" s="272"/>
      <c r="AI104" s="271"/>
      <c r="AJ104" s="272"/>
      <c r="AK104" s="271"/>
      <c r="AL104" s="283"/>
      <c r="AM104" s="289"/>
      <c r="AN104" s="272"/>
      <c r="AO104" s="271"/>
      <c r="AP104" s="272"/>
      <c r="AQ104" s="271"/>
      <c r="AR104" s="272"/>
      <c r="AS104" s="271"/>
      <c r="AT104" s="272"/>
      <c r="AU104" s="271"/>
      <c r="AV104" s="272"/>
      <c r="AW104" s="271"/>
      <c r="AX104" s="283"/>
      <c r="AY104" s="13">
        <f t="shared" si="0"/>
        <v>6481.5702000000001</v>
      </c>
      <c r="AZ104" s="42">
        <f t="shared" si="1"/>
        <v>240</v>
      </c>
      <c r="BA104" s="42">
        <f t="shared" si="2"/>
        <v>0</v>
      </c>
      <c r="BB104" s="42">
        <f t="shared" si="3"/>
        <v>240</v>
      </c>
      <c r="BC104" s="78">
        <f t="shared" si="4"/>
        <v>27.006542500000002</v>
      </c>
    </row>
    <row r="105" spans="1:55" ht="13" x14ac:dyDescent="0.15">
      <c r="A105" s="40" t="s">
        <v>12</v>
      </c>
      <c r="B105" s="41">
        <f t="shared" si="5"/>
        <v>46486</v>
      </c>
      <c r="C105" s="42">
        <v>4</v>
      </c>
      <c r="D105" s="42"/>
      <c r="E105" s="42" t="s">
        <v>35</v>
      </c>
      <c r="F105" s="43" t="s">
        <v>45</v>
      </c>
      <c r="G105" s="281"/>
      <c r="H105" s="272"/>
      <c r="I105" s="282"/>
      <c r="J105" s="272"/>
      <c r="K105" s="282"/>
      <c r="L105" s="272"/>
      <c r="M105" s="282"/>
      <c r="N105" s="283"/>
      <c r="O105" s="282"/>
      <c r="P105" s="272"/>
      <c r="Q105" s="282"/>
      <c r="R105" s="272"/>
      <c r="S105" s="282"/>
      <c r="T105" s="272"/>
      <c r="U105" s="282"/>
      <c r="V105" s="272"/>
      <c r="W105" s="282"/>
      <c r="X105" s="272"/>
      <c r="Y105" s="349">
        <v>120</v>
      </c>
      <c r="Z105" s="272"/>
      <c r="AA105" s="350">
        <v>90</v>
      </c>
      <c r="AB105" s="272"/>
      <c r="AC105" s="350">
        <v>30</v>
      </c>
      <c r="AD105" s="272"/>
      <c r="AE105" s="350"/>
      <c r="AF105" s="283"/>
      <c r="AG105" s="271"/>
      <c r="AH105" s="272"/>
      <c r="AI105" s="271"/>
      <c r="AJ105" s="272"/>
      <c r="AK105" s="271"/>
      <c r="AL105" s="283"/>
      <c r="AM105" s="289"/>
      <c r="AN105" s="272"/>
      <c r="AO105" s="271"/>
      <c r="AP105" s="272"/>
      <c r="AQ105" s="271"/>
      <c r="AR105" s="272"/>
      <c r="AS105" s="271"/>
      <c r="AT105" s="272"/>
      <c r="AU105" s="271"/>
      <c r="AV105" s="272"/>
      <c r="AW105" s="271"/>
      <c r="AX105" s="283"/>
      <c r="AY105" s="13">
        <f t="shared" si="0"/>
        <v>6047.5617000000011</v>
      </c>
      <c r="AZ105" s="42">
        <f t="shared" si="1"/>
        <v>240</v>
      </c>
      <c r="BA105" s="42">
        <f t="shared" si="2"/>
        <v>0</v>
      </c>
      <c r="BB105" s="42">
        <f t="shared" si="3"/>
        <v>240</v>
      </c>
      <c r="BC105" s="78">
        <f t="shared" si="4"/>
        <v>25.198173750000006</v>
      </c>
    </row>
    <row r="106" spans="1:55" ht="13" x14ac:dyDescent="0.15">
      <c r="A106" s="40" t="s">
        <v>13</v>
      </c>
      <c r="B106" s="41">
        <f t="shared" si="5"/>
        <v>46487</v>
      </c>
      <c r="C106" s="42">
        <v>4</v>
      </c>
      <c r="D106" s="42"/>
      <c r="E106" s="42" t="s">
        <v>35</v>
      </c>
      <c r="F106" s="43" t="s">
        <v>45</v>
      </c>
      <c r="G106" s="281"/>
      <c r="H106" s="272"/>
      <c r="I106" s="282"/>
      <c r="J106" s="272"/>
      <c r="K106" s="282"/>
      <c r="L106" s="272"/>
      <c r="M106" s="282"/>
      <c r="N106" s="283"/>
      <c r="O106" s="282"/>
      <c r="P106" s="272"/>
      <c r="Q106" s="282"/>
      <c r="R106" s="272"/>
      <c r="S106" s="282"/>
      <c r="T106" s="272"/>
      <c r="U106" s="282"/>
      <c r="V106" s="272"/>
      <c r="W106" s="282"/>
      <c r="X106" s="272"/>
      <c r="Y106" s="349">
        <v>120</v>
      </c>
      <c r="Z106" s="272"/>
      <c r="AA106" s="350">
        <v>120</v>
      </c>
      <c r="AB106" s="272"/>
      <c r="AC106" s="350"/>
      <c r="AD106" s="272"/>
      <c r="AE106" s="350"/>
      <c r="AF106" s="283"/>
      <c r="AG106" s="271"/>
      <c r="AH106" s="272"/>
      <c r="AI106" s="271"/>
      <c r="AJ106" s="272"/>
      <c r="AK106" s="271"/>
      <c r="AL106" s="283"/>
      <c r="AM106" s="289"/>
      <c r="AN106" s="272"/>
      <c r="AO106" s="271"/>
      <c r="AP106" s="272"/>
      <c r="AQ106" s="271"/>
      <c r="AR106" s="272"/>
      <c r="AS106" s="271"/>
      <c r="AT106" s="272"/>
      <c r="AU106" s="271"/>
      <c r="AV106" s="272"/>
      <c r="AW106" s="271"/>
      <c r="AX106" s="283"/>
      <c r="AY106" s="13">
        <f t="shared" si="0"/>
        <v>6481.5702000000001</v>
      </c>
      <c r="AZ106" s="42">
        <f t="shared" si="1"/>
        <v>240</v>
      </c>
      <c r="BA106" s="42">
        <f t="shared" si="2"/>
        <v>0</v>
      </c>
      <c r="BB106" s="42">
        <f t="shared" si="3"/>
        <v>240</v>
      </c>
      <c r="BC106" s="78">
        <f t="shared" si="4"/>
        <v>27.006542500000002</v>
      </c>
    </row>
    <row r="107" spans="1:55" ht="13" x14ac:dyDescent="0.15">
      <c r="A107" s="45" t="s">
        <v>14</v>
      </c>
      <c r="B107" s="46">
        <f t="shared" si="5"/>
        <v>46488</v>
      </c>
      <c r="C107" s="47">
        <v>4</v>
      </c>
      <c r="D107" s="47"/>
      <c r="E107" s="47" t="s">
        <v>35</v>
      </c>
      <c r="F107" s="48" t="s">
        <v>45</v>
      </c>
      <c r="G107" s="296"/>
      <c r="H107" s="292"/>
      <c r="I107" s="291"/>
      <c r="J107" s="292"/>
      <c r="K107" s="291"/>
      <c r="L107" s="292"/>
      <c r="M107" s="291"/>
      <c r="N107" s="293"/>
      <c r="O107" s="291"/>
      <c r="P107" s="292"/>
      <c r="Q107" s="291"/>
      <c r="R107" s="292"/>
      <c r="S107" s="291"/>
      <c r="T107" s="292"/>
      <c r="U107" s="291"/>
      <c r="V107" s="292"/>
      <c r="W107" s="291"/>
      <c r="X107" s="292"/>
      <c r="Y107" s="351">
        <v>0</v>
      </c>
      <c r="Z107" s="292"/>
      <c r="AA107" s="352">
        <v>0</v>
      </c>
      <c r="AB107" s="292"/>
      <c r="AC107" s="352"/>
      <c r="AD107" s="292"/>
      <c r="AE107" s="352"/>
      <c r="AF107" s="293"/>
      <c r="AG107" s="295"/>
      <c r="AH107" s="292"/>
      <c r="AI107" s="295"/>
      <c r="AJ107" s="292"/>
      <c r="AK107" s="295"/>
      <c r="AL107" s="293"/>
      <c r="AM107" s="294"/>
      <c r="AN107" s="292"/>
      <c r="AO107" s="295"/>
      <c r="AP107" s="292"/>
      <c r="AQ107" s="295"/>
      <c r="AR107" s="292"/>
      <c r="AS107" s="295"/>
      <c r="AT107" s="292"/>
      <c r="AU107" s="295"/>
      <c r="AV107" s="292"/>
      <c r="AW107" s="295"/>
      <c r="AX107" s="293"/>
      <c r="AY107" s="79">
        <f t="shared" si="0"/>
        <v>0</v>
      </c>
      <c r="AZ107" s="47">
        <f t="shared" si="1"/>
        <v>0</v>
      </c>
      <c r="BA107" s="47">
        <f t="shared" si="2"/>
        <v>0</v>
      </c>
      <c r="BB107" s="47">
        <f t="shared" si="3"/>
        <v>0</v>
      </c>
      <c r="BC107" s="80" t="str">
        <f t="shared" si="4"/>
        <v/>
      </c>
    </row>
    <row r="108" spans="1:55" ht="13" x14ac:dyDescent="0.15">
      <c r="A108" s="32" t="s">
        <v>7</v>
      </c>
      <c r="B108" s="33">
        <f t="shared" si="5"/>
        <v>46489</v>
      </c>
      <c r="C108" s="34">
        <v>4</v>
      </c>
      <c r="D108" s="34"/>
      <c r="E108" s="34" t="s">
        <v>36</v>
      </c>
      <c r="F108" s="35" t="s">
        <v>45</v>
      </c>
      <c r="G108" s="281"/>
      <c r="H108" s="272"/>
      <c r="I108" s="282"/>
      <c r="J108" s="272"/>
      <c r="K108" s="282"/>
      <c r="L108" s="272"/>
      <c r="M108" s="282"/>
      <c r="N108" s="283"/>
      <c r="O108" s="284"/>
      <c r="P108" s="285"/>
      <c r="Q108" s="284"/>
      <c r="R108" s="285"/>
      <c r="S108" s="284"/>
      <c r="T108" s="285"/>
      <c r="U108" s="284"/>
      <c r="V108" s="285"/>
      <c r="W108" s="284"/>
      <c r="X108" s="285"/>
      <c r="Y108" s="286">
        <v>120</v>
      </c>
      <c r="Z108" s="285"/>
      <c r="AA108" s="287">
        <v>90</v>
      </c>
      <c r="AB108" s="285"/>
      <c r="AC108" s="287">
        <v>30</v>
      </c>
      <c r="AD108" s="285"/>
      <c r="AE108" s="287"/>
      <c r="AF108" s="288"/>
      <c r="AG108" s="271"/>
      <c r="AH108" s="272"/>
      <c r="AI108" s="271"/>
      <c r="AJ108" s="272"/>
      <c r="AK108" s="271"/>
      <c r="AL108" s="283"/>
      <c r="AM108" s="289"/>
      <c r="AN108" s="272"/>
      <c r="AO108" s="271"/>
      <c r="AP108" s="272"/>
      <c r="AQ108" s="271"/>
      <c r="AR108" s="272"/>
      <c r="AS108" s="271"/>
      <c r="AT108" s="272"/>
      <c r="AU108" s="271"/>
      <c r="AV108" s="272"/>
      <c r="AW108" s="271"/>
      <c r="AX108" s="283"/>
      <c r="AY108" s="68">
        <f t="shared" si="0"/>
        <v>6047.5617000000011</v>
      </c>
      <c r="AZ108" s="34">
        <f t="shared" si="1"/>
        <v>240</v>
      </c>
      <c r="BA108" s="34">
        <f t="shared" si="2"/>
        <v>0</v>
      </c>
      <c r="BB108" s="34">
        <f t="shared" si="3"/>
        <v>240</v>
      </c>
      <c r="BC108" s="69">
        <f t="shared" si="4"/>
        <v>25.198173750000006</v>
      </c>
    </row>
    <row r="109" spans="1:55" ht="13" x14ac:dyDescent="0.15">
      <c r="A109" s="40" t="s">
        <v>9</v>
      </c>
      <c r="B109" s="41">
        <f t="shared" si="5"/>
        <v>46490</v>
      </c>
      <c r="C109" s="42">
        <v>4</v>
      </c>
      <c r="D109" s="42"/>
      <c r="E109" s="42" t="s">
        <v>36</v>
      </c>
      <c r="F109" s="43" t="s">
        <v>45</v>
      </c>
      <c r="G109" s="281"/>
      <c r="H109" s="272"/>
      <c r="I109" s="282"/>
      <c r="J109" s="272"/>
      <c r="K109" s="282"/>
      <c r="L109" s="272"/>
      <c r="M109" s="282"/>
      <c r="N109" s="283"/>
      <c r="O109" s="282"/>
      <c r="P109" s="272"/>
      <c r="Q109" s="282"/>
      <c r="R109" s="272"/>
      <c r="S109" s="282"/>
      <c r="T109" s="272"/>
      <c r="U109" s="282"/>
      <c r="V109" s="272"/>
      <c r="W109" s="282"/>
      <c r="X109" s="272"/>
      <c r="Y109" s="349">
        <v>120</v>
      </c>
      <c r="Z109" s="272"/>
      <c r="AA109" s="350">
        <v>120</v>
      </c>
      <c r="AB109" s="272"/>
      <c r="AC109" s="350"/>
      <c r="AD109" s="272"/>
      <c r="AE109" s="350"/>
      <c r="AF109" s="283"/>
      <c r="AG109" s="271"/>
      <c r="AH109" s="272"/>
      <c r="AI109" s="271"/>
      <c r="AJ109" s="272"/>
      <c r="AK109" s="271"/>
      <c r="AL109" s="283"/>
      <c r="AM109" s="289"/>
      <c r="AN109" s="272"/>
      <c r="AO109" s="271"/>
      <c r="AP109" s="272"/>
      <c r="AQ109" s="271"/>
      <c r="AR109" s="272"/>
      <c r="AS109" s="271"/>
      <c r="AT109" s="272"/>
      <c r="AU109" s="271"/>
      <c r="AV109" s="272"/>
      <c r="AW109" s="271"/>
      <c r="AX109" s="283"/>
      <c r="AY109" s="13">
        <f t="shared" si="0"/>
        <v>6481.5702000000001</v>
      </c>
      <c r="AZ109" s="42">
        <f t="shared" si="1"/>
        <v>240</v>
      </c>
      <c r="BA109" s="42">
        <f t="shared" si="2"/>
        <v>0</v>
      </c>
      <c r="BB109" s="42">
        <f t="shared" si="3"/>
        <v>240</v>
      </c>
      <c r="BC109" s="78">
        <f t="shared" si="4"/>
        <v>27.006542500000002</v>
      </c>
    </row>
    <row r="110" spans="1:55" ht="13" x14ac:dyDescent="0.15">
      <c r="A110" s="40" t="s">
        <v>10</v>
      </c>
      <c r="B110" s="41">
        <f t="shared" si="5"/>
        <v>46491</v>
      </c>
      <c r="C110" s="42">
        <v>4</v>
      </c>
      <c r="D110" s="42"/>
      <c r="E110" s="42" t="s">
        <v>36</v>
      </c>
      <c r="F110" s="43" t="s">
        <v>45</v>
      </c>
      <c r="G110" s="281"/>
      <c r="H110" s="272"/>
      <c r="I110" s="282"/>
      <c r="J110" s="272"/>
      <c r="K110" s="282"/>
      <c r="L110" s="272"/>
      <c r="M110" s="282"/>
      <c r="N110" s="283"/>
      <c r="O110" s="282"/>
      <c r="P110" s="272"/>
      <c r="Q110" s="282"/>
      <c r="R110" s="272"/>
      <c r="S110" s="282"/>
      <c r="T110" s="272"/>
      <c r="U110" s="282"/>
      <c r="V110" s="272"/>
      <c r="W110" s="282"/>
      <c r="X110" s="272"/>
      <c r="Y110" s="349">
        <v>120</v>
      </c>
      <c r="Z110" s="272"/>
      <c r="AA110" s="350">
        <v>90</v>
      </c>
      <c r="AB110" s="272"/>
      <c r="AC110" s="350">
        <v>30</v>
      </c>
      <c r="AD110" s="272"/>
      <c r="AE110" s="350"/>
      <c r="AF110" s="283"/>
      <c r="AG110" s="271"/>
      <c r="AH110" s="272"/>
      <c r="AI110" s="271"/>
      <c r="AJ110" s="272"/>
      <c r="AK110" s="271"/>
      <c r="AL110" s="283"/>
      <c r="AM110" s="289"/>
      <c r="AN110" s="272"/>
      <c r="AO110" s="271"/>
      <c r="AP110" s="272"/>
      <c r="AQ110" s="271"/>
      <c r="AR110" s="272"/>
      <c r="AS110" s="271"/>
      <c r="AT110" s="272"/>
      <c r="AU110" s="271"/>
      <c r="AV110" s="272"/>
      <c r="AW110" s="271"/>
      <c r="AX110" s="283"/>
      <c r="AY110" s="13">
        <f t="shared" si="0"/>
        <v>6047.5617000000011</v>
      </c>
      <c r="AZ110" s="42">
        <f t="shared" si="1"/>
        <v>240</v>
      </c>
      <c r="BA110" s="42">
        <f t="shared" si="2"/>
        <v>0</v>
      </c>
      <c r="BB110" s="42">
        <f t="shared" si="3"/>
        <v>240</v>
      </c>
      <c r="BC110" s="78">
        <f t="shared" si="4"/>
        <v>25.198173750000006</v>
      </c>
    </row>
    <row r="111" spans="1:55" ht="13" x14ac:dyDescent="0.15">
      <c r="A111" s="40" t="s">
        <v>11</v>
      </c>
      <c r="B111" s="41">
        <f t="shared" si="5"/>
        <v>46492</v>
      </c>
      <c r="C111" s="42">
        <v>4</v>
      </c>
      <c r="D111" s="42"/>
      <c r="E111" s="42" t="s">
        <v>36</v>
      </c>
      <c r="F111" s="43" t="s">
        <v>45</v>
      </c>
      <c r="G111" s="281"/>
      <c r="H111" s="272"/>
      <c r="I111" s="282"/>
      <c r="J111" s="272"/>
      <c r="K111" s="282"/>
      <c r="L111" s="272"/>
      <c r="M111" s="282"/>
      <c r="N111" s="283"/>
      <c r="O111" s="282"/>
      <c r="P111" s="272"/>
      <c r="Q111" s="282"/>
      <c r="R111" s="272"/>
      <c r="S111" s="282"/>
      <c r="T111" s="272"/>
      <c r="U111" s="282"/>
      <c r="V111" s="272"/>
      <c r="W111" s="282"/>
      <c r="X111" s="272"/>
      <c r="Y111" s="349">
        <v>120</v>
      </c>
      <c r="Z111" s="272"/>
      <c r="AA111" s="350">
        <v>120</v>
      </c>
      <c r="AB111" s="272"/>
      <c r="AC111" s="350"/>
      <c r="AD111" s="272"/>
      <c r="AE111" s="350"/>
      <c r="AF111" s="283"/>
      <c r="AG111" s="271"/>
      <c r="AH111" s="272"/>
      <c r="AI111" s="271"/>
      <c r="AJ111" s="272"/>
      <c r="AK111" s="271"/>
      <c r="AL111" s="283"/>
      <c r="AM111" s="289"/>
      <c r="AN111" s="272"/>
      <c r="AO111" s="271"/>
      <c r="AP111" s="272"/>
      <c r="AQ111" s="271"/>
      <c r="AR111" s="272"/>
      <c r="AS111" s="271"/>
      <c r="AT111" s="272"/>
      <c r="AU111" s="271"/>
      <c r="AV111" s="272"/>
      <c r="AW111" s="271"/>
      <c r="AX111" s="283"/>
      <c r="AY111" s="13">
        <f t="shared" si="0"/>
        <v>6481.5702000000001</v>
      </c>
      <c r="AZ111" s="42">
        <f t="shared" si="1"/>
        <v>240</v>
      </c>
      <c r="BA111" s="42">
        <f t="shared" si="2"/>
        <v>0</v>
      </c>
      <c r="BB111" s="42">
        <f t="shared" si="3"/>
        <v>240</v>
      </c>
      <c r="BC111" s="78">
        <f t="shared" si="4"/>
        <v>27.006542500000002</v>
      </c>
    </row>
    <row r="112" spans="1:55" ht="13" x14ac:dyDescent="0.15">
      <c r="A112" s="40" t="s">
        <v>12</v>
      </c>
      <c r="B112" s="41">
        <f t="shared" si="5"/>
        <v>46493</v>
      </c>
      <c r="C112" s="42">
        <v>4</v>
      </c>
      <c r="D112" s="42"/>
      <c r="E112" s="42" t="s">
        <v>36</v>
      </c>
      <c r="F112" s="43" t="s">
        <v>45</v>
      </c>
      <c r="G112" s="281"/>
      <c r="H112" s="272"/>
      <c r="I112" s="282"/>
      <c r="J112" s="272"/>
      <c r="K112" s="282"/>
      <c r="L112" s="272"/>
      <c r="M112" s="282"/>
      <c r="N112" s="283"/>
      <c r="O112" s="282"/>
      <c r="P112" s="272"/>
      <c r="Q112" s="282"/>
      <c r="R112" s="272"/>
      <c r="S112" s="282"/>
      <c r="T112" s="272"/>
      <c r="U112" s="282"/>
      <c r="V112" s="272"/>
      <c r="W112" s="282"/>
      <c r="X112" s="272"/>
      <c r="Y112" s="349">
        <v>120</v>
      </c>
      <c r="Z112" s="272"/>
      <c r="AA112" s="350">
        <v>90</v>
      </c>
      <c r="AB112" s="272"/>
      <c r="AC112" s="350">
        <v>30</v>
      </c>
      <c r="AD112" s="272"/>
      <c r="AE112" s="350"/>
      <c r="AF112" s="283"/>
      <c r="AG112" s="271"/>
      <c r="AH112" s="272"/>
      <c r="AI112" s="271"/>
      <c r="AJ112" s="272"/>
      <c r="AK112" s="271"/>
      <c r="AL112" s="283"/>
      <c r="AM112" s="289"/>
      <c r="AN112" s="272"/>
      <c r="AO112" s="271"/>
      <c r="AP112" s="272"/>
      <c r="AQ112" s="271"/>
      <c r="AR112" s="272"/>
      <c r="AS112" s="271"/>
      <c r="AT112" s="272"/>
      <c r="AU112" s="271"/>
      <c r="AV112" s="272"/>
      <c r="AW112" s="271"/>
      <c r="AX112" s="283"/>
      <c r="AY112" s="13">
        <f t="shared" si="0"/>
        <v>6047.5617000000011</v>
      </c>
      <c r="AZ112" s="42">
        <f t="shared" si="1"/>
        <v>240</v>
      </c>
      <c r="BA112" s="42">
        <f t="shared" si="2"/>
        <v>0</v>
      </c>
      <c r="BB112" s="42">
        <f t="shared" si="3"/>
        <v>240</v>
      </c>
      <c r="BC112" s="78">
        <f t="shared" si="4"/>
        <v>25.198173750000006</v>
      </c>
    </row>
    <row r="113" spans="1:55" ht="13" x14ac:dyDescent="0.15">
      <c r="A113" s="40" t="s">
        <v>13</v>
      </c>
      <c r="B113" s="41">
        <f t="shared" si="5"/>
        <v>46494</v>
      </c>
      <c r="C113" s="42">
        <v>4</v>
      </c>
      <c r="D113" s="42"/>
      <c r="E113" s="42" t="s">
        <v>36</v>
      </c>
      <c r="F113" s="43" t="s">
        <v>45</v>
      </c>
      <c r="G113" s="281"/>
      <c r="H113" s="272"/>
      <c r="I113" s="282"/>
      <c r="J113" s="272"/>
      <c r="K113" s="282"/>
      <c r="L113" s="272"/>
      <c r="M113" s="282"/>
      <c r="N113" s="283"/>
      <c r="O113" s="282"/>
      <c r="P113" s="272"/>
      <c r="Q113" s="282"/>
      <c r="R113" s="272"/>
      <c r="S113" s="282"/>
      <c r="T113" s="272"/>
      <c r="U113" s="282"/>
      <c r="V113" s="272"/>
      <c r="W113" s="282"/>
      <c r="X113" s="272"/>
      <c r="Y113" s="349">
        <v>120</v>
      </c>
      <c r="Z113" s="272"/>
      <c r="AA113" s="350">
        <v>120</v>
      </c>
      <c r="AB113" s="272"/>
      <c r="AC113" s="350"/>
      <c r="AD113" s="272"/>
      <c r="AE113" s="350"/>
      <c r="AF113" s="283"/>
      <c r="AG113" s="271"/>
      <c r="AH113" s="272"/>
      <c r="AI113" s="271"/>
      <c r="AJ113" s="272"/>
      <c r="AK113" s="271"/>
      <c r="AL113" s="283"/>
      <c r="AM113" s="289"/>
      <c r="AN113" s="272"/>
      <c r="AO113" s="271"/>
      <c r="AP113" s="272"/>
      <c r="AQ113" s="271"/>
      <c r="AR113" s="272"/>
      <c r="AS113" s="271"/>
      <c r="AT113" s="272"/>
      <c r="AU113" s="271"/>
      <c r="AV113" s="272"/>
      <c r="AW113" s="271"/>
      <c r="AX113" s="283"/>
      <c r="AY113" s="13">
        <f t="shared" si="0"/>
        <v>6481.5702000000001</v>
      </c>
      <c r="AZ113" s="42">
        <f t="shared" si="1"/>
        <v>240</v>
      </c>
      <c r="BA113" s="42">
        <f t="shared" si="2"/>
        <v>0</v>
      </c>
      <c r="BB113" s="42">
        <f t="shared" si="3"/>
        <v>240</v>
      </c>
      <c r="BC113" s="78">
        <f t="shared" si="4"/>
        <v>27.006542500000002</v>
      </c>
    </row>
    <row r="114" spans="1:55" ht="13" x14ac:dyDescent="0.15">
      <c r="A114" s="45" t="s">
        <v>14</v>
      </c>
      <c r="B114" s="46">
        <f t="shared" si="5"/>
        <v>46495</v>
      </c>
      <c r="C114" s="47">
        <v>4</v>
      </c>
      <c r="D114" s="47"/>
      <c r="E114" s="47" t="s">
        <v>36</v>
      </c>
      <c r="F114" s="48" t="s">
        <v>45</v>
      </c>
      <c r="G114" s="296"/>
      <c r="H114" s="292"/>
      <c r="I114" s="291"/>
      <c r="J114" s="292"/>
      <c r="K114" s="291"/>
      <c r="L114" s="292"/>
      <c r="M114" s="291"/>
      <c r="N114" s="293"/>
      <c r="O114" s="291"/>
      <c r="P114" s="292"/>
      <c r="Q114" s="291"/>
      <c r="R114" s="292"/>
      <c r="S114" s="291"/>
      <c r="T114" s="292"/>
      <c r="U114" s="291"/>
      <c r="V114" s="292"/>
      <c r="W114" s="291"/>
      <c r="X114" s="292"/>
      <c r="Y114" s="351">
        <v>0</v>
      </c>
      <c r="Z114" s="292"/>
      <c r="AA114" s="352">
        <v>0</v>
      </c>
      <c r="AB114" s="292"/>
      <c r="AC114" s="352"/>
      <c r="AD114" s="292"/>
      <c r="AE114" s="352"/>
      <c r="AF114" s="293"/>
      <c r="AG114" s="295"/>
      <c r="AH114" s="292"/>
      <c r="AI114" s="295"/>
      <c r="AJ114" s="292"/>
      <c r="AK114" s="295"/>
      <c r="AL114" s="293"/>
      <c r="AM114" s="294"/>
      <c r="AN114" s="292"/>
      <c r="AO114" s="295"/>
      <c r="AP114" s="292"/>
      <c r="AQ114" s="295"/>
      <c r="AR114" s="292"/>
      <c r="AS114" s="295"/>
      <c r="AT114" s="292"/>
      <c r="AU114" s="295"/>
      <c r="AV114" s="292"/>
      <c r="AW114" s="295"/>
      <c r="AX114" s="293"/>
      <c r="AY114" s="79">
        <f t="shared" si="0"/>
        <v>0</v>
      </c>
      <c r="AZ114" s="47">
        <f t="shared" si="1"/>
        <v>0</v>
      </c>
      <c r="BA114" s="47">
        <f t="shared" si="2"/>
        <v>0</v>
      </c>
      <c r="BB114" s="47">
        <f t="shared" si="3"/>
        <v>0</v>
      </c>
      <c r="BC114" s="80" t="str">
        <f t="shared" si="4"/>
        <v/>
      </c>
    </row>
    <row r="115" spans="1:55" ht="13" x14ac:dyDescent="0.15">
      <c r="A115" s="32" t="s">
        <v>7</v>
      </c>
      <c r="B115" s="33">
        <f t="shared" si="5"/>
        <v>46496</v>
      </c>
      <c r="C115" s="34">
        <v>5</v>
      </c>
      <c r="D115" s="34"/>
      <c r="E115" s="34" t="s">
        <v>31</v>
      </c>
      <c r="F115" s="35" t="s">
        <v>45</v>
      </c>
      <c r="G115" s="281"/>
      <c r="H115" s="272"/>
      <c r="I115" s="282"/>
      <c r="J115" s="272"/>
      <c r="K115" s="282"/>
      <c r="L115" s="272"/>
      <c r="M115" s="282"/>
      <c r="N115" s="283"/>
      <c r="O115" s="282"/>
      <c r="P115" s="272"/>
      <c r="Q115" s="282"/>
      <c r="R115" s="272"/>
      <c r="S115" s="282"/>
      <c r="T115" s="272"/>
      <c r="U115" s="282"/>
      <c r="V115" s="272"/>
      <c r="W115" s="282"/>
      <c r="X115" s="272"/>
      <c r="Y115" s="286">
        <v>120</v>
      </c>
      <c r="Z115" s="285"/>
      <c r="AA115" s="287">
        <v>90</v>
      </c>
      <c r="AB115" s="285"/>
      <c r="AC115" s="287">
        <v>30</v>
      </c>
      <c r="AD115" s="285"/>
      <c r="AE115" s="287"/>
      <c r="AF115" s="288"/>
      <c r="AG115" s="271"/>
      <c r="AH115" s="272"/>
      <c r="AI115" s="271"/>
      <c r="AJ115" s="272"/>
      <c r="AK115" s="271"/>
      <c r="AL115" s="283"/>
      <c r="AM115" s="289"/>
      <c r="AN115" s="272"/>
      <c r="AO115" s="271"/>
      <c r="AP115" s="272"/>
      <c r="AQ115" s="271"/>
      <c r="AR115" s="272"/>
      <c r="AS115" s="271"/>
      <c r="AT115" s="272"/>
      <c r="AU115" s="271"/>
      <c r="AV115" s="272"/>
      <c r="AW115" s="271"/>
      <c r="AX115" s="283"/>
      <c r="AY115" s="68">
        <f t="shared" si="0"/>
        <v>6047.5617000000011</v>
      </c>
      <c r="AZ115" s="34">
        <f t="shared" si="1"/>
        <v>240</v>
      </c>
      <c r="BA115" s="34">
        <f t="shared" si="2"/>
        <v>0</v>
      </c>
      <c r="BB115" s="34">
        <f t="shared" si="3"/>
        <v>240</v>
      </c>
      <c r="BC115" s="69">
        <f t="shared" si="4"/>
        <v>25.198173750000006</v>
      </c>
    </row>
    <row r="116" spans="1:55" ht="13" x14ac:dyDescent="0.15">
      <c r="A116" s="40" t="s">
        <v>9</v>
      </c>
      <c r="B116" s="41">
        <f t="shared" si="5"/>
        <v>46497</v>
      </c>
      <c r="C116" s="42">
        <v>5</v>
      </c>
      <c r="D116" s="42"/>
      <c r="E116" s="42" t="s">
        <v>31</v>
      </c>
      <c r="F116" s="43" t="s">
        <v>45</v>
      </c>
      <c r="G116" s="281"/>
      <c r="H116" s="272"/>
      <c r="I116" s="282"/>
      <c r="J116" s="272"/>
      <c r="K116" s="282"/>
      <c r="L116" s="272"/>
      <c r="M116" s="282"/>
      <c r="N116" s="283"/>
      <c r="O116" s="282"/>
      <c r="P116" s="272"/>
      <c r="Q116" s="282"/>
      <c r="R116" s="272"/>
      <c r="S116" s="282"/>
      <c r="T116" s="272"/>
      <c r="U116" s="282"/>
      <c r="V116" s="272"/>
      <c r="W116" s="282"/>
      <c r="X116" s="272"/>
      <c r="Y116" s="349">
        <v>120</v>
      </c>
      <c r="Z116" s="272"/>
      <c r="AA116" s="350">
        <v>120</v>
      </c>
      <c r="AB116" s="272"/>
      <c r="AC116" s="350"/>
      <c r="AD116" s="272"/>
      <c r="AE116" s="350"/>
      <c r="AF116" s="283"/>
      <c r="AG116" s="271"/>
      <c r="AH116" s="272"/>
      <c r="AI116" s="271"/>
      <c r="AJ116" s="272"/>
      <c r="AK116" s="271"/>
      <c r="AL116" s="283"/>
      <c r="AM116" s="289"/>
      <c r="AN116" s="272"/>
      <c r="AO116" s="271"/>
      <c r="AP116" s="272"/>
      <c r="AQ116" s="271"/>
      <c r="AR116" s="272"/>
      <c r="AS116" s="271"/>
      <c r="AT116" s="272"/>
      <c r="AU116" s="271"/>
      <c r="AV116" s="272"/>
      <c r="AW116" s="271"/>
      <c r="AX116" s="283"/>
      <c r="AY116" s="13">
        <f t="shared" si="0"/>
        <v>6481.5702000000001</v>
      </c>
      <c r="AZ116" s="42">
        <f t="shared" si="1"/>
        <v>240</v>
      </c>
      <c r="BA116" s="42">
        <f t="shared" si="2"/>
        <v>0</v>
      </c>
      <c r="BB116" s="42">
        <f t="shared" si="3"/>
        <v>240</v>
      </c>
      <c r="BC116" s="78">
        <f t="shared" si="4"/>
        <v>27.006542500000002</v>
      </c>
    </row>
    <row r="117" spans="1:55" ht="13" x14ac:dyDescent="0.15">
      <c r="A117" s="40" t="s">
        <v>10</v>
      </c>
      <c r="B117" s="41">
        <f t="shared" si="5"/>
        <v>46498</v>
      </c>
      <c r="C117" s="42">
        <v>5</v>
      </c>
      <c r="D117" s="42"/>
      <c r="E117" s="42" t="s">
        <v>31</v>
      </c>
      <c r="F117" s="43" t="s">
        <v>45</v>
      </c>
      <c r="G117" s="281"/>
      <c r="H117" s="272"/>
      <c r="I117" s="282"/>
      <c r="J117" s="272"/>
      <c r="K117" s="282"/>
      <c r="L117" s="272"/>
      <c r="M117" s="282"/>
      <c r="N117" s="283"/>
      <c r="O117" s="282"/>
      <c r="P117" s="272"/>
      <c r="Q117" s="282"/>
      <c r="R117" s="272"/>
      <c r="S117" s="282"/>
      <c r="T117" s="272"/>
      <c r="U117" s="282"/>
      <c r="V117" s="272"/>
      <c r="W117" s="282"/>
      <c r="X117" s="272"/>
      <c r="Y117" s="349">
        <v>120</v>
      </c>
      <c r="Z117" s="272"/>
      <c r="AA117" s="350">
        <v>90</v>
      </c>
      <c r="AB117" s="272"/>
      <c r="AC117" s="350">
        <v>30</v>
      </c>
      <c r="AD117" s="272"/>
      <c r="AE117" s="350"/>
      <c r="AF117" s="283"/>
      <c r="AG117" s="271"/>
      <c r="AH117" s="272"/>
      <c r="AI117" s="271"/>
      <c r="AJ117" s="272"/>
      <c r="AK117" s="271"/>
      <c r="AL117" s="283"/>
      <c r="AM117" s="289"/>
      <c r="AN117" s="272"/>
      <c r="AO117" s="271"/>
      <c r="AP117" s="272"/>
      <c r="AQ117" s="271"/>
      <c r="AR117" s="272"/>
      <c r="AS117" s="271"/>
      <c r="AT117" s="272"/>
      <c r="AU117" s="271"/>
      <c r="AV117" s="272"/>
      <c r="AW117" s="271"/>
      <c r="AX117" s="283"/>
      <c r="AY117" s="13">
        <f t="shared" si="0"/>
        <v>6047.5617000000011</v>
      </c>
      <c r="AZ117" s="42">
        <f t="shared" si="1"/>
        <v>240</v>
      </c>
      <c r="BA117" s="42">
        <f t="shared" si="2"/>
        <v>0</v>
      </c>
      <c r="BB117" s="42">
        <f t="shared" si="3"/>
        <v>240</v>
      </c>
      <c r="BC117" s="78">
        <f t="shared" si="4"/>
        <v>25.198173750000006</v>
      </c>
    </row>
    <row r="118" spans="1:55" ht="13" x14ac:dyDescent="0.15">
      <c r="A118" s="40" t="s">
        <v>11</v>
      </c>
      <c r="B118" s="41">
        <f t="shared" si="5"/>
        <v>46499</v>
      </c>
      <c r="C118" s="42">
        <v>5</v>
      </c>
      <c r="D118" s="42"/>
      <c r="E118" s="42" t="s">
        <v>31</v>
      </c>
      <c r="F118" s="43" t="s">
        <v>45</v>
      </c>
      <c r="G118" s="281"/>
      <c r="H118" s="272"/>
      <c r="I118" s="282"/>
      <c r="J118" s="272"/>
      <c r="K118" s="282"/>
      <c r="L118" s="272"/>
      <c r="M118" s="282"/>
      <c r="N118" s="283"/>
      <c r="O118" s="282"/>
      <c r="P118" s="272"/>
      <c r="Q118" s="282"/>
      <c r="R118" s="272"/>
      <c r="S118" s="282"/>
      <c r="T118" s="272"/>
      <c r="U118" s="282"/>
      <c r="V118" s="272"/>
      <c r="W118" s="282"/>
      <c r="X118" s="272"/>
      <c r="Y118" s="349">
        <v>120</v>
      </c>
      <c r="Z118" s="272"/>
      <c r="AA118" s="350">
        <v>120</v>
      </c>
      <c r="AB118" s="272"/>
      <c r="AC118" s="350"/>
      <c r="AD118" s="272"/>
      <c r="AE118" s="350"/>
      <c r="AF118" s="283"/>
      <c r="AG118" s="271"/>
      <c r="AH118" s="272"/>
      <c r="AI118" s="271"/>
      <c r="AJ118" s="272"/>
      <c r="AK118" s="271"/>
      <c r="AL118" s="283"/>
      <c r="AM118" s="289"/>
      <c r="AN118" s="272"/>
      <c r="AO118" s="271"/>
      <c r="AP118" s="272"/>
      <c r="AQ118" s="271"/>
      <c r="AR118" s="272"/>
      <c r="AS118" s="271"/>
      <c r="AT118" s="272"/>
      <c r="AU118" s="271"/>
      <c r="AV118" s="272"/>
      <c r="AW118" s="271"/>
      <c r="AX118" s="283"/>
      <c r="AY118" s="13">
        <f t="shared" si="0"/>
        <v>6481.5702000000001</v>
      </c>
      <c r="AZ118" s="42">
        <f t="shared" si="1"/>
        <v>240</v>
      </c>
      <c r="BA118" s="42">
        <f t="shared" si="2"/>
        <v>0</v>
      </c>
      <c r="BB118" s="42">
        <f t="shared" si="3"/>
        <v>240</v>
      </c>
      <c r="BC118" s="78">
        <f t="shared" si="4"/>
        <v>27.006542500000002</v>
      </c>
    </row>
    <row r="119" spans="1:55" ht="13" x14ac:dyDescent="0.15">
      <c r="A119" s="40" t="s">
        <v>12</v>
      </c>
      <c r="B119" s="41">
        <f t="shared" si="5"/>
        <v>46500</v>
      </c>
      <c r="C119" s="42">
        <v>5</v>
      </c>
      <c r="D119" s="42"/>
      <c r="E119" s="42" t="s">
        <v>31</v>
      </c>
      <c r="F119" s="43" t="s">
        <v>45</v>
      </c>
      <c r="G119" s="281"/>
      <c r="H119" s="272"/>
      <c r="I119" s="282"/>
      <c r="J119" s="272"/>
      <c r="K119" s="282"/>
      <c r="L119" s="272"/>
      <c r="M119" s="282"/>
      <c r="N119" s="283"/>
      <c r="O119" s="282"/>
      <c r="P119" s="272"/>
      <c r="Q119" s="282"/>
      <c r="R119" s="272"/>
      <c r="S119" s="282"/>
      <c r="T119" s="272"/>
      <c r="U119" s="282"/>
      <c r="V119" s="272"/>
      <c r="W119" s="282"/>
      <c r="X119" s="272"/>
      <c r="Y119" s="349">
        <v>120</v>
      </c>
      <c r="Z119" s="272"/>
      <c r="AA119" s="350">
        <v>90</v>
      </c>
      <c r="AB119" s="272"/>
      <c r="AC119" s="350">
        <v>30</v>
      </c>
      <c r="AD119" s="272"/>
      <c r="AE119" s="350"/>
      <c r="AF119" s="283"/>
      <c r="AG119" s="271"/>
      <c r="AH119" s="272"/>
      <c r="AI119" s="271"/>
      <c r="AJ119" s="272"/>
      <c r="AK119" s="271"/>
      <c r="AL119" s="283"/>
      <c r="AM119" s="289"/>
      <c r="AN119" s="272"/>
      <c r="AO119" s="271"/>
      <c r="AP119" s="272"/>
      <c r="AQ119" s="271"/>
      <c r="AR119" s="272"/>
      <c r="AS119" s="271"/>
      <c r="AT119" s="272"/>
      <c r="AU119" s="271"/>
      <c r="AV119" s="272"/>
      <c r="AW119" s="271"/>
      <c r="AX119" s="283"/>
      <c r="AY119" s="13">
        <f t="shared" si="0"/>
        <v>6047.5617000000011</v>
      </c>
      <c r="AZ119" s="42">
        <f t="shared" si="1"/>
        <v>240</v>
      </c>
      <c r="BA119" s="42">
        <f t="shared" si="2"/>
        <v>0</v>
      </c>
      <c r="BB119" s="42">
        <f t="shared" si="3"/>
        <v>240</v>
      </c>
      <c r="BC119" s="78">
        <f t="shared" si="4"/>
        <v>25.198173750000006</v>
      </c>
    </row>
    <row r="120" spans="1:55" ht="13" x14ac:dyDescent="0.15">
      <c r="A120" s="40" t="s">
        <v>13</v>
      </c>
      <c r="B120" s="41">
        <f t="shared" si="5"/>
        <v>46501</v>
      </c>
      <c r="C120" s="42">
        <v>5</v>
      </c>
      <c r="D120" s="42"/>
      <c r="E120" s="42" t="s">
        <v>31</v>
      </c>
      <c r="F120" s="43" t="s">
        <v>45</v>
      </c>
      <c r="G120" s="281"/>
      <c r="H120" s="272"/>
      <c r="I120" s="282"/>
      <c r="J120" s="272"/>
      <c r="K120" s="282"/>
      <c r="L120" s="272"/>
      <c r="M120" s="282"/>
      <c r="N120" s="283"/>
      <c r="O120" s="282"/>
      <c r="P120" s="272"/>
      <c r="Q120" s="282"/>
      <c r="R120" s="272"/>
      <c r="S120" s="282"/>
      <c r="T120" s="272"/>
      <c r="U120" s="282"/>
      <c r="V120" s="272"/>
      <c r="W120" s="282"/>
      <c r="X120" s="272"/>
      <c r="Y120" s="349">
        <v>120</v>
      </c>
      <c r="Z120" s="272"/>
      <c r="AA120" s="350">
        <v>120</v>
      </c>
      <c r="AB120" s="272"/>
      <c r="AC120" s="350"/>
      <c r="AD120" s="272"/>
      <c r="AE120" s="350"/>
      <c r="AF120" s="283"/>
      <c r="AG120" s="271"/>
      <c r="AH120" s="272"/>
      <c r="AI120" s="271"/>
      <c r="AJ120" s="272"/>
      <c r="AK120" s="271"/>
      <c r="AL120" s="283"/>
      <c r="AM120" s="289"/>
      <c r="AN120" s="272"/>
      <c r="AO120" s="271"/>
      <c r="AP120" s="272"/>
      <c r="AQ120" s="271"/>
      <c r="AR120" s="272"/>
      <c r="AS120" s="271"/>
      <c r="AT120" s="272"/>
      <c r="AU120" s="271"/>
      <c r="AV120" s="272"/>
      <c r="AW120" s="271"/>
      <c r="AX120" s="283"/>
      <c r="AY120" s="13">
        <f t="shared" si="0"/>
        <v>6481.5702000000001</v>
      </c>
      <c r="AZ120" s="42">
        <f t="shared" si="1"/>
        <v>240</v>
      </c>
      <c r="BA120" s="42">
        <f t="shared" si="2"/>
        <v>0</v>
      </c>
      <c r="BB120" s="42">
        <f t="shared" si="3"/>
        <v>240</v>
      </c>
      <c r="BC120" s="78">
        <f t="shared" si="4"/>
        <v>27.006542500000002</v>
      </c>
    </row>
    <row r="121" spans="1:55" ht="13" x14ac:dyDescent="0.15">
      <c r="A121" s="45" t="s">
        <v>14</v>
      </c>
      <c r="B121" s="46">
        <f t="shared" si="5"/>
        <v>46502</v>
      </c>
      <c r="C121" s="47">
        <v>5</v>
      </c>
      <c r="D121" s="47"/>
      <c r="E121" s="47" t="s">
        <v>31</v>
      </c>
      <c r="F121" s="48" t="s">
        <v>45</v>
      </c>
      <c r="G121" s="296"/>
      <c r="H121" s="292"/>
      <c r="I121" s="291"/>
      <c r="J121" s="292"/>
      <c r="K121" s="291"/>
      <c r="L121" s="292"/>
      <c r="M121" s="291"/>
      <c r="N121" s="293"/>
      <c r="O121" s="282"/>
      <c r="P121" s="272"/>
      <c r="Q121" s="282"/>
      <c r="R121" s="272"/>
      <c r="S121" s="282"/>
      <c r="T121" s="272"/>
      <c r="U121" s="282"/>
      <c r="V121" s="272"/>
      <c r="W121" s="282"/>
      <c r="X121" s="272"/>
      <c r="Y121" s="351">
        <v>0</v>
      </c>
      <c r="Z121" s="292"/>
      <c r="AA121" s="352">
        <v>0</v>
      </c>
      <c r="AB121" s="292"/>
      <c r="AC121" s="352"/>
      <c r="AD121" s="292"/>
      <c r="AE121" s="352"/>
      <c r="AF121" s="293"/>
      <c r="AG121" s="295"/>
      <c r="AH121" s="292"/>
      <c r="AI121" s="295"/>
      <c r="AJ121" s="292"/>
      <c r="AK121" s="295"/>
      <c r="AL121" s="293"/>
      <c r="AM121" s="294"/>
      <c r="AN121" s="292"/>
      <c r="AO121" s="295"/>
      <c r="AP121" s="292"/>
      <c r="AQ121" s="295"/>
      <c r="AR121" s="292"/>
      <c r="AS121" s="295"/>
      <c r="AT121" s="292"/>
      <c r="AU121" s="295"/>
      <c r="AV121" s="292"/>
      <c r="AW121" s="295"/>
      <c r="AX121" s="293"/>
      <c r="AY121" s="79">
        <f t="shared" si="0"/>
        <v>0</v>
      </c>
      <c r="AZ121" s="47">
        <f t="shared" si="1"/>
        <v>0</v>
      </c>
      <c r="BA121" s="47">
        <f t="shared" si="2"/>
        <v>0</v>
      </c>
      <c r="BB121" s="47">
        <f t="shared" si="3"/>
        <v>0</v>
      </c>
      <c r="BC121" s="80" t="str">
        <f t="shared" si="4"/>
        <v/>
      </c>
    </row>
    <row r="122" spans="1:55" ht="13" x14ac:dyDescent="0.15">
      <c r="A122" s="32" t="s">
        <v>7</v>
      </c>
      <c r="B122" s="33">
        <f t="shared" si="5"/>
        <v>46503</v>
      </c>
      <c r="C122" s="34">
        <v>5</v>
      </c>
      <c r="D122" s="34"/>
      <c r="E122" s="34" t="s">
        <v>34</v>
      </c>
      <c r="F122" s="35" t="s">
        <v>64</v>
      </c>
      <c r="G122" s="281"/>
      <c r="H122" s="272"/>
      <c r="I122" s="282"/>
      <c r="J122" s="272"/>
      <c r="K122" s="282"/>
      <c r="L122" s="272"/>
      <c r="M122" s="282"/>
      <c r="N122" s="283"/>
      <c r="O122" s="284"/>
      <c r="P122" s="285"/>
      <c r="Q122" s="284"/>
      <c r="R122" s="285"/>
      <c r="S122" s="284"/>
      <c r="T122" s="285"/>
      <c r="U122" s="284"/>
      <c r="V122" s="285"/>
      <c r="W122" s="284"/>
      <c r="X122" s="285"/>
      <c r="Y122" s="286">
        <v>120</v>
      </c>
      <c r="Z122" s="285"/>
      <c r="AA122" s="287">
        <v>90</v>
      </c>
      <c r="AB122" s="285"/>
      <c r="AC122" s="287">
        <v>30</v>
      </c>
      <c r="AD122" s="285"/>
      <c r="AE122" s="287"/>
      <c r="AF122" s="288"/>
      <c r="AG122" s="271"/>
      <c r="AH122" s="272"/>
      <c r="AI122" s="271"/>
      <c r="AJ122" s="272"/>
      <c r="AK122" s="271"/>
      <c r="AL122" s="283"/>
      <c r="AM122" s="289"/>
      <c r="AN122" s="272"/>
      <c r="AO122" s="271"/>
      <c r="AP122" s="272"/>
      <c r="AQ122" s="271"/>
      <c r="AR122" s="272"/>
      <c r="AS122" s="271"/>
      <c r="AT122" s="272"/>
      <c r="AU122" s="271"/>
      <c r="AV122" s="272"/>
      <c r="AW122" s="271"/>
      <c r="AX122" s="283"/>
      <c r="AY122" s="68">
        <f t="shared" si="0"/>
        <v>6047.5617000000011</v>
      </c>
      <c r="AZ122" s="34">
        <f t="shared" si="1"/>
        <v>240</v>
      </c>
      <c r="BA122" s="34">
        <f t="shared" si="2"/>
        <v>0</v>
      </c>
      <c r="BB122" s="34">
        <f t="shared" si="3"/>
        <v>240</v>
      </c>
      <c r="BC122" s="69">
        <f t="shared" si="4"/>
        <v>25.198173750000006</v>
      </c>
    </row>
    <row r="123" spans="1:55" ht="13" x14ac:dyDescent="0.15">
      <c r="A123" s="40" t="s">
        <v>9</v>
      </c>
      <c r="B123" s="41">
        <f t="shared" si="5"/>
        <v>46504</v>
      </c>
      <c r="C123" s="42">
        <v>5</v>
      </c>
      <c r="D123" s="42"/>
      <c r="E123" s="42" t="s">
        <v>34</v>
      </c>
      <c r="F123" s="43" t="s">
        <v>64</v>
      </c>
      <c r="G123" s="281"/>
      <c r="H123" s="272"/>
      <c r="I123" s="282"/>
      <c r="J123" s="272"/>
      <c r="K123" s="282"/>
      <c r="L123" s="272"/>
      <c r="M123" s="282"/>
      <c r="N123" s="283"/>
      <c r="O123" s="282"/>
      <c r="P123" s="272"/>
      <c r="Q123" s="282"/>
      <c r="R123" s="272"/>
      <c r="S123" s="282"/>
      <c r="T123" s="272"/>
      <c r="U123" s="282"/>
      <c r="V123" s="272"/>
      <c r="W123" s="282"/>
      <c r="X123" s="272"/>
      <c r="Y123" s="349">
        <v>120</v>
      </c>
      <c r="Z123" s="272"/>
      <c r="AA123" s="350">
        <v>120</v>
      </c>
      <c r="AB123" s="272"/>
      <c r="AC123" s="350"/>
      <c r="AD123" s="272"/>
      <c r="AE123" s="350"/>
      <c r="AF123" s="283"/>
      <c r="AG123" s="271"/>
      <c r="AH123" s="272"/>
      <c r="AI123" s="271"/>
      <c r="AJ123" s="272"/>
      <c r="AK123" s="271"/>
      <c r="AL123" s="283"/>
      <c r="AM123" s="289"/>
      <c r="AN123" s="272"/>
      <c r="AO123" s="271"/>
      <c r="AP123" s="272"/>
      <c r="AQ123" s="271"/>
      <c r="AR123" s="272"/>
      <c r="AS123" s="271"/>
      <c r="AT123" s="272"/>
      <c r="AU123" s="271"/>
      <c r="AV123" s="272"/>
      <c r="AW123" s="271"/>
      <c r="AX123" s="283"/>
      <c r="AY123" s="13">
        <f t="shared" si="0"/>
        <v>6481.5702000000001</v>
      </c>
      <c r="AZ123" s="42">
        <f t="shared" si="1"/>
        <v>240</v>
      </c>
      <c r="BA123" s="42">
        <f t="shared" si="2"/>
        <v>0</v>
      </c>
      <c r="BB123" s="42">
        <f t="shared" si="3"/>
        <v>240</v>
      </c>
      <c r="BC123" s="78">
        <f t="shared" si="4"/>
        <v>27.006542500000002</v>
      </c>
    </row>
    <row r="124" spans="1:55" ht="13" x14ac:dyDescent="0.15">
      <c r="A124" s="40" t="s">
        <v>10</v>
      </c>
      <c r="B124" s="41">
        <f t="shared" si="5"/>
        <v>46505</v>
      </c>
      <c r="C124" s="42">
        <v>5</v>
      </c>
      <c r="D124" s="42"/>
      <c r="E124" s="42" t="s">
        <v>34</v>
      </c>
      <c r="F124" s="43" t="s">
        <v>64</v>
      </c>
      <c r="G124" s="281"/>
      <c r="H124" s="272"/>
      <c r="I124" s="282"/>
      <c r="J124" s="272"/>
      <c r="K124" s="282"/>
      <c r="L124" s="272"/>
      <c r="M124" s="282"/>
      <c r="N124" s="283"/>
      <c r="O124" s="282"/>
      <c r="P124" s="272"/>
      <c r="Q124" s="282"/>
      <c r="R124" s="272"/>
      <c r="S124" s="282"/>
      <c r="T124" s="272"/>
      <c r="U124" s="282"/>
      <c r="V124" s="272"/>
      <c r="W124" s="282"/>
      <c r="X124" s="272"/>
      <c r="Y124" s="349">
        <v>120</v>
      </c>
      <c r="Z124" s="272"/>
      <c r="AA124" s="350">
        <v>90</v>
      </c>
      <c r="AB124" s="272"/>
      <c r="AC124" s="350">
        <v>30</v>
      </c>
      <c r="AD124" s="272"/>
      <c r="AE124" s="350"/>
      <c r="AF124" s="283"/>
      <c r="AG124" s="271"/>
      <c r="AH124" s="272"/>
      <c r="AI124" s="271"/>
      <c r="AJ124" s="272"/>
      <c r="AK124" s="271"/>
      <c r="AL124" s="283"/>
      <c r="AM124" s="289"/>
      <c r="AN124" s="272"/>
      <c r="AO124" s="271"/>
      <c r="AP124" s="272"/>
      <c r="AQ124" s="271"/>
      <c r="AR124" s="272"/>
      <c r="AS124" s="271"/>
      <c r="AT124" s="272"/>
      <c r="AU124" s="271"/>
      <c r="AV124" s="272"/>
      <c r="AW124" s="271"/>
      <c r="AX124" s="283"/>
      <c r="AY124" s="13">
        <f t="shared" si="0"/>
        <v>6047.5617000000011</v>
      </c>
      <c r="AZ124" s="42">
        <f t="shared" si="1"/>
        <v>240</v>
      </c>
      <c r="BA124" s="42">
        <f t="shared" si="2"/>
        <v>0</v>
      </c>
      <c r="BB124" s="42">
        <f t="shared" si="3"/>
        <v>240</v>
      </c>
      <c r="BC124" s="78">
        <f t="shared" si="4"/>
        <v>25.198173750000006</v>
      </c>
    </row>
    <row r="125" spans="1:55" ht="13" x14ac:dyDescent="0.15">
      <c r="A125" s="40" t="s">
        <v>11</v>
      </c>
      <c r="B125" s="41">
        <f t="shared" si="5"/>
        <v>46506</v>
      </c>
      <c r="C125" s="42">
        <v>5</v>
      </c>
      <c r="D125" s="42"/>
      <c r="E125" s="42" t="s">
        <v>34</v>
      </c>
      <c r="F125" s="43" t="s">
        <v>64</v>
      </c>
      <c r="G125" s="281"/>
      <c r="H125" s="272"/>
      <c r="I125" s="282"/>
      <c r="J125" s="272"/>
      <c r="K125" s="282"/>
      <c r="L125" s="272"/>
      <c r="M125" s="282"/>
      <c r="N125" s="283"/>
      <c r="O125" s="282"/>
      <c r="P125" s="272"/>
      <c r="Q125" s="282"/>
      <c r="R125" s="272"/>
      <c r="S125" s="282"/>
      <c r="T125" s="272"/>
      <c r="U125" s="282"/>
      <c r="V125" s="272"/>
      <c r="W125" s="282"/>
      <c r="X125" s="272"/>
      <c r="Y125" s="349">
        <v>120</v>
      </c>
      <c r="Z125" s="272"/>
      <c r="AA125" s="350">
        <v>120</v>
      </c>
      <c r="AB125" s="272"/>
      <c r="AC125" s="350"/>
      <c r="AD125" s="272"/>
      <c r="AE125" s="350"/>
      <c r="AF125" s="283"/>
      <c r="AG125" s="271"/>
      <c r="AH125" s="272"/>
      <c r="AI125" s="271"/>
      <c r="AJ125" s="272"/>
      <c r="AK125" s="271"/>
      <c r="AL125" s="283"/>
      <c r="AM125" s="289"/>
      <c r="AN125" s="272"/>
      <c r="AO125" s="271"/>
      <c r="AP125" s="272"/>
      <c r="AQ125" s="271"/>
      <c r="AR125" s="272"/>
      <c r="AS125" s="271"/>
      <c r="AT125" s="272"/>
      <c r="AU125" s="271"/>
      <c r="AV125" s="272"/>
      <c r="AW125" s="271"/>
      <c r="AX125" s="283"/>
      <c r="AY125" s="13">
        <f t="shared" si="0"/>
        <v>6481.5702000000001</v>
      </c>
      <c r="AZ125" s="42">
        <f t="shared" si="1"/>
        <v>240</v>
      </c>
      <c r="BA125" s="42">
        <f t="shared" si="2"/>
        <v>0</v>
      </c>
      <c r="BB125" s="42">
        <f t="shared" si="3"/>
        <v>240</v>
      </c>
      <c r="BC125" s="78">
        <f t="shared" si="4"/>
        <v>27.006542500000002</v>
      </c>
    </row>
    <row r="126" spans="1:55" ht="13" x14ac:dyDescent="0.15">
      <c r="A126" s="40" t="s">
        <v>12</v>
      </c>
      <c r="B126" s="41">
        <f t="shared" si="5"/>
        <v>46507</v>
      </c>
      <c r="C126" s="42">
        <v>5</v>
      </c>
      <c r="D126" s="42"/>
      <c r="E126" s="42" t="s">
        <v>34</v>
      </c>
      <c r="F126" s="43" t="s">
        <v>64</v>
      </c>
      <c r="G126" s="281"/>
      <c r="H126" s="272"/>
      <c r="I126" s="282"/>
      <c r="J126" s="272"/>
      <c r="K126" s="282"/>
      <c r="L126" s="272"/>
      <c r="M126" s="282"/>
      <c r="N126" s="283"/>
      <c r="O126" s="282"/>
      <c r="P126" s="272"/>
      <c r="Q126" s="282"/>
      <c r="R126" s="272"/>
      <c r="S126" s="282"/>
      <c r="T126" s="272"/>
      <c r="U126" s="282"/>
      <c r="V126" s="272"/>
      <c r="W126" s="282"/>
      <c r="X126" s="272"/>
      <c r="Y126" s="349">
        <v>120</v>
      </c>
      <c r="Z126" s="272"/>
      <c r="AA126" s="350">
        <v>90</v>
      </c>
      <c r="AB126" s="272"/>
      <c r="AC126" s="350">
        <v>30</v>
      </c>
      <c r="AD126" s="272"/>
      <c r="AE126" s="350"/>
      <c r="AF126" s="283"/>
      <c r="AG126" s="271"/>
      <c r="AH126" s="272"/>
      <c r="AI126" s="271"/>
      <c r="AJ126" s="272"/>
      <c r="AK126" s="271"/>
      <c r="AL126" s="283"/>
      <c r="AM126" s="289"/>
      <c r="AN126" s="272"/>
      <c r="AO126" s="271"/>
      <c r="AP126" s="272"/>
      <c r="AQ126" s="271"/>
      <c r="AR126" s="272"/>
      <c r="AS126" s="271"/>
      <c r="AT126" s="272"/>
      <c r="AU126" s="271"/>
      <c r="AV126" s="272"/>
      <c r="AW126" s="271"/>
      <c r="AX126" s="283"/>
      <c r="AY126" s="13">
        <f t="shared" si="0"/>
        <v>6047.5617000000011</v>
      </c>
      <c r="AZ126" s="42">
        <f t="shared" si="1"/>
        <v>240</v>
      </c>
      <c r="BA126" s="42">
        <f t="shared" si="2"/>
        <v>0</v>
      </c>
      <c r="BB126" s="42">
        <f t="shared" si="3"/>
        <v>240</v>
      </c>
      <c r="BC126" s="78">
        <f t="shared" si="4"/>
        <v>25.198173750000006</v>
      </c>
    </row>
    <row r="127" spans="1:55" ht="13" x14ac:dyDescent="0.15">
      <c r="A127" s="40" t="s">
        <v>13</v>
      </c>
      <c r="B127" s="41">
        <f t="shared" si="5"/>
        <v>46508</v>
      </c>
      <c r="C127" s="42">
        <v>5</v>
      </c>
      <c r="D127" s="42"/>
      <c r="E127" s="42" t="s">
        <v>34</v>
      </c>
      <c r="F127" s="43" t="s">
        <v>64</v>
      </c>
      <c r="G127" s="281"/>
      <c r="H127" s="272"/>
      <c r="I127" s="282"/>
      <c r="J127" s="272"/>
      <c r="K127" s="282"/>
      <c r="L127" s="272"/>
      <c r="M127" s="282"/>
      <c r="N127" s="283"/>
      <c r="O127" s="282"/>
      <c r="P127" s="272"/>
      <c r="Q127" s="282"/>
      <c r="R127" s="272"/>
      <c r="S127" s="282"/>
      <c r="T127" s="272"/>
      <c r="U127" s="282"/>
      <c r="V127" s="272"/>
      <c r="W127" s="282"/>
      <c r="X127" s="272"/>
      <c r="Y127" s="349">
        <v>120</v>
      </c>
      <c r="Z127" s="272"/>
      <c r="AA127" s="350">
        <v>120</v>
      </c>
      <c r="AB127" s="272"/>
      <c r="AC127" s="350"/>
      <c r="AD127" s="272"/>
      <c r="AE127" s="350"/>
      <c r="AF127" s="283"/>
      <c r="AG127" s="271"/>
      <c r="AH127" s="272"/>
      <c r="AI127" s="271"/>
      <c r="AJ127" s="272"/>
      <c r="AK127" s="271"/>
      <c r="AL127" s="283"/>
      <c r="AM127" s="289"/>
      <c r="AN127" s="272"/>
      <c r="AO127" s="271"/>
      <c r="AP127" s="272"/>
      <c r="AQ127" s="271"/>
      <c r="AR127" s="272"/>
      <c r="AS127" s="271"/>
      <c r="AT127" s="272"/>
      <c r="AU127" s="271"/>
      <c r="AV127" s="272"/>
      <c r="AW127" s="271"/>
      <c r="AX127" s="283"/>
      <c r="AY127" s="13">
        <f t="shared" si="0"/>
        <v>6481.5702000000001</v>
      </c>
      <c r="AZ127" s="42">
        <f t="shared" si="1"/>
        <v>240</v>
      </c>
      <c r="BA127" s="42">
        <f t="shared" si="2"/>
        <v>0</v>
      </c>
      <c r="BB127" s="42">
        <f t="shared" si="3"/>
        <v>240</v>
      </c>
      <c r="BC127" s="78">
        <f t="shared" si="4"/>
        <v>27.006542500000002</v>
      </c>
    </row>
    <row r="128" spans="1:55" ht="13" x14ac:dyDescent="0.15">
      <c r="A128" s="45" t="s">
        <v>14</v>
      </c>
      <c r="B128" s="46">
        <f t="shared" si="5"/>
        <v>46509</v>
      </c>
      <c r="C128" s="47">
        <v>5</v>
      </c>
      <c r="D128" s="47"/>
      <c r="E128" s="47" t="s">
        <v>34</v>
      </c>
      <c r="F128" s="48" t="s">
        <v>64</v>
      </c>
      <c r="G128" s="296"/>
      <c r="H128" s="292"/>
      <c r="I128" s="291"/>
      <c r="J128" s="292"/>
      <c r="K128" s="291"/>
      <c r="L128" s="292"/>
      <c r="M128" s="291"/>
      <c r="N128" s="293"/>
      <c r="O128" s="291"/>
      <c r="P128" s="292"/>
      <c r="Q128" s="291"/>
      <c r="R128" s="292"/>
      <c r="S128" s="291"/>
      <c r="T128" s="292"/>
      <c r="U128" s="291"/>
      <c r="V128" s="292"/>
      <c r="W128" s="291"/>
      <c r="X128" s="292"/>
      <c r="Y128" s="351">
        <v>0</v>
      </c>
      <c r="Z128" s="292"/>
      <c r="AA128" s="352">
        <v>0</v>
      </c>
      <c r="AB128" s="292"/>
      <c r="AC128" s="352"/>
      <c r="AD128" s="292"/>
      <c r="AE128" s="352"/>
      <c r="AF128" s="293"/>
      <c r="AG128" s="295"/>
      <c r="AH128" s="292"/>
      <c r="AI128" s="295"/>
      <c r="AJ128" s="292"/>
      <c r="AK128" s="295"/>
      <c r="AL128" s="293"/>
      <c r="AM128" s="294"/>
      <c r="AN128" s="292"/>
      <c r="AO128" s="295"/>
      <c r="AP128" s="292"/>
      <c r="AQ128" s="295"/>
      <c r="AR128" s="292"/>
      <c r="AS128" s="295"/>
      <c r="AT128" s="292"/>
      <c r="AU128" s="295"/>
      <c r="AV128" s="292"/>
      <c r="AW128" s="295"/>
      <c r="AX128" s="293"/>
      <c r="AY128" s="79">
        <f t="shared" si="0"/>
        <v>0</v>
      </c>
      <c r="AZ128" s="47">
        <f t="shared" si="1"/>
        <v>0</v>
      </c>
      <c r="BA128" s="47">
        <f t="shared" si="2"/>
        <v>0</v>
      </c>
      <c r="BB128" s="47">
        <f t="shared" si="3"/>
        <v>0</v>
      </c>
      <c r="BC128" s="80" t="str">
        <f t="shared" si="4"/>
        <v/>
      </c>
    </row>
    <row r="129" spans="1:55" ht="13" x14ac:dyDescent="0.15">
      <c r="A129" s="32" t="s">
        <v>7</v>
      </c>
      <c r="B129" s="33">
        <f t="shared" si="5"/>
        <v>46510</v>
      </c>
      <c r="C129" s="34">
        <v>5</v>
      </c>
      <c r="D129" s="34"/>
      <c r="E129" s="34" t="s">
        <v>35</v>
      </c>
      <c r="F129" s="35" t="s">
        <v>64</v>
      </c>
      <c r="G129" s="281"/>
      <c r="H129" s="272"/>
      <c r="I129" s="282"/>
      <c r="J129" s="272"/>
      <c r="K129" s="282"/>
      <c r="L129" s="272"/>
      <c r="M129" s="282"/>
      <c r="N129" s="283"/>
      <c r="O129" s="284"/>
      <c r="P129" s="285"/>
      <c r="Q129" s="284"/>
      <c r="R129" s="285"/>
      <c r="S129" s="284"/>
      <c r="T129" s="285"/>
      <c r="U129" s="284"/>
      <c r="V129" s="285"/>
      <c r="W129" s="284"/>
      <c r="X129" s="285"/>
      <c r="Y129" s="286">
        <v>120</v>
      </c>
      <c r="Z129" s="285"/>
      <c r="AA129" s="287">
        <v>90</v>
      </c>
      <c r="AB129" s="285"/>
      <c r="AC129" s="287">
        <v>30</v>
      </c>
      <c r="AD129" s="285"/>
      <c r="AE129" s="287"/>
      <c r="AF129" s="288"/>
      <c r="AG129" s="271"/>
      <c r="AH129" s="272"/>
      <c r="AI129" s="271"/>
      <c r="AJ129" s="272"/>
      <c r="AK129" s="271"/>
      <c r="AL129" s="283"/>
      <c r="AM129" s="289"/>
      <c r="AN129" s="272"/>
      <c r="AO129" s="271"/>
      <c r="AP129" s="272"/>
      <c r="AQ129" s="271"/>
      <c r="AR129" s="272"/>
      <c r="AS129" s="271"/>
      <c r="AT129" s="272"/>
      <c r="AU129" s="271"/>
      <c r="AV129" s="272"/>
      <c r="AW129" s="271"/>
      <c r="AX129" s="283"/>
      <c r="AY129" s="68">
        <f t="shared" si="0"/>
        <v>6047.5617000000011</v>
      </c>
      <c r="AZ129" s="34">
        <f t="shared" si="1"/>
        <v>240</v>
      </c>
      <c r="BA129" s="34">
        <f t="shared" si="2"/>
        <v>0</v>
      </c>
      <c r="BB129" s="34">
        <f t="shared" si="3"/>
        <v>240</v>
      </c>
      <c r="BC129" s="69">
        <f t="shared" si="4"/>
        <v>25.198173750000006</v>
      </c>
    </row>
    <row r="130" spans="1:55" ht="13" x14ac:dyDescent="0.15">
      <c r="A130" s="40" t="s">
        <v>9</v>
      </c>
      <c r="B130" s="41">
        <f t="shared" si="5"/>
        <v>46511</v>
      </c>
      <c r="C130" s="42">
        <v>5</v>
      </c>
      <c r="D130" s="42"/>
      <c r="E130" s="42" t="s">
        <v>35</v>
      </c>
      <c r="F130" s="43" t="s">
        <v>64</v>
      </c>
      <c r="G130" s="281"/>
      <c r="H130" s="272"/>
      <c r="I130" s="282"/>
      <c r="J130" s="272"/>
      <c r="K130" s="282"/>
      <c r="L130" s="272"/>
      <c r="M130" s="282"/>
      <c r="N130" s="283"/>
      <c r="O130" s="282"/>
      <c r="P130" s="272"/>
      <c r="Q130" s="282"/>
      <c r="R130" s="272"/>
      <c r="S130" s="282"/>
      <c r="T130" s="272"/>
      <c r="U130" s="282"/>
      <c r="V130" s="272"/>
      <c r="W130" s="282"/>
      <c r="X130" s="272"/>
      <c r="Y130" s="349">
        <v>120</v>
      </c>
      <c r="Z130" s="272"/>
      <c r="AA130" s="350">
        <v>120</v>
      </c>
      <c r="AB130" s="272"/>
      <c r="AC130" s="350"/>
      <c r="AD130" s="272"/>
      <c r="AE130" s="350"/>
      <c r="AF130" s="283"/>
      <c r="AG130" s="271"/>
      <c r="AH130" s="272"/>
      <c r="AI130" s="271"/>
      <c r="AJ130" s="272"/>
      <c r="AK130" s="271"/>
      <c r="AL130" s="283"/>
      <c r="AM130" s="289"/>
      <c r="AN130" s="272"/>
      <c r="AO130" s="271"/>
      <c r="AP130" s="272"/>
      <c r="AQ130" s="271"/>
      <c r="AR130" s="272"/>
      <c r="AS130" s="271"/>
      <c r="AT130" s="272"/>
      <c r="AU130" s="271"/>
      <c r="AV130" s="272"/>
      <c r="AW130" s="271"/>
      <c r="AX130" s="283"/>
      <c r="AY130" s="13">
        <f t="shared" si="0"/>
        <v>6481.5702000000001</v>
      </c>
      <c r="AZ130" s="42">
        <f t="shared" si="1"/>
        <v>240</v>
      </c>
      <c r="BA130" s="42">
        <f t="shared" si="2"/>
        <v>0</v>
      </c>
      <c r="BB130" s="42">
        <f t="shared" si="3"/>
        <v>240</v>
      </c>
      <c r="BC130" s="78">
        <f t="shared" si="4"/>
        <v>27.006542500000002</v>
      </c>
    </row>
    <row r="131" spans="1:55" ht="13" x14ac:dyDescent="0.15">
      <c r="A131" s="40" t="s">
        <v>10</v>
      </c>
      <c r="B131" s="41">
        <f t="shared" si="5"/>
        <v>46512</v>
      </c>
      <c r="C131" s="42">
        <v>5</v>
      </c>
      <c r="D131" s="42"/>
      <c r="E131" s="42" t="s">
        <v>35</v>
      </c>
      <c r="F131" s="43" t="s">
        <v>64</v>
      </c>
      <c r="G131" s="281"/>
      <c r="H131" s="272"/>
      <c r="I131" s="282"/>
      <c r="J131" s="272"/>
      <c r="K131" s="282"/>
      <c r="L131" s="272"/>
      <c r="M131" s="282"/>
      <c r="N131" s="283"/>
      <c r="O131" s="282"/>
      <c r="P131" s="272"/>
      <c r="Q131" s="282"/>
      <c r="R131" s="272"/>
      <c r="S131" s="282"/>
      <c r="T131" s="272"/>
      <c r="U131" s="282"/>
      <c r="V131" s="272"/>
      <c r="W131" s="282"/>
      <c r="X131" s="272"/>
      <c r="Y131" s="349">
        <v>120</v>
      </c>
      <c r="Z131" s="272"/>
      <c r="AA131" s="350">
        <v>90</v>
      </c>
      <c r="AB131" s="272"/>
      <c r="AC131" s="350">
        <v>30</v>
      </c>
      <c r="AD131" s="272"/>
      <c r="AE131" s="350"/>
      <c r="AF131" s="283"/>
      <c r="AG131" s="271"/>
      <c r="AH131" s="272"/>
      <c r="AI131" s="271"/>
      <c r="AJ131" s="272"/>
      <c r="AK131" s="271"/>
      <c r="AL131" s="283"/>
      <c r="AM131" s="289"/>
      <c r="AN131" s="272"/>
      <c r="AO131" s="271"/>
      <c r="AP131" s="272"/>
      <c r="AQ131" s="271"/>
      <c r="AR131" s="272"/>
      <c r="AS131" s="271"/>
      <c r="AT131" s="272"/>
      <c r="AU131" s="271"/>
      <c r="AV131" s="272"/>
      <c r="AW131" s="271"/>
      <c r="AX131" s="283"/>
      <c r="AY131" s="13">
        <f t="shared" si="0"/>
        <v>6047.5617000000011</v>
      </c>
      <c r="AZ131" s="42">
        <f t="shared" si="1"/>
        <v>240</v>
      </c>
      <c r="BA131" s="42">
        <f t="shared" si="2"/>
        <v>0</v>
      </c>
      <c r="BB131" s="42">
        <f t="shared" si="3"/>
        <v>240</v>
      </c>
      <c r="BC131" s="78">
        <f t="shared" si="4"/>
        <v>25.198173750000006</v>
      </c>
    </row>
    <row r="132" spans="1:55" ht="13" x14ac:dyDescent="0.15">
      <c r="A132" s="40" t="s">
        <v>11</v>
      </c>
      <c r="B132" s="41">
        <f t="shared" si="5"/>
        <v>46513</v>
      </c>
      <c r="C132" s="42">
        <v>5</v>
      </c>
      <c r="D132" s="42"/>
      <c r="E132" s="42" t="s">
        <v>35</v>
      </c>
      <c r="F132" s="43" t="s">
        <v>64</v>
      </c>
      <c r="G132" s="281"/>
      <c r="H132" s="272"/>
      <c r="I132" s="282"/>
      <c r="J132" s="272"/>
      <c r="K132" s="282"/>
      <c r="L132" s="272"/>
      <c r="M132" s="282"/>
      <c r="N132" s="283"/>
      <c r="O132" s="282"/>
      <c r="P132" s="272"/>
      <c r="Q132" s="282"/>
      <c r="R132" s="272"/>
      <c r="S132" s="282"/>
      <c r="T132" s="272"/>
      <c r="U132" s="282"/>
      <c r="V132" s="272"/>
      <c r="W132" s="282"/>
      <c r="X132" s="272"/>
      <c r="Y132" s="349">
        <v>120</v>
      </c>
      <c r="Z132" s="272"/>
      <c r="AA132" s="350">
        <v>120</v>
      </c>
      <c r="AB132" s="272"/>
      <c r="AC132" s="350"/>
      <c r="AD132" s="272"/>
      <c r="AE132" s="350"/>
      <c r="AF132" s="283"/>
      <c r="AG132" s="271"/>
      <c r="AH132" s="272"/>
      <c r="AI132" s="271"/>
      <c r="AJ132" s="272"/>
      <c r="AK132" s="271"/>
      <c r="AL132" s="283"/>
      <c r="AM132" s="289"/>
      <c r="AN132" s="272"/>
      <c r="AO132" s="271"/>
      <c r="AP132" s="272"/>
      <c r="AQ132" s="271"/>
      <c r="AR132" s="272"/>
      <c r="AS132" s="271"/>
      <c r="AT132" s="272"/>
      <c r="AU132" s="271"/>
      <c r="AV132" s="272"/>
      <c r="AW132" s="271"/>
      <c r="AX132" s="283"/>
      <c r="AY132" s="13">
        <f t="shared" si="0"/>
        <v>6481.5702000000001</v>
      </c>
      <c r="AZ132" s="42">
        <f t="shared" si="1"/>
        <v>240</v>
      </c>
      <c r="BA132" s="42">
        <f t="shared" si="2"/>
        <v>0</v>
      </c>
      <c r="BB132" s="42">
        <f t="shared" si="3"/>
        <v>240</v>
      </c>
      <c r="BC132" s="78">
        <f t="shared" si="4"/>
        <v>27.006542500000002</v>
      </c>
    </row>
    <row r="133" spans="1:55" ht="13" x14ac:dyDescent="0.15">
      <c r="A133" s="40" t="s">
        <v>12</v>
      </c>
      <c r="B133" s="41">
        <f t="shared" si="5"/>
        <v>46514</v>
      </c>
      <c r="C133" s="42">
        <v>5</v>
      </c>
      <c r="D133" s="42"/>
      <c r="E133" s="42" t="s">
        <v>35</v>
      </c>
      <c r="F133" s="43" t="s">
        <v>64</v>
      </c>
      <c r="G133" s="281"/>
      <c r="H133" s="272"/>
      <c r="I133" s="282"/>
      <c r="J133" s="272"/>
      <c r="K133" s="282"/>
      <c r="L133" s="272"/>
      <c r="M133" s="282"/>
      <c r="N133" s="283"/>
      <c r="O133" s="282"/>
      <c r="P133" s="272"/>
      <c r="Q133" s="282"/>
      <c r="R133" s="272"/>
      <c r="S133" s="282"/>
      <c r="T133" s="272"/>
      <c r="U133" s="282"/>
      <c r="V133" s="272"/>
      <c r="W133" s="282"/>
      <c r="X133" s="272"/>
      <c r="Y133" s="349">
        <v>120</v>
      </c>
      <c r="Z133" s="272"/>
      <c r="AA133" s="350">
        <v>90</v>
      </c>
      <c r="AB133" s="272"/>
      <c r="AC133" s="350">
        <v>30</v>
      </c>
      <c r="AD133" s="272"/>
      <c r="AE133" s="350"/>
      <c r="AF133" s="283"/>
      <c r="AG133" s="271"/>
      <c r="AH133" s="272"/>
      <c r="AI133" s="271"/>
      <c r="AJ133" s="272"/>
      <c r="AK133" s="271"/>
      <c r="AL133" s="283"/>
      <c r="AM133" s="289"/>
      <c r="AN133" s="272"/>
      <c r="AO133" s="271"/>
      <c r="AP133" s="272"/>
      <c r="AQ133" s="271"/>
      <c r="AR133" s="272"/>
      <c r="AS133" s="271"/>
      <c r="AT133" s="272"/>
      <c r="AU133" s="271"/>
      <c r="AV133" s="272"/>
      <c r="AW133" s="271"/>
      <c r="AX133" s="283"/>
      <c r="AY133" s="13">
        <f t="shared" si="0"/>
        <v>6047.5617000000011</v>
      </c>
      <c r="AZ133" s="42">
        <f t="shared" si="1"/>
        <v>240</v>
      </c>
      <c r="BA133" s="42">
        <f t="shared" si="2"/>
        <v>0</v>
      </c>
      <c r="BB133" s="42">
        <f t="shared" si="3"/>
        <v>240</v>
      </c>
      <c r="BC133" s="78">
        <f t="shared" si="4"/>
        <v>25.198173750000006</v>
      </c>
    </row>
    <row r="134" spans="1:55" ht="13" x14ac:dyDescent="0.15">
      <c r="A134" s="40" t="s">
        <v>13</v>
      </c>
      <c r="B134" s="41">
        <f t="shared" si="5"/>
        <v>46515</v>
      </c>
      <c r="C134" s="42">
        <v>5</v>
      </c>
      <c r="D134" s="42"/>
      <c r="E134" s="42" t="s">
        <v>35</v>
      </c>
      <c r="F134" s="43" t="s">
        <v>64</v>
      </c>
      <c r="G134" s="281"/>
      <c r="H134" s="272"/>
      <c r="I134" s="282"/>
      <c r="J134" s="272"/>
      <c r="K134" s="282"/>
      <c r="L134" s="272"/>
      <c r="M134" s="282"/>
      <c r="N134" s="283"/>
      <c r="O134" s="282"/>
      <c r="P134" s="272"/>
      <c r="Q134" s="282"/>
      <c r="R134" s="272"/>
      <c r="S134" s="282"/>
      <c r="T134" s="272"/>
      <c r="U134" s="282"/>
      <c r="V134" s="272"/>
      <c r="W134" s="282"/>
      <c r="X134" s="272"/>
      <c r="Y134" s="349">
        <v>120</v>
      </c>
      <c r="Z134" s="272"/>
      <c r="AA134" s="350">
        <v>120</v>
      </c>
      <c r="AB134" s="272"/>
      <c r="AC134" s="350"/>
      <c r="AD134" s="272"/>
      <c r="AE134" s="350"/>
      <c r="AF134" s="283"/>
      <c r="AG134" s="271"/>
      <c r="AH134" s="272"/>
      <c r="AI134" s="271"/>
      <c r="AJ134" s="272"/>
      <c r="AK134" s="271"/>
      <c r="AL134" s="283"/>
      <c r="AM134" s="289"/>
      <c r="AN134" s="272"/>
      <c r="AO134" s="271"/>
      <c r="AP134" s="272"/>
      <c r="AQ134" s="271"/>
      <c r="AR134" s="272"/>
      <c r="AS134" s="271"/>
      <c r="AT134" s="272"/>
      <c r="AU134" s="271"/>
      <c r="AV134" s="272"/>
      <c r="AW134" s="271"/>
      <c r="AX134" s="283"/>
      <c r="AY134" s="13">
        <f t="shared" si="0"/>
        <v>6481.5702000000001</v>
      </c>
      <c r="AZ134" s="42">
        <f t="shared" si="1"/>
        <v>240</v>
      </c>
      <c r="BA134" s="42">
        <f t="shared" si="2"/>
        <v>0</v>
      </c>
      <c r="BB134" s="42">
        <f t="shared" si="3"/>
        <v>240</v>
      </c>
      <c r="BC134" s="78">
        <f t="shared" si="4"/>
        <v>27.006542500000002</v>
      </c>
    </row>
    <row r="135" spans="1:55" ht="13" x14ac:dyDescent="0.15">
      <c r="A135" s="45" t="s">
        <v>14</v>
      </c>
      <c r="B135" s="46">
        <f t="shared" si="5"/>
        <v>46516</v>
      </c>
      <c r="C135" s="47">
        <v>5</v>
      </c>
      <c r="D135" s="47"/>
      <c r="E135" s="47" t="s">
        <v>35</v>
      </c>
      <c r="F135" s="48" t="s">
        <v>64</v>
      </c>
      <c r="G135" s="296"/>
      <c r="H135" s="292"/>
      <c r="I135" s="291"/>
      <c r="J135" s="292"/>
      <c r="K135" s="291"/>
      <c r="L135" s="292"/>
      <c r="M135" s="291"/>
      <c r="N135" s="293"/>
      <c r="O135" s="291"/>
      <c r="P135" s="292"/>
      <c r="Q135" s="291"/>
      <c r="R135" s="292"/>
      <c r="S135" s="291"/>
      <c r="T135" s="292"/>
      <c r="U135" s="291"/>
      <c r="V135" s="292"/>
      <c r="W135" s="291"/>
      <c r="X135" s="292"/>
      <c r="Y135" s="351">
        <v>0</v>
      </c>
      <c r="Z135" s="292"/>
      <c r="AA135" s="352">
        <v>0</v>
      </c>
      <c r="AB135" s="292"/>
      <c r="AC135" s="352"/>
      <c r="AD135" s="292"/>
      <c r="AE135" s="352"/>
      <c r="AF135" s="293"/>
      <c r="AG135" s="295"/>
      <c r="AH135" s="292"/>
      <c r="AI135" s="295"/>
      <c r="AJ135" s="292"/>
      <c r="AK135" s="295"/>
      <c r="AL135" s="293"/>
      <c r="AM135" s="294"/>
      <c r="AN135" s="292"/>
      <c r="AO135" s="295"/>
      <c r="AP135" s="292"/>
      <c r="AQ135" s="295"/>
      <c r="AR135" s="292"/>
      <c r="AS135" s="295"/>
      <c r="AT135" s="292"/>
      <c r="AU135" s="295"/>
      <c r="AV135" s="292"/>
      <c r="AW135" s="295"/>
      <c r="AX135" s="293"/>
      <c r="AY135" s="79">
        <f t="shared" si="0"/>
        <v>0</v>
      </c>
      <c r="AZ135" s="47">
        <f t="shared" si="1"/>
        <v>0</v>
      </c>
      <c r="BA135" s="47">
        <f t="shared" si="2"/>
        <v>0</v>
      </c>
      <c r="BB135" s="47">
        <f t="shared" si="3"/>
        <v>0</v>
      </c>
      <c r="BC135" s="80" t="str">
        <f t="shared" si="4"/>
        <v/>
      </c>
    </row>
    <row r="136" spans="1:55" ht="13" x14ac:dyDescent="0.15">
      <c r="A136" s="32" t="s">
        <v>7</v>
      </c>
      <c r="B136" s="33">
        <f t="shared" si="5"/>
        <v>46517</v>
      </c>
      <c r="C136" s="34">
        <v>5</v>
      </c>
      <c r="D136" s="34"/>
      <c r="E136" s="34" t="s">
        <v>36</v>
      </c>
      <c r="F136" s="35" t="s">
        <v>64</v>
      </c>
      <c r="G136" s="281"/>
      <c r="H136" s="272"/>
      <c r="I136" s="282"/>
      <c r="J136" s="272"/>
      <c r="K136" s="282"/>
      <c r="L136" s="272"/>
      <c r="M136" s="282"/>
      <c r="N136" s="283"/>
      <c r="O136" s="284"/>
      <c r="P136" s="285"/>
      <c r="Q136" s="284"/>
      <c r="R136" s="285"/>
      <c r="S136" s="284"/>
      <c r="T136" s="285"/>
      <c r="U136" s="284"/>
      <c r="V136" s="285"/>
      <c r="W136" s="284"/>
      <c r="X136" s="285"/>
      <c r="Y136" s="286">
        <v>120</v>
      </c>
      <c r="Z136" s="285"/>
      <c r="AA136" s="287">
        <v>90</v>
      </c>
      <c r="AB136" s="285"/>
      <c r="AC136" s="287">
        <v>30</v>
      </c>
      <c r="AD136" s="285"/>
      <c r="AE136" s="287"/>
      <c r="AF136" s="288"/>
      <c r="AG136" s="271"/>
      <c r="AH136" s="272"/>
      <c r="AI136" s="271"/>
      <c r="AJ136" s="272"/>
      <c r="AK136" s="271"/>
      <c r="AL136" s="283"/>
      <c r="AM136" s="289"/>
      <c r="AN136" s="272"/>
      <c r="AO136" s="271"/>
      <c r="AP136" s="272"/>
      <c r="AQ136" s="271"/>
      <c r="AR136" s="272"/>
      <c r="AS136" s="271"/>
      <c r="AT136" s="272"/>
      <c r="AU136" s="271"/>
      <c r="AV136" s="272"/>
      <c r="AW136" s="271"/>
      <c r="AX136" s="283"/>
      <c r="AY136" s="68">
        <f t="shared" si="0"/>
        <v>6047.5617000000011</v>
      </c>
      <c r="AZ136" s="34">
        <f t="shared" si="1"/>
        <v>240</v>
      </c>
      <c r="BA136" s="34">
        <f t="shared" si="2"/>
        <v>0</v>
      </c>
      <c r="BB136" s="34">
        <f t="shared" si="3"/>
        <v>240</v>
      </c>
      <c r="BC136" s="69">
        <f t="shared" si="4"/>
        <v>25.198173750000006</v>
      </c>
    </row>
    <row r="137" spans="1:55" ht="13" x14ac:dyDescent="0.15">
      <c r="A137" s="40" t="s">
        <v>9</v>
      </c>
      <c r="B137" s="41">
        <f t="shared" si="5"/>
        <v>46518</v>
      </c>
      <c r="C137" s="42">
        <v>5</v>
      </c>
      <c r="D137" s="42"/>
      <c r="E137" s="42" t="s">
        <v>36</v>
      </c>
      <c r="F137" s="43" t="s">
        <v>64</v>
      </c>
      <c r="G137" s="281"/>
      <c r="H137" s="272"/>
      <c r="I137" s="282"/>
      <c r="J137" s="272"/>
      <c r="K137" s="282"/>
      <c r="L137" s="272"/>
      <c r="M137" s="282"/>
      <c r="N137" s="283"/>
      <c r="O137" s="282"/>
      <c r="P137" s="272"/>
      <c r="Q137" s="282"/>
      <c r="R137" s="272"/>
      <c r="S137" s="282"/>
      <c r="T137" s="272"/>
      <c r="U137" s="282"/>
      <c r="V137" s="272"/>
      <c r="W137" s="282"/>
      <c r="X137" s="272"/>
      <c r="Y137" s="349">
        <v>120</v>
      </c>
      <c r="Z137" s="272"/>
      <c r="AA137" s="350">
        <v>120</v>
      </c>
      <c r="AB137" s="272"/>
      <c r="AC137" s="350"/>
      <c r="AD137" s="272"/>
      <c r="AE137" s="350"/>
      <c r="AF137" s="283"/>
      <c r="AG137" s="271"/>
      <c r="AH137" s="272"/>
      <c r="AI137" s="271"/>
      <c r="AJ137" s="272"/>
      <c r="AK137" s="271"/>
      <c r="AL137" s="283"/>
      <c r="AM137" s="289"/>
      <c r="AN137" s="272"/>
      <c r="AO137" s="271"/>
      <c r="AP137" s="272"/>
      <c r="AQ137" s="271"/>
      <c r="AR137" s="272"/>
      <c r="AS137" s="271"/>
      <c r="AT137" s="272"/>
      <c r="AU137" s="271"/>
      <c r="AV137" s="272"/>
      <c r="AW137" s="271"/>
      <c r="AX137" s="283"/>
      <c r="AY137" s="13">
        <f t="shared" si="0"/>
        <v>6481.5702000000001</v>
      </c>
      <c r="AZ137" s="42">
        <f t="shared" si="1"/>
        <v>240</v>
      </c>
      <c r="BA137" s="42">
        <f t="shared" si="2"/>
        <v>0</v>
      </c>
      <c r="BB137" s="42">
        <f t="shared" si="3"/>
        <v>240</v>
      </c>
      <c r="BC137" s="78">
        <f t="shared" si="4"/>
        <v>27.006542500000002</v>
      </c>
    </row>
    <row r="138" spans="1:55" ht="13" x14ac:dyDescent="0.15">
      <c r="A138" s="40" t="s">
        <v>10</v>
      </c>
      <c r="B138" s="41">
        <f t="shared" si="5"/>
        <v>46519</v>
      </c>
      <c r="C138" s="42">
        <v>5</v>
      </c>
      <c r="D138" s="42"/>
      <c r="E138" s="42" t="s">
        <v>36</v>
      </c>
      <c r="F138" s="43" t="s">
        <v>64</v>
      </c>
      <c r="G138" s="281"/>
      <c r="H138" s="272"/>
      <c r="I138" s="282"/>
      <c r="J138" s="272"/>
      <c r="K138" s="282"/>
      <c r="L138" s="272"/>
      <c r="M138" s="282"/>
      <c r="N138" s="283"/>
      <c r="O138" s="282"/>
      <c r="P138" s="272"/>
      <c r="Q138" s="282"/>
      <c r="R138" s="272"/>
      <c r="S138" s="282"/>
      <c r="T138" s="272"/>
      <c r="U138" s="282"/>
      <c r="V138" s="272"/>
      <c r="W138" s="282"/>
      <c r="X138" s="272"/>
      <c r="Y138" s="349">
        <v>120</v>
      </c>
      <c r="Z138" s="272"/>
      <c r="AA138" s="350">
        <v>90</v>
      </c>
      <c r="AB138" s="272"/>
      <c r="AC138" s="350">
        <v>30</v>
      </c>
      <c r="AD138" s="272"/>
      <c r="AE138" s="350"/>
      <c r="AF138" s="283"/>
      <c r="AG138" s="271"/>
      <c r="AH138" s="272"/>
      <c r="AI138" s="271"/>
      <c r="AJ138" s="272"/>
      <c r="AK138" s="271"/>
      <c r="AL138" s="283"/>
      <c r="AM138" s="289"/>
      <c r="AN138" s="272"/>
      <c r="AO138" s="271"/>
      <c r="AP138" s="272"/>
      <c r="AQ138" s="271"/>
      <c r="AR138" s="272"/>
      <c r="AS138" s="271"/>
      <c r="AT138" s="272"/>
      <c r="AU138" s="271"/>
      <c r="AV138" s="272"/>
      <c r="AW138" s="271"/>
      <c r="AX138" s="283"/>
      <c r="AY138" s="13">
        <f t="shared" si="0"/>
        <v>6047.5617000000011</v>
      </c>
      <c r="AZ138" s="42">
        <f t="shared" si="1"/>
        <v>240</v>
      </c>
      <c r="BA138" s="42">
        <f t="shared" si="2"/>
        <v>0</v>
      </c>
      <c r="BB138" s="42">
        <f t="shared" si="3"/>
        <v>240</v>
      </c>
      <c r="BC138" s="78">
        <f t="shared" si="4"/>
        <v>25.198173750000006</v>
      </c>
    </row>
    <row r="139" spans="1:55" ht="13" x14ac:dyDescent="0.15">
      <c r="A139" s="40" t="s">
        <v>11</v>
      </c>
      <c r="B139" s="41">
        <f t="shared" si="5"/>
        <v>46520</v>
      </c>
      <c r="C139" s="42">
        <v>5</v>
      </c>
      <c r="D139" s="42"/>
      <c r="E139" s="42" t="s">
        <v>36</v>
      </c>
      <c r="F139" s="43" t="s">
        <v>64</v>
      </c>
      <c r="G139" s="281"/>
      <c r="H139" s="272"/>
      <c r="I139" s="282"/>
      <c r="J139" s="272"/>
      <c r="K139" s="282"/>
      <c r="L139" s="272"/>
      <c r="M139" s="282"/>
      <c r="N139" s="283"/>
      <c r="O139" s="282"/>
      <c r="P139" s="272"/>
      <c r="Q139" s="282"/>
      <c r="R139" s="272"/>
      <c r="S139" s="282"/>
      <c r="T139" s="272"/>
      <c r="U139" s="282"/>
      <c r="V139" s="272"/>
      <c r="W139" s="282"/>
      <c r="X139" s="272"/>
      <c r="Y139" s="349">
        <v>120</v>
      </c>
      <c r="Z139" s="272"/>
      <c r="AA139" s="350">
        <v>120</v>
      </c>
      <c r="AB139" s="272"/>
      <c r="AC139" s="350"/>
      <c r="AD139" s="272"/>
      <c r="AE139" s="350"/>
      <c r="AF139" s="283"/>
      <c r="AG139" s="271"/>
      <c r="AH139" s="272"/>
      <c r="AI139" s="271"/>
      <c r="AJ139" s="272"/>
      <c r="AK139" s="271"/>
      <c r="AL139" s="283"/>
      <c r="AM139" s="289"/>
      <c r="AN139" s="272"/>
      <c r="AO139" s="271"/>
      <c r="AP139" s="272"/>
      <c r="AQ139" s="271"/>
      <c r="AR139" s="272"/>
      <c r="AS139" s="271"/>
      <c r="AT139" s="272"/>
      <c r="AU139" s="271"/>
      <c r="AV139" s="272"/>
      <c r="AW139" s="271"/>
      <c r="AX139" s="283"/>
      <c r="AY139" s="13">
        <f t="shared" si="0"/>
        <v>6481.5702000000001</v>
      </c>
      <c r="AZ139" s="42">
        <f t="shared" si="1"/>
        <v>240</v>
      </c>
      <c r="BA139" s="42">
        <f t="shared" si="2"/>
        <v>0</v>
      </c>
      <c r="BB139" s="42">
        <f t="shared" si="3"/>
        <v>240</v>
      </c>
      <c r="BC139" s="78">
        <f t="shared" si="4"/>
        <v>27.006542500000002</v>
      </c>
    </row>
    <row r="140" spans="1:55" ht="13" x14ac:dyDescent="0.15">
      <c r="A140" s="40" t="s">
        <v>12</v>
      </c>
      <c r="B140" s="41">
        <f t="shared" si="5"/>
        <v>46521</v>
      </c>
      <c r="C140" s="42">
        <v>5</v>
      </c>
      <c r="D140" s="42"/>
      <c r="E140" s="42" t="s">
        <v>36</v>
      </c>
      <c r="F140" s="43" t="s">
        <v>64</v>
      </c>
      <c r="G140" s="281"/>
      <c r="H140" s="272"/>
      <c r="I140" s="282"/>
      <c r="J140" s="272"/>
      <c r="K140" s="282"/>
      <c r="L140" s="272"/>
      <c r="M140" s="282"/>
      <c r="N140" s="283"/>
      <c r="O140" s="282"/>
      <c r="P140" s="272"/>
      <c r="Q140" s="282"/>
      <c r="R140" s="272"/>
      <c r="S140" s="282"/>
      <c r="T140" s="272"/>
      <c r="U140" s="282"/>
      <c r="V140" s="272"/>
      <c r="W140" s="282"/>
      <c r="X140" s="272"/>
      <c r="Y140" s="349">
        <v>120</v>
      </c>
      <c r="Z140" s="272"/>
      <c r="AA140" s="350">
        <v>90</v>
      </c>
      <c r="AB140" s="272"/>
      <c r="AC140" s="350">
        <v>30</v>
      </c>
      <c r="AD140" s="272"/>
      <c r="AE140" s="350"/>
      <c r="AF140" s="283"/>
      <c r="AG140" s="271"/>
      <c r="AH140" s="272"/>
      <c r="AI140" s="271"/>
      <c r="AJ140" s="272"/>
      <c r="AK140" s="271"/>
      <c r="AL140" s="283"/>
      <c r="AM140" s="289"/>
      <c r="AN140" s="272"/>
      <c r="AO140" s="271"/>
      <c r="AP140" s="272"/>
      <c r="AQ140" s="271"/>
      <c r="AR140" s="272"/>
      <c r="AS140" s="271"/>
      <c r="AT140" s="272"/>
      <c r="AU140" s="271"/>
      <c r="AV140" s="272"/>
      <c r="AW140" s="271"/>
      <c r="AX140" s="283"/>
      <c r="AY140" s="13">
        <f t="shared" si="0"/>
        <v>6047.5617000000011</v>
      </c>
      <c r="AZ140" s="42">
        <f t="shared" si="1"/>
        <v>240</v>
      </c>
      <c r="BA140" s="42">
        <f t="shared" si="2"/>
        <v>0</v>
      </c>
      <c r="BB140" s="42">
        <f t="shared" si="3"/>
        <v>240</v>
      </c>
      <c r="BC140" s="78">
        <f t="shared" si="4"/>
        <v>25.198173750000006</v>
      </c>
    </row>
    <row r="141" spans="1:55" ht="13" x14ac:dyDescent="0.15">
      <c r="A141" s="40" t="s">
        <v>13</v>
      </c>
      <c r="B141" s="41">
        <f t="shared" si="5"/>
        <v>46522</v>
      </c>
      <c r="C141" s="42">
        <v>5</v>
      </c>
      <c r="D141" s="42"/>
      <c r="E141" s="42" t="s">
        <v>36</v>
      </c>
      <c r="F141" s="43" t="s">
        <v>64</v>
      </c>
      <c r="G141" s="281"/>
      <c r="H141" s="272"/>
      <c r="I141" s="282"/>
      <c r="J141" s="272"/>
      <c r="K141" s="282"/>
      <c r="L141" s="272"/>
      <c r="M141" s="282"/>
      <c r="N141" s="283"/>
      <c r="O141" s="282"/>
      <c r="P141" s="272"/>
      <c r="Q141" s="282"/>
      <c r="R141" s="272"/>
      <c r="S141" s="282"/>
      <c r="T141" s="272"/>
      <c r="U141" s="282"/>
      <c r="V141" s="272"/>
      <c r="W141" s="282"/>
      <c r="X141" s="272"/>
      <c r="Y141" s="349">
        <v>120</v>
      </c>
      <c r="Z141" s="272"/>
      <c r="AA141" s="350">
        <v>120</v>
      </c>
      <c r="AB141" s="272"/>
      <c r="AC141" s="350"/>
      <c r="AD141" s="272"/>
      <c r="AE141" s="350"/>
      <c r="AF141" s="283"/>
      <c r="AG141" s="271"/>
      <c r="AH141" s="272"/>
      <c r="AI141" s="271"/>
      <c r="AJ141" s="272"/>
      <c r="AK141" s="271"/>
      <c r="AL141" s="283"/>
      <c r="AM141" s="289"/>
      <c r="AN141" s="272"/>
      <c r="AO141" s="271"/>
      <c r="AP141" s="272"/>
      <c r="AQ141" s="271"/>
      <c r="AR141" s="272"/>
      <c r="AS141" s="271"/>
      <c r="AT141" s="272"/>
      <c r="AU141" s="271"/>
      <c r="AV141" s="272"/>
      <c r="AW141" s="271"/>
      <c r="AX141" s="283"/>
      <c r="AY141" s="13">
        <f t="shared" si="0"/>
        <v>6481.5702000000001</v>
      </c>
      <c r="AZ141" s="42">
        <f t="shared" si="1"/>
        <v>240</v>
      </c>
      <c r="BA141" s="42">
        <f t="shared" si="2"/>
        <v>0</v>
      </c>
      <c r="BB141" s="42">
        <f t="shared" si="3"/>
        <v>240</v>
      </c>
      <c r="BC141" s="78">
        <f t="shared" si="4"/>
        <v>27.006542500000002</v>
      </c>
    </row>
    <row r="142" spans="1:55" ht="13" x14ac:dyDescent="0.15">
      <c r="A142" s="45" t="s">
        <v>14</v>
      </c>
      <c r="B142" s="46">
        <f t="shared" si="5"/>
        <v>46523</v>
      </c>
      <c r="C142" s="47">
        <v>5</v>
      </c>
      <c r="D142" s="47"/>
      <c r="E142" s="47" t="s">
        <v>36</v>
      </c>
      <c r="F142" s="48" t="s">
        <v>64</v>
      </c>
      <c r="G142" s="296"/>
      <c r="H142" s="292"/>
      <c r="I142" s="291"/>
      <c r="J142" s="292"/>
      <c r="K142" s="291"/>
      <c r="L142" s="292"/>
      <c r="M142" s="291"/>
      <c r="N142" s="293"/>
      <c r="O142" s="291"/>
      <c r="P142" s="292"/>
      <c r="Q142" s="291"/>
      <c r="R142" s="292"/>
      <c r="S142" s="291"/>
      <c r="T142" s="292"/>
      <c r="U142" s="291"/>
      <c r="V142" s="292"/>
      <c r="W142" s="291"/>
      <c r="X142" s="292"/>
      <c r="Y142" s="351">
        <v>0</v>
      </c>
      <c r="Z142" s="292"/>
      <c r="AA142" s="352">
        <v>0</v>
      </c>
      <c r="AB142" s="292"/>
      <c r="AC142" s="352"/>
      <c r="AD142" s="292"/>
      <c r="AE142" s="352"/>
      <c r="AF142" s="293"/>
      <c r="AG142" s="295"/>
      <c r="AH142" s="292"/>
      <c r="AI142" s="295"/>
      <c r="AJ142" s="292"/>
      <c r="AK142" s="295"/>
      <c r="AL142" s="293"/>
      <c r="AM142" s="294"/>
      <c r="AN142" s="292"/>
      <c r="AO142" s="295"/>
      <c r="AP142" s="292"/>
      <c r="AQ142" s="295"/>
      <c r="AR142" s="292"/>
      <c r="AS142" s="295"/>
      <c r="AT142" s="292"/>
      <c r="AU142" s="295"/>
      <c r="AV142" s="292"/>
      <c r="AW142" s="295"/>
      <c r="AX142" s="293"/>
      <c r="AY142" s="79">
        <f t="shared" si="0"/>
        <v>0</v>
      </c>
      <c r="AZ142" s="47">
        <f t="shared" si="1"/>
        <v>0</v>
      </c>
      <c r="BA142" s="47">
        <f t="shared" si="2"/>
        <v>0</v>
      </c>
      <c r="BB142" s="47">
        <f t="shared" si="3"/>
        <v>0</v>
      </c>
      <c r="BC142" s="80" t="str">
        <f t="shared" si="4"/>
        <v/>
      </c>
    </row>
    <row r="143" spans="1:55" ht="13" x14ac:dyDescent="0.15">
      <c r="A143" s="32" t="s">
        <v>7</v>
      </c>
      <c r="B143" s="33">
        <f t="shared" si="5"/>
        <v>46524</v>
      </c>
      <c r="C143" s="34">
        <v>6</v>
      </c>
      <c r="D143" s="34"/>
      <c r="E143" s="34" t="s">
        <v>31</v>
      </c>
      <c r="F143" s="35" t="s">
        <v>64</v>
      </c>
      <c r="G143" s="281"/>
      <c r="H143" s="272"/>
      <c r="I143" s="282"/>
      <c r="J143" s="272"/>
      <c r="K143" s="282"/>
      <c r="L143" s="272"/>
      <c r="M143" s="282"/>
      <c r="N143" s="283"/>
      <c r="O143" s="282"/>
      <c r="P143" s="272"/>
      <c r="Q143" s="282"/>
      <c r="R143" s="272"/>
      <c r="S143" s="282"/>
      <c r="T143" s="272"/>
      <c r="U143" s="282"/>
      <c r="V143" s="272"/>
      <c r="W143" s="282"/>
      <c r="X143" s="272"/>
      <c r="Y143" s="286">
        <v>120</v>
      </c>
      <c r="Z143" s="285"/>
      <c r="AA143" s="287">
        <v>90</v>
      </c>
      <c r="AB143" s="285"/>
      <c r="AC143" s="287">
        <v>30</v>
      </c>
      <c r="AD143" s="285"/>
      <c r="AE143" s="287"/>
      <c r="AF143" s="288"/>
      <c r="AG143" s="271"/>
      <c r="AH143" s="272"/>
      <c r="AI143" s="271"/>
      <c r="AJ143" s="272"/>
      <c r="AK143" s="271"/>
      <c r="AL143" s="283"/>
      <c r="AM143" s="289"/>
      <c r="AN143" s="272"/>
      <c r="AO143" s="271"/>
      <c r="AP143" s="272"/>
      <c r="AQ143" s="271"/>
      <c r="AR143" s="272"/>
      <c r="AS143" s="271"/>
      <c r="AT143" s="272"/>
      <c r="AU143" s="271"/>
      <c r="AV143" s="272"/>
      <c r="AW143" s="271"/>
      <c r="AX143" s="283"/>
      <c r="AY143" s="68">
        <f t="shared" si="0"/>
        <v>6047.5617000000011</v>
      </c>
      <c r="AZ143" s="34">
        <f t="shared" si="1"/>
        <v>240</v>
      </c>
      <c r="BA143" s="34">
        <f t="shared" si="2"/>
        <v>0</v>
      </c>
      <c r="BB143" s="34">
        <f t="shared" si="3"/>
        <v>240</v>
      </c>
      <c r="BC143" s="69">
        <f t="shared" si="4"/>
        <v>25.198173750000006</v>
      </c>
    </row>
    <row r="144" spans="1:55" ht="13" x14ac:dyDescent="0.15">
      <c r="A144" s="40" t="s">
        <v>9</v>
      </c>
      <c r="B144" s="41">
        <f t="shared" si="5"/>
        <v>46525</v>
      </c>
      <c r="C144" s="42">
        <v>6</v>
      </c>
      <c r="D144" s="42"/>
      <c r="E144" s="42" t="s">
        <v>31</v>
      </c>
      <c r="F144" s="43" t="s">
        <v>64</v>
      </c>
      <c r="G144" s="281"/>
      <c r="H144" s="272"/>
      <c r="I144" s="282"/>
      <c r="J144" s="272"/>
      <c r="K144" s="282"/>
      <c r="L144" s="272"/>
      <c r="M144" s="282"/>
      <c r="N144" s="283"/>
      <c r="O144" s="282"/>
      <c r="P144" s="272"/>
      <c r="Q144" s="282"/>
      <c r="R144" s="272"/>
      <c r="S144" s="282"/>
      <c r="T144" s="272"/>
      <c r="U144" s="282"/>
      <c r="V144" s="272"/>
      <c r="W144" s="282"/>
      <c r="X144" s="272"/>
      <c r="Y144" s="349">
        <v>120</v>
      </c>
      <c r="Z144" s="272"/>
      <c r="AA144" s="350">
        <v>120</v>
      </c>
      <c r="AB144" s="272"/>
      <c r="AC144" s="350"/>
      <c r="AD144" s="272"/>
      <c r="AE144" s="350"/>
      <c r="AF144" s="283"/>
      <c r="AG144" s="271"/>
      <c r="AH144" s="272"/>
      <c r="AI144" s="271"/>
      <c r="AJ144" s="272"/>
      <c r="AK144" s="271"/>
      <c r="AL144" s="283"/>
      <c r="AM144" s="289"/>
      <c r="AN144" s="272"/>
      <c r="AO144" s="271"/>
      <c r="AP144" s="272"/>
      <c r="AQ144" s="271"/>
      <c r="AR144" s="272"/>
      <c r="AS144" s="271"/>
      <c r="AT144" s="272"/>
      <c r="AU144" s="271"/>
      <c r="AV144" s="272"/>
      <c r="AW144" s="271"/>
      <c r="AX144" s="283"/>
      <c r="AY144" s="13">
        <f t="shared" si="0"/>
        <v>6481.5702000000001</v>
      </c>
      <c r="AZ144" s="42">
        <f t="shared" si="1"/>
        <v>240</v>
      </c>
      <c r="BA144" s="42">
        <f t="shared" si="2"/>
        <v>0</v>
      </c>
      <c r="BB144" s="42">
        <f t="shared" si="3"/>
        <v>240</v>
      </c>
      <c r="BC144" s="78">
        <f t="shared" si="4"/>
        <v>27.006542500000002</v>
      </c>
    </row>
    <row r="145" spans="1:55" ht="13" x14ac:dyDescent="0.15">
      <c r="A145" s="40" t="s">
        <v>10</v>
      </c>
      <c r="B145" s="41">
        <f t="shared" si="5"/>
        <v>46526</v>
      </c>
      <c r="C145" s="42">
        <v>6</v>
      </c>
      <c r="D145" s="42"/>
      <c r="E145" s="42" t="s">
        <v>31</v>
      </c>
      <c r="F145" s="43" t="s">
        <v>64</v>
      </c>
      <c r="G145" s="281"/>
      <c r="H145" s="272"/>
      <c r="I145" s="282"/>
      <c r="J145" s="272"/>
      <c r="K145" s="282"/>
      <c r="L145" s="272"/>
      <c r="M145" s="282"/>
      <c r="N145" s="283"/>
      <c r="O145" s="282"/>
      <c r="P145" s="272"/>
      <c r="Q145" s="282"/>
      <c r="R145" s="272"/>
      <c r="S145" s="282"/>
      <c r="T145" s="272"/>
      <c r="U145" s="282"/>
      <c r="V145" s="272"/>
      <c r="W145" s="282"/>
      <c r="X145" s="272"/>
      <c r="Y145" s="349">
        <v>120</v>
      </c>
      <c r="Z145" s="272"/>
      <c r="AA145" s="350">
        <v>90</v>
      </c>
      <c r="AB145" s="272"/>
      <c r="AC145" s="350">
        <v>30</v>
      </c>
      <c r="AD145" s="272"/>
      <c r="AE145" s="350"/>
      <c r="AF145" s="283"/>
      <c r="AG145" s="271"/>
      <c r="AH145" s="272"/>
      <c r="AI145" s="271"/>
      <c r="AJ145" s="272"/>
      <c r="AK145" s="271"/>
      <c r="AL145" s="283"/>
      <c r="AM145" s="289"/>
      <c r="AN145" s="272"/>
      <c r="AO145" s="271"/>
      <c r="AP145" s="272"/>
      <c r="AQ145" s="271"/>
      <c r="AR145" s="272"/>
      <c r="AS145" s="271"/>
      <c r="AT145" s="272"/>
      <c r="AU145" s="271"/>
      <c r="AV145" s="272"/>
      <c r="AW145" s="271"/>
      <c r="AX145" s="283"/>
      <c r="AY145" s="13">
        <f t="shared" si="0"/>
        <v>6047.5617000000011</v>
      </c>
      <c r="AZ145" s="42">
        <f t="shared" si="1"/>
        <v>240</v>
      </c>
      <c r="BA145" s="42">
        <f t="shared" si="2"/>
        <v>0</v>
      </c>
      <c r="BB145" s="42">
        <f t="shared" si="3"/>
        <v>240</v>
      </c>
      <c r="BC145" s="78">
        <f t="shared" si="4"/>
        <v>25.198173750000006</v>
      </c>
    </row>
    <row r="146" spans="1:55" ht="13" x14ac:dyDescent="0.15">
      <c r="A146" s="40" t="s">
        <v>11</v>
      </c>
      <c r="B146" s="41">
        <f t="shared" si="5"/>
        <v>46527</v>
      </c>
      <c r="C146" s="42">
        <v>6</v>
      </c>
      <c r="D146" s="42"/>
      <c r="E146" s="42" t="s">
        <v>31</v>
      </c>
      <c r="F146" s="43" t="s">
        <v>64</v>
      </c>
      <c r="G146" s="281"/>
      <c r="H146" s="272"/>
      <c r="I146" s="282"/>
      <c r="J146" s="272"/>
      <c r="K146" s="282"/>
      <c r="L146" s="272"/>
      <c r="M146" s="282"/>
      <c r="N146" s="283"/>
      <c r="O146" s="282"/>
      <c r="P146" s="272"/>
      <c r="Q146" s="282"/>
      <c r="R146" s="272"/>
      <c r="S146" s="282"/>
      <c r="T146" s="272"/>
      <c r="U146" s="282"/>
      <c r="V146" s="272"/>
      <c r="W146" s="282"/>
      <c r="X146" s="272"/>
      <c r="Y146" s="349">
        <v>120</v>
      </c>
      <c r="Z146" s="272"/>
      <c r="AA146" s="350">
        <v>120</v>
      </c>
      <c r="AB146" s="272"/>
      <c r="AC146" s="350"/>
      <c r="AD146" s="272"/>
      <c r="AE146" s="350"/>
      <c r="AF146" s="283"/>
      <c r="AG146" s="271"/>
      <c r="AH146" s="272"/>
      <c r="AI146" s="271"/>
      <c r="AJ146" s="272"/>
      <c r="AK146" s="271"/>
      <c r="AL146" s="283"/>
      <c r="AM146" s="289"/>
      <c r="AN146" s="272"/>
      <c r="AO146" s="271"/>
      <c r="AP146" s="272"/>
      <c r="AQ146" s="271"/>
      <c r="AR146" s="272"/>
      <c r="AS146" s="271"/>
      <c r="AT146" s="272"/>
      <c r="AU146" s="271"/>
      <c r="AV146" s="272"/>
      <c r="AW146" s="271"/>
      <c r="AX146" s="283"/>
      <c r="AY146" s="13">
        <f t="shared" si="0"/>
        <v>6481.5702000000001</v>
      </c>
      <c r="AZ146" s="42">
        <f t="shared" si="1"/>
        <v>240</v>
      </c>
      <c r="BA146" s="42">
        <f t="shared" si="2"/>
        <v>0</v>
      </c>
      <c r="BB146" s="42">
        <f t="shared" si="3"/>
        <v>240</v>
      </c>
      <c r="BC146" s="78">
        <f t="shared" si="4"/>
        <v>27.006542500000002</v>
      </c>
    </row>
    <row r="147" spans="1:55" ht="13" x14ac:dyDescent="0.15">
      <c r="A147" s="40" t="s">
        <v>12</v>
      </c>
      <c r="B147" s="41">
        <f t="shared" si="5"/>
        <v>46528</v>
      </c>
      <c r="C147" s="42">
        <v>6</v>
      </c>
      <c r="D147" s="42"/>
      <c r="E147" s="42" t="s">
        <v>31</v>
      </c>
      <c r="F147" s="43" t="s">
        <v>64</v>
      </c>
      <c r="G147" s="281"/>
      <c r="H147" s="272"/>
      <c r="I147" s="282"/>
      <c r="J147" s="272"/>
      <c r="K147" s="282"/>
      <c r="L147" s="272"/>
      <c r="M147" s="282"/>
      <c r="N147" s="283"/>
      <c r="O147" s="282"/>
      <c r="P147" s="272"/>
      <c r="Q147" s="282"/>
      <c r="R147" s="272"/>
      <c r="S147" s="282"/>
      <c r="T147" s="272"/>
      <c r="U147" s="282"/>
      <c r="V147" s="272"/>
      <c r="W147" s="282"/>
      <c r="X147" s="272"/>
      <c r="Y147" s="349">
        <v>120</v>
      </c>
      <c r="Z147" s="272"/>
      <c r="AA147" s="350">
        <v>90</v>
      </c>
      <c r="AB147" s="272"/>
      <c r="AC147" s="350">
        <v>30</v>
      </c>
      <c r="AD147" s="272"/>
      <c r="AE147" s="350"/>
      <c r="AF147" s="283"/>
      <c r="AG147" s="271"/>
      <c r="AH147" s="272"/>
      <c r="AI147" s="271"/>
      <c r="AJ147" s="272"/>
      <c r="AK147" s="271"/>
      <c r="AL147" s="283"/>
      <c r="AM147" s="289"/>
      <c r="AN147" s="272"/>
      <c r="AO147" s="271"/>
      <c r="AP147" s="272"/>
      <c r="AQ147" s="271"/>
      <c r="AR147" s="272"/>
      <c r="AS147" s="271"/>
      <c r="AT147" s="272"/>
      <c r="AU147" s="271"/>
      <c r="AV147" s="272"/>
      <c r="AW147" s="271"/>
      <c r="AX147" s="283"/>
      <c r="AY147" s="13">
        <f t="shared" si="0"/>
        <v>6047.5617000000011</v>
      </c>
      <c r="AZ147" s="42">
        <f t="shared" si="1"/>
        <v>240</v>
      </c>
      <c r="BA147" s="42">
        <f t="shared" si="2"/>
        <v>0</v>
      </c>
      <c r="BB147" s="42">
        <f t="shared" si="3"/>
        <v>240</v>
      </c>
      <c r="BC147" s="78">
        <f t="shared" si="4"/>
        <v>25.198173750000006</v>
      </c>
    </row>
    <row r="148" spans="1:55" ht="13" x14ac:dyDescent="0.15">
      <c r="A148" s="40" t="s">
        <v>13</v>
      </c>
      <c r="B148" s="41">
        <f t="shared" si="5"/>
        <v>46529</v>
      </c>
      <c r="C148" s="42">
        <v>6</v>
      </c>
      <c r="D148" s="42"/>
      <c r="E148" s="42" t="s">
        <v>31</v>
      </c>
      <c r="F148" s="43" t="s">
        <v>64</v>
      </c>
      <c r="G148" s="281"/>
      <c r="H148" s="272"/>
      <c r="I148" s="282"/>
      <c r="J148" s="272"/>
      <c r="K148" s="282"/>
      <c r="L148" s="272"/>
      <c r="M148" s="282"/>
      <c r="N148" s="283"/>
      <c r="O148" s="282"/>
      <c r="P148" s="272"/>
      <c r="Q148" s="282"/>
      <c r="R148" s="272"/>
      <c r="S148" s="282"/>
      <c r="T148" s="272"/>
      <c r="U148" s="282"/>
      <c r="V148" s="272"/>
      <c r="W148" s="282"/>
      <c r="X148" s="272"/>
      <c r="Y148" s="349">
        <v>120</v>
      </c>
      <c r="Z148" s="272"/>
      <c r="AA148" s="350">
        <v>120</v>
      </c>
      <c r="AB148" s="272"/>
      <c r="AC148" s="350"/>
      <c r="AD148" s="272"/>
      <c r="AE148" s="350"/>
      <c r="AF148" s="283"/>
      <c r="AG148" s="271"/>
      <c r="AH148" s="272"/>
      <c r="AI148" s="271"/>
      <c r="AJ148" s="272"/>
      <c r="AK148" s="271"/>
      <c r="AL148" s="283"/>
      <c r="AM148" s="289"/>
      <c r="AN148" s="272"/>
      <c r="AO148" s="271"/>
      <c r="AP148" s="272"/>
      <c r="AQ148" s="271"/>
      <c r="AR148" s="272"/>
      <c r="AS148" s="271"/>
      <c r="AT148" s="272"/>
      <c r="AU148" s="271"/>
      <c r="AV148" s="272"/>
      <c r="AW148" s="271"/>
      <c r="AX148" s="283"/>
      <c r="AY148" s="13">
        <f t="shared" si="0"/>
        <v>6481.5702000000001</v>
      </c>
      <c r="AZ148" s="42">
        <f t="shared" si="1"/>
        <v>240</v>
      </c>
      <c r="BA148" s="42">
        <f t="shared" si="2"/>
        <v>0</v>
      </c>
      <c r="BB148" s="42">
        <f t="shared" si="3"/>
        <v>240</v>
      </c>
      <c r="BC148" s="78">
        <f t="shared" si="4"/>
        <v>27.006542500000002</v>
      </c>
    </row>
    <row r="149" spans="1:55" ht="13" x14ac:dyDescent="0.15">
      <c r="A149" s="45" t="s">
        <v>14</v>
      </c>
      <c r="B149" s="46">
        <f t="shared" si="5"/>
        <v>46530</v>
      </c>
      <c r="C149" s="47">
        <v>6</v>
      </c>
      <c r="D149" s="47"/>
      <c r="E149" s="47" t="s">
        <v>31</v>
      </c>
      <c r="F149" s="48" t="s">
        <v>64</v>
      </c>
      <c r="G149" s="296"/>
      <c r="H149" s="292"/>
      <c r="I149" s="291"/>
      <c r="J149" s="292"/>
      <c r="K149" s="291"/>
      <c r="L149" s="292"/>
      <c r="M149" s="291"/>
      <c r="N149" s="293"/>
      <c r="O149" s="282"/>
      <c r="P149" s="272"/>
      <c r="Q149" s="282"/>
      <c r="R149" s="272"/>
      <c r="S149" s="282"/>
      <c r="T149" s="272"/>
      <c r="U149" s="282"/>
      <c r="V149" s="272"/>
      <c r="W149" s="282"/>
      <c r="X149" s="272"/>
      <c r="Y149" s="351">
        <v>0</v>
      </c>
      <c r="Z149" s="292"/>
      <c r="AA149" s="352">
        <v>0</v>
      </c>
      <c r="AB149" s="292"/>
      <c r="AC149" s="352"/>
      <c r="AD149" s="292"/>
      <c r="AE149" s="352"/>
      <c r="AF149" s="293"/>
      <c r="AG149" s="295"/>
      <c r="AH149" s="292"/>
      <c r="AI149" s="295"/>
      <c r="AJ149" s="292"/>
      <c r="AK149" s="295"/>
      <c r="AL149" s="293"/>
      <c r="AM149" s="294"/>
      <c r="AN149" s="292"/>
      <c r="AO149" s="295"/>
      <c r="AP149" s="292"/>
      <c r="AQ149" s="295"/>
      <c r="AR149" s="292"/>
      <c r="AS149" s="295"/>
      <c r="AT149" s="292"/>
      <c r="AU149" s="295"/>
      <c r="AV149" s="292"/>
      <c r="AW149" s="295"/>
      <c r="AX149" s="293"/>
      <c r="AY149" s="79">
        <f t="shared" si="0"/>
        <v>0</v>
      </c>
      <c r="AZ149" s="47">
        <f t="shared" si="1"/>
        <v>0</v>
      </c>
      <c r="BA149" s="47">
        <f t="shared" si="2"/>
        <v>0</v>
      </c>
      <c r="BB149" s="47">
        <f t="shared" si="3"/>
        <v>0</v>
      </c>
      <c r="BC149" s="80" t="str">
        <f t="shared" si="4"/>
        <v/>
      </c>
    </row>
    <row r="150" spans="1:55" ht="13" x14ac:dyDescent="0.15">
      <c r="A150" s="32" t="s">
        <v>7</v>
      </c>
      <c r="B150" s="33">
        <f t="shared" si="5"/>
        <v>46531</v>
      </c>
      <c r="C150" s="34">
        <v>6</v>
      </c>
      <c r="D150" s="34"/>
      <c r="E150" s="34" t="s">
        <v>34</v>
      </c>
      <c r="F150" s="35" t="s">
        <v>64</v>
      </c>
      <c r="G150" s="281"/>
      <c r="H150" s="272"/>
      <c r="I150" s="282"/>
      <c r="J150" s="272"/>
      <c r="K150" s="282"/>
      <c r="L150" s="272"/>
      <c r="M150" s="282"/>
      <c r="N150" s="283"/>
      <c r="O150" s="284"/>
      <c r="P150" s="285"/>
      <c r="Q150" s="284"/>
      <c r="R150" s="285"/>
      <c r="S150" s="284"/>
      <c r="T150" s="285"/>
      <c r="U150" s="284"/>
      <c r="V150" s="285"/>
      <c r="W150" s="284"/>
      <c r="X150" s="285"/>
      <c r="Y150" s="286">
        <v>120</v>
      </c>
      <c r="Z150" s="285"/>
      <c r="AA150" s="287">
        <v>90</v>
      </c>
      <c r="AB150" s="285"/>
      <c r="AC150" s="287">
        <v>30</v>
      </c>
      <c r="AD150" s="285"/>
      <c r="AE150" s="287"/>
      <c r="AF150" s="288"/>
      <c r="AG150" s="271"/>
      <c r="AH150" s="272"/>
      <c r="AI150" s="271"/>
      <c r="AJ150" s="272"/>
      <c r="AK150" s="271"/>
      <c r="AL150" s="283"/>
      <c r="AM150" s="289"/>
      <c r="AN150" s="272"/>
      <c r="AO150" s="271"/>
      <c r="AP150" s="272"/>
      <c r="AQ150" s="271"/>
      <c r="AR150" s="272"/>
      <c r="AS150" s="271"/>
      <c r="AT150" s="272"/>
      <c r="AU150" s="271"/>
      <c r="AV150" s="272"/>
      <c r="AW150" s="271"/>
      <c r="AX150" s="283"/>
      <c r="AY150" s="68">
        <f t="shared" si="0"/>
        <v>6047.5617000000011</v>
      </c>
      <c r="AZ150" s="34">
        <f t="shared" si="1"/>
        <v>240</v>
      </c>
      <c r="BA150" s="34">
        <f t="shared" si="2"/>
        <v>0</v>
      </c>
      <c r="BB150" s="34">
        <f t="shared" si="3"/>
        <v>240</v>
      </c>
      <c r="BC150" s="69">
        <f t="shared" si="4"/>
        <v>25.198173750000006</v>
      </c>
    </row>
    <row r="151" spans="1:55" ht="13" x14ac:dyDescent="0.15">
      <c r="A151" s="40" t="s">
        <v>9</v>
      </c>
      <c r="B151" s="41">
        <f t="shared" si="5"/>
        <v>46532</v>
      </c>
      <c r="C151" s="42">
        <v>6</v>
      </c>
      <c r="D151" s="42"/>
      <c r="E151" s="42" t="s">
        <v>34</v>
      </c>
      <c r="F151" s="43" t="s">
        <v>64</v>
      </c>
      <c r="G151" s="281"/>
      <c r="H151" s="272"/>
      <c r="I151" s="282"/>
      <c r="J151" s="272"/>
      <c r="K151" s="282"/>
      <c r="L151" s="272"/>
      <c r="M151" s="282"/>
      <c r="N151" s="283"/>
      <c r="O151" s="282"/>
      <c r="P151" s="272"/>
      <c r="Q151" s="282"/>
      <c r="R151" s="272"/>
      <c r="S151" s="282"/>
      <c r="T151" s="272"/>
      <c r="U151" s="282"/>
      <c r="V151" s="272"/>
      <c r="W151" s="282"/>
      <c r="X151" s="272"/>
      <c r="Y151" s="349">
        <v>120</v>
      </c>
      <c r="Z151" s="272"/>
      <c r="AA151" s="350">
        <v>120</v>
      </c>
      <c r="AB151" s="272"/>
      <c r="AC151" s="350"/>
      <c r="AD151" s="272"/>
      <c r="AE151" s="350"/>
      <c r="AF151" s="283"/>
      <c r="AG151" s="271"/>
      <c r="AH151" s="272"/>
      <c r="AI151" s="271"/>
      <c r="AJ151" s="272"/>
      <c r="AK151" s="271"/>
      <c r="AL151" s="283"/>
      <c r="AM151" s="289"/>
      <c r="AN151" s="272"/>
      <c r="AO151" s="271"/>
      <c r="AP151" s="272"/>
      <c r="AQ151" s="271"/>
      <c r="AR151" s="272"/>
      <c r="AS151" s="271"/>
      <c r="AT151" s="272"/>
      <c r="AU151" s="271"/>
      <c r="AV151" s="272"/>
      <c r="AW151" s="271"/>
      <c r="AX151" s="283"/>
      <c r="AY151" s="13">
        <f t="shared" si="0"/>
        <v>6481.5702000000001</v>
      </c>
      <c r="AZ151" s="42">
        <f t="shared" si="1"/>
        <v>240</v>
      </c>
      <c r="BA151" s="42">
        <f t="shared" si="2"/>
        <v>0</v>
      </c>
      <c r="BB151" s="42">
        <f t="shared" si="3"/>
        <v>240</v>
      </c>
      <c r="BC151" s="78">
        <f t="shared" si="4"/>
        <v>27.006542500000002</v>
      </c>
    </row>
    <row r="152" spans="1:55" ht="13" x14ac:dyDescent="0.15">
      <c r="A152" s="40" t="s">
        <v>10</v>
      </c>
      <c r="B152" s="41">
        <f t="shared" si="5"/>
        <v>46533</v>
      </c>
      <c r="C152" s="42">
        <v>6</v>
      </c>
      <c r="D152" s="42"/>
      <c r="E152" s="42" t="s">
        <v>34</v>
      </c>
      <c r="F152" s="43" t="s">
        <v>64</v>
      </c>
      <c r="G152" s="281"/>
      <c r="H152" s="272"/>
      <c r="I152" s="282"/>
      <c r="J152" s="272"/>
      <c r="K152" s="282"/>
      <c r="L152" s="272"/>
      <c r="M152" s="282"/>
      <c r="N152" s="283"/>
      <c r="O152" s="282"/>
      <c r="P152" s="272"/>
      <c r="Q152" s="282"/>
      <c r="R152" s="272"/>
      <c r="S152" s="282"/>
      <c r="T152" s="272"/>
      <c r="U152" s="282"/>
      <c r="V152" s="272"/>
      <c r="W152" s="282"/>
      <c r="X152" s="272"/>
      <c r="Y152" s="349">
        <v>120</v>
      </c>
      <c r="Z152" s="272"/>
      <c r="AA152" s="350">
        <v>90</v>
      </c>
      <c r="AB152" s="272"/>
      <c r="AC152" s="350">
        <v>30</v>
      </c>
      <c r="AD152" s="272"/>
      <c r="AE152" s="350"/>
      <c r="AF152" s="283"/>
      <c r="AG152" s="271"/>
      <c r="AH152" s="272"/>
      <c r="AI152" s="271"/>
      <c r="AJ152" s="272"/>
      <c r="AK152" s="271"/>
      <c r="AL152" s="283"/>
      <c r="AM152" s="289"/>
      <c r="AN152" s="272"/>
      <c r="AO152" s="271"/>
      <c r="AP152" s="272"/>
      <c r="AQ152" s="271"/>
      <c r="AR152" s="272"/>
      <c r="AS152" s="271"/>
      <c r="AT152" s="272"/>
      <c r="AU152" s="271"/>
      <c r="AV152" s="272"/>
      <c r="AW152" s="271"/>
      <c r="AX152" s="283"/>
      <c r="AY152" s="13">
        <f t="shared" si="0"/>
        <v>6047.5617000000011</v>
      </c>
      <c r="AZ152" s="42">
        <f t="shared" si="1"/>
        <v>240</v>
      </c>
      <c r="BA152" s="42">
        <f t="shared" si="2"/>
        <v>0</v>
      </c>
      <c r="BB152" s="42">
        <f t="shared" si="3"/>
        <v>240</v>
      </c>
      <c r="BC152" s="78">
        <f t="shared" si="4"/>
        <v>25.198173750000006</v>
      </c>
    </row>
    <row r="153" spans="1:55" ht="13" x14ac:dyDescent="0.15">
      <c r="A153" s="40" t="s">
        <v>11</v>
      </c>
      <c r="B153" s="41">
        <f t="shared" si="5"/>
        <v>46534</v>
      </c>
      <c r="C153" s="42">
        <v>6</v>
      </c>
      <c r="D153" s="42"/>
      <c r="E153" s="42" t="s">
        <v>34</v>
      </c>
      <c r="F153" s="43" t="s">
        <v>64</v>
      </c>
      <c r="G153" s="281"/>
      <c r="H153" s="272"/>
      <c r="I153" s="282"/>
      <c r="J153" s="272"/>
      <c r="K153" s="282"/>
      <c r="L153" s="272"/>
      <c r="M153" s="282"/>
      <c r="N153" s="283"/>
      <c r="O153" s="282"/>
      <c r="P153" s="272"/>
      <c r="Q153" s="282"/>
      <c r="R153" s="272"/>
      <c r="S153" s="282"/>
      <c r="T153" s="272"/>
      <c r="U153" s="282"/>
      <c r="V153" s="272"/>
      <c r="W153" s="282"/>
      <c r="X153" s="272"/>
      <c r="Y153" s="349">
        <v>120</v>
      </c>
      <c r="Z153" s="272"/>
      <c r="AA153" s="350">
        <v>120</v>
      </c>
      <c r="AB153" s="272"/>
      <c r="AC153" s="350"/>
      <c r="AD153" s="272"/>
      <c r="AE153" s="350"/>
      <c r="AF153" s="283"/>
      <c r="AG153" s="271"/>
      <c r="AH153" s="272"/>
      <c r="AI153" s="271"/>
      <c r="AJ153" s="272"/>
      <c r="AK153" s="271"/>
      <c r="AL153" s="283"/>
      <c r="AM153" s="289"/>
      <c r="AN153" s="272"/>
      <c r="AO153" s="271"/>
      <c r="AP153" s="272"/>
      <c r="AQ153" s="271"/>
      <c r="AR153" s="272"/>
      <c r="AS153" s="271"/>
      <c r="AT153" s="272"/>
      <c r="AU153" s="271"/>
      <c r="AV153" s="272"/>
      <c r="AW153" s="271"/>
      <c r="AX153" s="283"/>
      <c r="AY153" s="13">
        <f t="shared" si="0"/>
        <v>6481.5702000000001</v>
      </c>
      <c r="AZ153" s="42">
        <f t="shared" si="1"/>
        <v>240</v>
      </c>
      <c r="BA153" s="42">
        <f t="shared" si="2"/>
        <v>0</v>
      </c>
      <c r="BB153" s="42">
        <f t="shared" si="3"/>
        <v>240</v>
      </c>
      <c r="BC153" s="78">
        <f t="shared" si="4"/>
        <v>27.006542500000002</v>
      </c>
    </row>
    <row r="154" spans="1:55" ht="13" x14ac:dyDescent="0.15">
      <c r="A154" s="40" t="s">
        <v>12</v>
      </c>
      <c r="B154" s="41">
        <f t="shared" si="5"/>
        <v>46535</v>
      </c>
      <c r="C154" s="42">
        <v>6</v>
      </c>
      <c r="D154" s="42"/>
      <c r="E154" s="42" t="s">
        <v>34</v>
      </c>
      <c r="F154" s="43" t="s">
        <v>64</v>
      </c>
      <c r="G154" s="281"/>
      <c r="H154" s="272"/>
      <c r="I154" s="282"/>
      <c r="J154" s="272"/>
      <c r="K154" s="282"/>
      <c r="L154" s="272"/>
      <c r="M154" s="282"/>
      <c r="N154" s="283"/>
      <c r="O154" s="282"/>
      <c r="P154" s="272"/>
      <c r="Q154" s="282"/>
      <c r="R154" s="272"/>
      <c r="S154" s="282"/>
      <c r="T154" s="272"/>
      <c r="U154" s="282"/>
      <c r="V154" s="272"/>
      <c r="W154" s="282"/>
      <c r="X154" s="272"/>
      <c r="Y154" s="349">
        <v>120</v>
      </c>
      <c r="Z154" s="272"/>
      <c r="AA154" s="350">
        <v>90</v>
      </c>
      <c r="AB154" s="272"/>
      <c r="AC154" s="350">
        <v>30</v>
      </c>
      <c r="AD154" s="272"/>
      <c r="AE154" s="350"/>
      <c r="AF154" s="283"/>
      <c r="AG154" s="271"/>
      <c r="AH154" s="272"/>
      <c r="AI154" s="271"/>
      <c r="AJ154" s="272"/>
      <c r="AK154" s="271"/>
      <c r="AL154" s="283"/>
      <c r="AM154" s="289"/>
      <c r="AN154" s="272"/>
      <c r="AO154" s="271"/>
      <c r="AP154" s="272"/>
      <c r="AQ154" s="271"/>
      <c r="AR154" s="272"/>
      <c r="AS154" s="271"/>
      <c r="AT154" s="272"/>
      <c r="AU154" s="271"/>
      <c r="AV154" s="272"/>
      <c r="AW154" s="271"/>
      <c r="AX154" s="283"/>
      <c r="AY154" s="13">
        <f t="shared" si="0"/>
        <v>6047.5617000000011</v>
      </c>
      <c r="AZ154" s="42">
        <f t="shared" si="1"/>
        <v>240</v>
      </c>
      <c r="BA154" s="42">
        <f t="shared" si="2"/>
        <v>0</v>
      </c>
      <c r="BB154" s="42">
        <f t="shared" si="3"/>
        <v>240</v>
      </c>
      <c r="BC154" s="78">
        <f t="shared" si="4"/>
        <v>25.198173750000006</v>
      </c>
    </row>
    <row r="155" spans="1:55" ht="13" x14ac:dyDescent="0.15">
      <c r="A155" s="40" t="s">
        <v>13</v>
      </c>
      <c r="B155" s="41">
        <f t="shared" si="5"/>
        <v>46536</v>
      </c>
      <c r="C155" s="42">
        <v>6</v>
      </c>
      <c r="D155" s="42"/>
      <c r="E155" s="42" t="s">
        <v>34</v>
      </c>
      <c r="F155" s="43" t="s">
        <v>64</v>
      </c>
      <c r="G155" s="281"/>
      <c r="H155" s="272"/>
      <c r="I155" s="282"/>
      <c r="J155" s="272"/>
      <c r="K155" s="282"/>
      <c r="L155" s="272"/>
      <c r="M155" s="282"/>
      <c r="N155" s="283"/>
      <c r="O155" s="282"/>
      <c r="P155" s="272"/>
      <c r="Q155" s="282"/>
      <c r="R155" s="272"/>
      <c r="S155" s="282"/>
      <c r="T155" s="272"/>
      <c r="U155" s="282"/>
      <c r="V155" s="272"/>
      <c r="W155" s="282"/>
      <c r="X155" s="272"/>
      <c r="Y155" s="349">
        <v>120</v>
      </c>
      <c r="Z155" s="272"/>
      <c r="AA155" s="350">
        <v>120</v>
      </c>
      <c r="AB155" s="272"/>
      <c r="AC155" s="350"/>
      <c r="AD155" s="272"/>
      <c r="AE155" s="350"/>
      <c r="AF155" s="283"/>
      <c r="AG155" s="271"/>
      <c r="AH155" s="272"/>
      <c r="AI155" s="271"/>
      <c r="AJ155" s="272"/>
      <c r="AK155" s="271"/>
      <c r="AL155" s="283"/>
      <c r="AM155" s="289"/>
      <c r="AN155" s="272"/>
      <c r="AO155" s="271"/>
      <c r="AP155" s="272"/>
      <c r="AQ155" s="271"/>
      <c r="AR155" s="272"/>
      <c r="AS155" s="271"/>
      <c r="AT155" s="272"/>
      <c r="AU155" s="271"/>
      <c r="AV155" s="272"/>
      <c r="AW155" s="271"/>
      <c r="AX155" s="283"/>
      <c r="AY155" s="13">
        <f t="shared" si="0"/>
        <v>6481.5702000000001</v>
      </c>
      <c r="AZ155" s="42">
        <f t="shared" si="1"/>
        <v>240</v>
      </c>
      <c r="BA155" s="42">
        <f t="shared" si="2"/>
        <v>0</v>
      </c>
      <c r="BB155" s="42">
        <f t="shared" si="3"/>
        <v>240</v>
      </c>
      <c r="BC155" s="78">
        <f t="shared" si="4"/>
        <v>27.006542500000002</v>
      </c>
    </row>
    <row r="156" spans="1:55" ht="13" x14ac:dyDescent="0.15">
      <c r="A156" s="45" t="s">
        <v>14</v>
      </c>
      <c r="B156" s="46">
        <f t="shared" si="5"/>
        <v>46537</v>
      </c>
      <c r="C156" s="47">
        <v>6</v>
      </c>
      <c r="D156" s="47"/>
      <c r="E156" s="47" t="s">
        <v>34</v>
      </c>
      <c r="F156" s="48" t="s">
        <v>64</v>
      </c>
      <c r="G156" s="296"/>
      <c r="H156" s="292"/>
      <c r="I156" s="291"/>
      <c r="J156" s="292"/>
      <c r="K156" s="291"/>
      <c r="L156" s="292"/>
      <c r="M156" s="291"/>
      <c r="N156" s="293"/>
      <c r="O156" s="291"/>
      <c r="P156" s="292"/>
      <c r="Q156" s="291"/>
      <c r="R156" s="292"/>
      <c r="S156" s="291"/>
      <c r="T156" s="292"/>
      <c r="U156" s="291"/>
      <c r="V156" s="292"/>
      <c r="W156" s="291"/>
      <c r="X156" s="292"/>
      <c r="Y156" s="351">
        <v>0</v>
      </c>
      <c r="Z156" s="292"/>
      <c r="AA156" s="352">
        <v>0</v>
      </c>
      <c r="AB156" s="292"/>
      <c r="AC156" s="352"/>
      <c r="AD156" s="292"/>
      <c r="AE156" s="352"/>
      <c r="AF156" s="293"/>
      <c r="AG156" s="295"/>
      <c r="AH156" s="292"/>
      <c r="AI156" s="295"/>
      <c r="AJ156" s="292"/>
      <c r="AK156" s="295"/>
      <c r="AL156" s="293"/>
      <c r="AM156" s="294"/>
      <c r="AN156" s="292"/>
      <c r="AO156" s="295"/>
      <c r="AP156" s="292"/>
      <c r="AQ156" s="295"/>
      <c r="AR156" s="292"/>
      <c r="AS156" s="295"/>
      <c r="AT156" s="292"/>
      <c r="AU156" s="295"/>
      <c r="AV156" s="292"/>
      <c r="AW156" s="295"/>
      <c r="AX156" s="293"/>
      <c r="AY156" s="79">
        <f t="shared" si="0"/>
        <v>0</v>
      </c>
      <c r="AZ156" s="47">
        <f t="shared" si="1"/>
        <v>0</v>
      </c>
      <c r="BA156" s="47">
        <f t="shared" si="2"/>
        <v>0</v>
      </c>
      <c r="BB156" s="47">
        <f t="shared" si="3"/>
        <v>0</v>
      </c>
      <c r="BC156" s="80" t="str">
        <f t="shared" si="4"/>
        <v/>
      </c>
    </row>
    <row r="157" spans="1:55" ht="13" x14ac:dyDescent="0.15">
      <c r="A157" s="32" t="s">
        <v>7</v>
      </c>
      <c r="B157" s="33">
        <f t="shared" si="5"/>
        <v>46538</v>
      </c>
      <c r="C157" s="34">
        <v>6</v>
      </c>
      <c r="D157" s="34"/>
      <c r="E157" s="34" t="s">
        <v>35</v>
      </c>
      <c r="F157" s="35" t="s">
        <v>64</v>
      </c>
      <c r="G157" s="281"/>
      <c r="H157" s="272"/>
      <c r="I157" s="282"/>
      <c r="J157" s="272"/>
      <c r="K157" s="282"/>
      <c r="L157" s="272"/>
      <c r="M157" s="282"/>
      <c r="N157" s="283"/>
      <c r="O157" s="284"/>
      <c r="P157" s="285"/>
      <c r="Q157" s="284"/>
      <c r="R157" s="285"/>
      <c r="S157" s="284"/>
      <c r="T157" s="285"/>
      <c r="U157" s="284"/>
      <c r="V157" s="285"/>
      <c r="W157" s="284"/>
      <c r="X157" s="285"/>
      <c r="Y157" s="286">
        <v>120</v>
      </c>
      <c r="Z157" s="285"/>
      <c r="AA157" s="287">
        <v>90</v>
      </c>
      <c r="AB157" s="285"/>
      <c r="AC157" s="287">
        <v>30</v>
      </c>
      <c r="AD157" s="285"/>
      <c r="AE157" s="287"/>
      <c r="AF157" s="288"/>
      <c r="AG157" s="271"/>
      <c r="AH157" s="272"/>
      <c r="AI157" s="271"/>
      <c r="AJ157" s="272"/>
      <c r="AK157" s="271"/>
      <c r="AL157" s="283"/>
      <c r="AM157" s="289"/>
      <c r="AN157" s="272"/>
      <c r="AO157" s="271"/>
      <c r="AP157" s="272"/>
      <c r="AQ157" s="271"/>
      <c r="AR157" s="272"/>
      <c r="AS157" s="271"/>
      <c r="AT157" s="272"/>
      <c r="AU157" s="271"/>
      <c r="AV157" s="272"/>
      <c r="AW157" s="271"/>
      <c r="AX157" s="283"/>
      <c r="AY157" s="68">
        <f t="shared" si="0"/>
        <v>6047.5617000000011</v>
      </c>
      <c r="AZ157" s="34">
        <f t="shared" si="1"/>
        <v>240</v>
      </c>
      <c r="BA157" s="34">
        <f t="shared" si="2"/>
        <v>0</v>
      </c>
      <c r="BB157" s="34">
        <f t="shared" si="3"/>
        <v>240</v>
      </c>
      <c r="BC157" s="69">
        <f t="shared" si="4"/>
        <v>25.198173750000006</v>
      </c>
    </row>
    <row r="158" spans="1:55" ht="13" x14ac:dyDescent="0.15">
      <c r="A158" s="40" t="s">
        <v>9</v>
      </c>
      <c r="B158" s="41">
        <f t="shared" si="5"/>
        <v>46539</v>
      </c>
      <c r="C158" s="42">
        <v>6</v>
      </c>
      <c r="D158" s="42"/>
      <c r="E158" s="42" t="s">
        <v>35</v>
      </c>
      <c r="F158" s="43" t="s">
        <v>64</v>
      </c>
      <c r="G158" s="281"/>
      <c r="H158" s="272"/>
      <c r="I158" s="282"/>
      <c r="J158" s="272"/>
      <c r="K158" s="282"/>
      <c r="L158" s="272"/>
      <c r="M158" s="282"/>
      <c r="N158" s="283"/>
      <c r="O158" s="282"/>
      <c r="P158" s="272"/>
      <c r="Q158" s="282"/>
      <c r="R158" s="272"/>
      <c r="S158" s="282"/>
      <c r="T158" s="272"/>
      <c r="U158" s="282"/>
      <c r="V158" s="272"/>
      <c r="W158" s="282"/>
      <c r="X158" s="272"/>
      <c r="Y158" s="349">
        <v>120</v>
      </c>
      <c r="Z158" s="272"/>
      <c r="AA158" s="350">
        <v>120</v>
      </c>
      <c r="AB158" s="272"/>
      <c r="AC158" s="350"/>
      <c r="AD158" s="272"/>
      <c r="AE158" s="350"/>
      <c r="AF158" s="283"/>
      <c r="AG158" s="271"/>
      <c r="AH158" s="272"/>
      <c r="AI158" s="271"/>
      <c r="AJ158" s="272"/>
      <c r="AK158" s="271"/>
      <c r="AL158" s="283"/>
      <c r="AM158" s="289"/>
      <c r="AN158" s="272"/>
      <c r="AO158" s="271"/>
      <c r="AP158" s="272"/>
      <c r="AQ158" s="271"/>
      <c r="AR158" s="272"/>
      <c r="AS158" s="271"/>
      <c r="AT158" s="272"/>
      <c r="AU158" s="271"/>
      <c r="AV158" s="272"/>
      <c r="AW158" s="271"/>
      <c r="AX158" s="283"/>
      <c r="AY158" s="13">
        <f t="shared" si="0"/>
        <v>6481.5702000000001</v>
      </c>
      <c r="AZ158" s="42">
        <f t="shared" si="1"/>
        <v>240</v>
      </c>
      <c r="BA158" s="42">
        <f t="shared" si="2"/>
        <v>0</v>
      </c>
      <c r="BB158" s="42">
        <f t="shared" si="3"/>
        <v>240</v>
      </c>
      <c r="BC158" s="78">
        <f t="shared" si="4"/>
        <v>27.006542500000002</v>
      </c>
    </row>
    <row r="159" spans="1:55" ht="13" x14ac:dyDescent="0.15">
      <c r="A159" s="40" t="s">
        <v>10</v>
      </c>
      <c r="B159" s="41">
        <f t="shared" si="5"/>
        <v>46540</v>
      </c>
      <c r="C159" s="42">
        <v>6</v>
      </c>
      <c r="D159" s="42"/>
      <c r="E159" s="42" t="s">
        <v>35</v>
      </c>
      <c r="F159" s="43" t="s">
        <v>64</v>
      </c>
      <c r="G159" s="281"/>
      <c r="H159" s="272"/>
      <c r="I159" s="282"/>
      <c r="J159" s="272"/>
      <c r="K159" s="282"/>
      <c r="L159" s="272"/>
      <c r="M159" s="282"/>
      <c r="N159" s="283"/>
      <c r="O159" s="282"/>
      <c r="P159" s="272"/>
      <c r="Q159" s="282"/>
      <c r="R159" s="272"/>
      <c r="S159" s="282"/>
      <c r="T159" s="272"/>
      <c r="U159" s="282"/>
      <c r="V159" s="272"/>
      <c r="W159" s="282"/>
      <c r="X159" s="272"/>
      <c r="Y159" s="349">
        <v>120</v>
      </c>
      <c r="Z159" s="272"/>
      <c r="AA159" s="350">
        <v>90</v>
      </c>
      <c r="AB159" s="272"/>
      <c r="AC159" s="350">
        <v>30</v>
      </c>
      <c r="AD159" s="272"/>
      <c r="AE159" s="350"/>
      <c r="AF159" s="283"/>
      <c r="AG159" s="271"/>
      <c r="AH159" s="272"/>
      <c r="AI159" s="271"/>
      <c r="AJ159" s="272"/>
      <c r="AK159" s="271"/>
      <c r="AL159" s="283"/>
      <c r="AM159" s="289"/>
      <c r="AN159" s="272"/>
      <c r="AO159" s="271"/>
      <c r="AP159" s="272"/>
      <c r="AQ159" s="271"/>
      <c r="AR159" s="272"/>
      <c r="AS159" s="271"/>
      <c r="AT159" s="272"/>
      <c r="AU159" s="271"/>
      <c r="AV159" s="272"/>
      <c r="AW159" s="271"/>
      <c r="AX159" s="283"/>
      <c r="AY159" s="13">
        <f t="shared" si="0"/>
        <v>6047.5617000000011</v>
      </c>
      <c r="AZ159" s="42">
        <f t="shared" si="1"/>
        <v>240</v>
      </c>
      <c r="BA159" s="42">
        <f t="shared" si="2"/>
        <v>0</v>
      </c>
      <c r="BB159" s="42">
        <f t="shared" si="3"/>
        <v>240</v>
      </c>
      <c r="BC159" s="78">
        <f t="shared" si="4"/>
        <v>25.198173750000006</v>
      </c>
    </row>
    <row r="160" spans="1:55" ht="13" x14ac:dyDescent="0.15">
      <c r="A160" s="40" t="s">
        <v>11</v>
      </c>
      <c r="B160" s="41">
        <f t="shared" si="5"/>
        <v>46541</v>
      </c>
      <c r="C160" s="42">
        <v>6</v>
      </c>
      <c r="D160" s="42"/>
      <c r="E160" s="42" t="s">
        <v>35</v>
      </c>
      <c r="F160" s="43" t="s">
        <v>64</v>
      </c>
      <c r="G160" s="281"/>
      <c r="H160" s="272"/>
      <c r="I160" s="282"/>
      <c r="J160" s="272"/>
      <c r="K160" s="282"/>
      <c r="L160" s="272"/>
      <c r="M160" s="282"/>
      <c r="N160" s="283"/>
      <c r="O160" s="282"/>
      <c r="P160" s="272"/>
      <c r="Q160" s="282"/>
      <c r="R160" s="272"/>
      <c r="S160" s="282"/>
      <c r="T160" s="272"/>
      <c r="U160" s="282"/>
      <c r="V160" s="272"/>
      <c r="W160" s="282"/>
      <c r="X160" s="272"/>
      <c r="Y160" s="349">
        <v>120</v>
      </c>
      <c r="Z160" s="272"/>
      <c r="AA160" s="350">
        <v>120</v>
      </c>
      <c r="AB160" s="272"/>
      <c r="AC160" s="350"/>
      <c r="AD160" s="272"/>
      <c r="AE160" s="350"/>
      <c r="AF160" s="283"/>
      <c r="AG160" s="271"/>
      <c r="AH160" s="272"/>
      <c r="AI160" s="271"/>
      <c r="AJ160" s="272"/>
      <c r="AK160" s="271"/>
      <c r="AL160" s="283"/>
      <c r="AM160" s="289"/>
      <c r="AN160" s="272"/>
      <c r="AO160" s="271"/>
      <c r="AP160" s="272"/>
      <c r="AQ160" s="271"/>
      <c r="AR160" s="272"/>
      <c r="AS160" s="271"/>
      <c r="AT160" s="272"/>
      <c r="AU160" s="271"/>
      <c r="AV160" s="272"/>
      <c r="AW160" s="271"/>
      <c r="AX160" s="283"/>
      <c r="AY160" s="13">
        <f t="shared" si="0"/>
        <v>6481.5702000000001</v>
      </c>
      <c r="AZ160" s="42">
        <f t="shared" si="1"/>
        <v>240</v>
      </c>
      <c r="BA160" s="42">
        <f t="shared" si="2"/>
        <v>0</v>
      </c>
      <c r="BB160" s="42">
        <f t="shared" si="3"/>
        <v>240</v>
      </c>
      <c r="BC160" s="78">
        <f t="shared" si="4"/>
        <v>27.006542500000002</v>
      </c>
    </row>
    <row r="161" spans="1:55" ht="13" x14ac:dyDescent="0.15">
      <c r="A161" s="40" t="s">
        <v>12</v>
      </c>
      <c r="B161" s="41">
        <f t="shared" si="5"/>
        <v>46542</v>
      </c>
      <c r="C161" s="42">
        <v>6</v>
      </c>
      <c r="D161" s="42"/>
      <c r="E161" s="42" t="s">
        <v>35</v>
      </c>
      <c r="F161" s="43" t="s">
        <v>64</v>
      </c>
      <c r="G161" s="281"/>
      <c r="H161" s="272"/>
      <c r="I161" s="282"/>
      <c r="J161" s="272"/>
      <c r="K161" s="282"/>
      <c r="L161" s="272"/>
      <c r="M161" s="282"/>
      <c r="N161" s="283"/>
      <c r="O161" s="282"/>
      <c r="P161" s="272"/>
      <c r="Q161" s="282"/>
      <c r="R161" s="272"/>
      <c r="S161" s="282"/>
      <c r="T161" s="272"/>
      <c r="U161" s="282"/>
      <c r="V161" s="272"/>
      <c r="W161" s="282"/>
      <c r="X161" s="272"/>
      <c r="Y161" s="349">
        <v>120</v>
      </c>
      <c r="Z161" s="272"/>
      <c r="AA161" s="350">
        <v>90</v>
      </c>
      <c r="AB161" s="272"/>
      <c r="AC161" s="350">
        <v>30</v>
      </c>
      <c r="AD161" s="272"/>
      <c r="AE161" s="350"/>
      <c r="AF161" s="283"/>
      <c r="AG161" s="271"/>
      <c r="AH161" s="272"/>
      <c r="AI161" s="271"/>
      <c r="AJ161" s="272"/>
      <c r="AK161" s="271"/>
      <c r="AL161" s="283"/>
      <c r="AM161" s="289"/>
      <c r="AN161" s="272"/>
      <c r="AO161" s="271"/>
      <c r="AP161" s="272"/>
      <c r="AQ161" s="271"/>
      <c r="AR161" s="272"/>
      <c r="AS161" s="271"/>
      <c r="AT161" s="272"/>
      <c r="AU161" s="271"/>
      <c r="AV161" s="272"/>
      <c r="AW161" s="271"/>
      <c r="AX161" s="283"/>
      <c r="AY161" s="13">
        <f t="shared" si="0"/>
        <v>6047.5617000000011</v>
      </c>
      <c r="AZ161" s="42">
        <f t="shared" si="1"/>
        <v>240</v>
      </c>
      <c r="BA161" s="42">
        <f t="shared" si="2"/>
        <v>0</v>
      </c>
      <c r="BB161" s="42">
        <f t="shared" si="3"/>
        <v>240</v>
      </c>
      <c r="BC161" s="78">
        <f t="shared" si="4"/>
        <v>25.198173750000006</v>
      </c>
    </row>
    <row r="162" spans="1:55" ht="13" x14ac:dyDescent="0.15">
      <c r="A162" s="40" t="s">
        <v>13</v>
      </c>
      <c r="B162" s="41">
        <f t="shared" si="5"/>
        <v>46543</v>
      </c>
      <c r="C162" s="42">
        <v>6</v>
      </c>
      <c r="D162" s="42"/>
      <c r="E162" s="42" t="s">
        <v>35</v>
      </c>
      <c r="F162" s="43" t="s">
        <v>64</v>
      </c>
      <c r="G162" s="281"/>
      <c r="H162" s="272"/>
      <c r="I162" s="282"/>
      <c r="J162" s="272"/>
      <c r="K162" s="282"/>
      <c r="L162" s="272"/>
      <c r="M162" s="282"/>
      <c r="N162" s="283"/>
      <c r="O162" s="282"/>
      <c r="P162" s="272"/>
      <c r="Q162" s="282"/>
      <c r="R162" s="272"/>
      <c r="S162" s="282"/>
      <c r="T162" s="272"/>
      <c r="U162" s="282"/>
      <c r="V162" s="272"/>
      <c r="W162" s="282"/>
      <c r="X162" s="272"/>
      <c r="Y162" s="349">
        <v>120</v>
      </c>
      <c r="Z162" s="272"/>
      <c r="AA162" s="350">
        <v>120</v>
      </c>
      <c r="AB162" s="272"/>
      <c r="AC162" s="350"/>
      <c r="AD162" s="272"/>
      <c r="AE162" s="350"/>
      <c r="AF162" s="283"/>
      <c r="AG162" s="271"/>
      <c r="AH162" s="272"/>
      <c r="AI162" s="271"/>
      <c r="AJ162" s="272"/>
      <c r="AK162" s="271"/>
      <c r="AL162" s="283"/>
      <c r="AM162" s="289"/>
      <c r="AN162" s="272"/>
      <c r="AO162" s="271"/>
      <c r="AP162" s="272"/>
      <c r="AQ162" s="271"/>
      <c r="AR162" s="272"/>
      <c r="AS162" s="271"/>
      <c r="AT162" s="272"/>
      <c r="AU162" s="271"/>
      <c r="AV162" s="272"/>
      <c r="AW162" s="271"/>
      <c r="AX162" s="283"/>
      <c r="AY162" s="13">
        <f t="shared" si="0"/>
        <v>6481.5702000000001</v>
      </c>
      <c r="AZ162" s="42">
        <f t="shared" si="1"/>
        <v>240</v>
      </c>
      <c r="BA162" s="42">
        <f t="shared" si="2"/>
        <v>0</v>
      </c>
      <c r="BB162" s="42">
        <f t="shared" si="3"/>
        <v>240</v>
      </c>
      <c r="BC162" s="78">
        <f t="shared" si="4"/>
        <v>27.006542500000002</v>
      </c>
    </row>
    <row r="163" spans="1:55" ht="13" x14ac:dyDescent="0.15">
      <c r="A163" s="45" t="s">
        <v>14</v>
      </c>
      <c r="B163" s="46">
        <f t="shared" si="5"/>
        <v>46544</v>
      </c>
      <c r="C163" s="47">
        <v>6</v>
      </c>
      <c r="D163" s="47"/>
      <c r="E163" s="47" t="s">
        <v>35</v>
      </c>
      <c r="F163" s="48" t="s">
        <v>64</v>
      </c>
      <c r="G163" s="296"/>
      <c r="H163" s="292"/>
      <c r="I163" s="291"/>
      <c r="J163" s="292"/>
      <c r="K163" s="291"/>
      <c r="L163" s="292"/>
      <c r="M163" s="291"/>
      <c r="N163" s="293"/>
      <c r="O163" s="291"/>
      <c r="P163" s="292"/>
      <c r="Q163" s="291"/>
      <c r="R163" s="292"/>
      <c r="S163" s="291"/>
      <c r="T163" s="292"/>
      <c r="U163" s="291"/>
      <c r="V163" s="292"/>
      <c r="W163" s="291"/>
      <c r="X163" s="292"/>
      <c r="Y163" s="351">
        <v>0</v>
      </c>
      <c r="Z163" s="292"/>
      <c r="AA163" s="352">
        <v>0</v>
      </c>
      <c r="AB163" s="292"/>
      <c r="AC163" s="352"/>
      <c r="AD163" s="292"/>
      <c r="AE163" s="352"/>
      <c r="AF163" s="293"/>
      <c r="AG163" s="295"/>
      <c r="AH163" s="292"/>
      <c r="AI163" s="295"/>
      <c r="AJ163" s="292"/>
      <c r="AK163" s="295"/>
      <c r="AL163" s="293"/>
      <c r="AM163" s="294"/>
      <c r="AN163" s="292"/>
      <c r="AO163" s="295"/>
      <c r="AP163" s="292"/>
      <c r="AQ163" s="295"/>
      <c r="AR163" s="292"/>
      <c r="AS163" s="295"/>
      <c r="AT163" s="292"/>
      <c r="AU163" s="295"/>
      <c r="AV163" s="292"/>
      <c r="AW163" s="295"/>
      <c r="AX163" s="293"/>
      <c r="AY163" s="79">
        <f t="shared" si="0"/>
        <v>0</v>
      </c>
      <c r="AZ163" s="47">
        <f t="shared" si="1"/>
        <v>0</v>
      </c>
      <c r="BA163" s="47">
        <f t="shared" si="2"/>
        <v>0</v>
      </c>
      <c r="BB163" s="47">
        <f t="shared" si="3"/>
        <v>0</v>
      </c>
      <c r="BC163" s="80" t="str">
        <f t="shared" si="4"/>
        <v/>
      </c>
    </row>
    <row r="164" spans="1:55" ht="13" x14ac:dyDescent="0.15">
      <c r="A164" s="32" t="s">
        <v>7</v>
      </c>
      <c r="B164" s="33">
        <f t="shared" si="5"/>
        <v>46545</v>
      </c>
      <c r="C164" s="34">
        <v>6</v>
      </c>
      <c r="D164" s="34"/>
      <c r="E164" s="34" t="s">
        <v>36</v>
      </c>
      <c r="F164" s="35" t="s">
        <v>64</v>
      </c>
      <c r="G164" s="281"/>
      <c r="H164" s="272"/>
      <c r="I164" s="282"/>
      <c r="J164" s="272"/>
      <c r="K164" s="282"/>
      <c r="L164" s="272"/>
      <c r="M164" s="282"/>
      <c r="N164" s="283"/>
      <c r="O164" s="284"/>
      <c r="P164" s="285"/>
      <c r="Q164" s="284"/>
      <c r="R164" s="285"/>
      <c r="S164" s="284"/>
      <c r="T164" s="285"/>
      <c r="U164" s="284"/>
      <c r="V164" s="285"/>
      <c r="W164" s="284"/>
      <c r="X164" s="285"/>
      <c r="Y164" s="286">
        <v>120</v>
      </c>
      <c r="Z164" s="285"/>
      <c r="AA164" s="287">
        <v>90</v>
      </c>
      <c r="AB164" s="285"/>
      <c r="AC164" s="287">
        <v>30</v>
      </c>
      <c r="AD164" s="285"/>
      <c r="AE164" s="287"/>
      <c r="AF164" s="288"/>
      <c r="AG164" s="271"/>
      <c r="AH164" s="272"/>
      <c r="AI164" s="271"/>
      <c r="AJ164" s="272"/>
      <c r="AK164" s="271"/>
      <c r="AL164" s="283"/>
      <c r="AM164" s="289"/>
      <c r="AN164" s="272"/>
      <c r="AO164" s="271"/>
      <c r="AP164" s="272"/>
      <c r="AQ164" s="271"/>
      <c r="AR164" s="272"/>
      <c r="AS164" s="271"/>
      <c r="AT164" s="272"/>
      <c r="AU164" s="271"/>
      <c r="AV164" s="272"/>
      <c r="AW164" s="271"/>
      <c r="AX164" s="283"/>
      <c r="AY164" s="68">
        <f t="shared" si="0"/>
        <v>6047.5617000000011</v>
      </c>
      <c r="AZ164" s="34">
        <f t="shared" si="1"/>
        <v>240</v>
      </c>
      <c r="BA164" s="34">
        <f t="shared" si="2"/>
        <v>0</v>
      </c>
      <c r="BB164" s="34">
        <f t="shared" si="3"/>
        <v>240</v>
      </c>
      <c r="BC164" s="69">
        <f t="shared" si="4"/>
        <v>25.198173750000006</v>
      </c>
    </row>
    <row r="165" spans="1:55" ht="13" x14ac:dyDescent="0.15">
      <c r="A165" s="40" t="s">
        <v>9</v>
      </c>
      <c r="B165" s="41">
        <f t="shared" si="5"/>
        <v>46546</v>
      </c>
      <c r="C165" s="42">
        <v>6</v>
      </c>
      <c r="D165" s="42"/>
      <c r="E165" s="42" t="s">
        <v>36</v>
      </c>
      <c r="F165" s="43" t="s">
        <v>64</v>
      </c>
      <c r="G165" s="281"/>
      <c r="H165" s="272"/>
      <c r="I165" s="282"/>
      <c r="J165" s="272"/>
      <c r="K165" s="282"/>
      <c r="L165" s="272"/>
      <c r="M165" s="282"/>
      <c r="N165" s="283"/>
      <c r="O165" s="282"/>
      <c r="P165" s="272"/>
      <c r="Q165" s="282"/>
      <c r="R165" s="272"/>
      <c r="S165" s="282"/>
      <c r="T165" s="272"/>
      <c r="U165" s="282"/>
      <c r="V165" s="272"/>
      <c r="W165" s="282"/>
      <c r="X165" s="272"/>
      <c r="Y165" s="349">
        <v>120</v>
      </c>
      <c r="Z165" s="272"/>
      <c r="AA165" s="350">
        <v>120</v>
      </c>
      <c r="AB165" s="272"/>
      <c r="AC165" s="350"/>
      <c r="AD165" s="272"/>
      <c r="AE165" s="350"/>
      <c r="AF165" s="283"/>
      <c r="AG165" s="271"/>
      <c r="AH165" s="272"/>
      <c r="AI165" s="271"/>
      <c r="AJ165" s="272"/>
      <c r="AK165" s="271"/>
      <c r="AL165" s="283"/>
      <c r="AM165" s="289"/>
      <c r="AN165" s="272"/>
      <c r="AO165" s="271"/>
      <c r="AP165" s="272"/>
      <c r="AQ165" s="271"/>
      <c r="AR165" s="272"/>
      <c r="AS165" s="271"/>
      <c r="AT165" s="272"/>
      <c r="AU165" s="271"/>
      <c r="AV165" s="272"/>
      <c r="AW165" s="271"/>
      <c r="AX165" s="283"/>
      <c r="AY165" s="13">
        <f t="shared" si="0"/>
        <v>6481.5702000000001</v>
      </c>
      <c r="AZ165" s="42">
        <f t="shared" si="1"/>
        <v>240</v>
      </c>
      <c r="BA165" s="42">
        <f t="shared" si="2"/>
        <v>0</v>
      </c>
      <c r="BB165" s="42">
        <f t="shared" si="3"/>
        <v>240</v>
      </c>
      <c r="BC165" s="78">
        <f t="shared" si="4"/>
        <v>27.006542500000002</v>
      </c>
    </row>
    <row r="166" spans="1:55" ht="13" x14ac:dyDescent="0.15">
      <c r="A166" s="40" t="s">
        <v>10</v>
      </c>
      <c r="B166" s="41">
        <f t="shared" si="5"/>
        <v>46547</v>
      </c>
      <c r="C166" s="42">
        <v>6</v>
      </c>
      <c r="D166" s="42"/>
      <c r="E166" s="42" t="s">
        <v>36</v>
      </c>
      <c r="F166" s="43" t="s">
        <v>64</v>
      </c>
      <c r="G166" s="281"/>
      <c r="H166" s="272"/>
      <c r="I166" s="282"/>
      <c r="J166" s="272"/>
      <c r="K166" s="282"/>
      <c r="L166" s="272"/>
      <c r="M166" s="282"/>
      <c r="N166" s="283"/>
      <c r="O166" s="282"/>
      <c r="P166" s="272"/>
      <c r="Q166" s="282"/>
      <c r="R166" s="272"/>
      <c r="S166" s="282"/>
      <c r="T166" s="272"/>
      <c r="U166" s="282"/>
      <c r="V166" s="272"/>
      <c r="W166" s="282"/>
      <c r="X166" s="272"/>
      <c r="Y166" s="349">
        <v>120</v>
      </c>
      <c r="Z166" s="272"/>
      <c r="AA166" s="350">
        <v>90</v>
      </c>
      <c r="AB166" s="272"/>
      <c r="AC166" s="350">
        <v>30</v>
      </c>
      <c r="AD166" s="272"/>
      <c r="AE166" s="350"/>
      <c r="AF166" s="283"/>
      <c r="AG166" s="271"/>
      <c r="AH166" s="272"/>
      <c r="AI166" s="271"/>
      <c r="AJ166" s="272"/>
      <c r="AK166" s="271"/>
      <c r="AL166" s="283"/>
      <c r="AM166" s="289"/>
      <c r="AN166" s="272"/>
      <c r="AO166" s="271"/>
      <c r="AP166" s="272"/>
      <c r="AQ166" s="271"/>
      <c r="AR166" s="272"/>
      <c r="AS166" s="271"/>
      <c r="AT166" s="272"/>
      <c r="AU166" s="271"/>
      <c r="AV166" s="272"/>
      <c r="AW166" s="271"/>
      <c r="AX166" s="283"/>
      <c r="AY166" s="13">
        <f t="shared" si="0"/>
        <v>6047.5617000000011</v>
      </c>
      <c r="AZ166" s="42">
        <f t="shared" si="1"/>
        <v>240</v>
      </c>
      <c r="BA166" s="42">
        <f t="shared" si="2"/>
        <v>0</v>
      </c>
      <c r="BB166" s="42">
        <f t="shared" si="3"/>
        <v>240</v>
      </c>
      <c r="BC166" s="78">
        <f t="shared" si="4"/>
        <v>25.198173750000006</v>
      </c>
    </row>
    <row r="167" spans="1:55" ht="13" x14ac:dyDescent="0.15">
      <c r="A167" s="40" t="s">
        <v>11</v>
      </c>
      <c r="B167" s="41">
        <f t="shared" si="5"/>
        <v>46548</v>
      </c>
      <c r="C167" s="42">
        <v>6</v>
      </c>
      <c r="D167" s="42"/>
      <c r="E167" s="42" t="s">
        <v>36</v>
      </c>
      <c r="F167" s="43" t="s">
        <v>64</v>
      </c>
      <c r="G167" s="281"/>
      <c r="H167" s="272"/>
      <c r="I167" s="282"/>
      <c r="J167" s="272"/>
      <c r="K167" s="282"/>
      <c r="L167" s="272"/>
      <c r="M167" s="282"/>
      <c r="N167" s="283"/>
      <c r="O167" s="282"/>
      <c r="P167" s="272"/>
      <c r="Q167" s="282"/>
      <c r="R167" s="272"/>
      <c r="S167" s="282"/>
      <c r="T167" s="272"/>
      <c r="U167" s="282"/>
      <c r="V167" s="272"/>
      <c r="W167" s="282"/>
      <c r="X167" s="272"/>
      <c r="Y167" s="349">
        <v>120</v>
      </c>
      <c r="Z167" s="272"/>
      <c r="AA167" s="350">
        <v>120</v>
      </c>
      <c r="AB167" s="272"/>
      <c r="AC167" s="350"/>
      <c r="AD167" s="272"/>
      <c r="AE167" s="350"/>
      <c r="AF167" s="283"/>
      <c r="AG167" s="271"/>
      <c r="AH167" s="272"/>
      <c r="AI167" s="271"/>
      <c r="AJ167" s="272"/>
      <c r="AK167" s="271"/>
      <c r="AL167" s="283"/>
      <c r="AM167" s="289"/>
      <c r="AN167" s="272"/>
      <c r="AO167" s="271"/>
      <c r="AP167" s="272"/>
      <c r="AQ167" s="271"/>
      <c r="AR167" s="272"/>
      <c r="AS167" s="271"/>
      <c r="AT167" s="272"/>
      <c r="AU167" s="271"/>
      <c r="AV167" s="272"/>
      <c r="AW167" s="271"/>
      <c r="AX167" s="283"/>
      <c r="AY167" s="13">
        <f t="shared" si="0"/>
        <v>6481.5702000000001</v>
      </c>
      <c r="AZ167" s="42">
        <f t="shared" si="1"/>
        <v>240</v>
      </c>
      <c r="BA167" s="42">
        <f t="shared" si="2"/>
        <v>0</v>
      </c>
      <c r="BB167" s="42">
        <f t="shared" si="3"/>
        <v>240</v>
      </c>
      <c r="BC167" s="78">
        <f t="shared" si="4"/>
        <v>27.006542500000002</v>
      </c>
    </row>
    <row r="168" spans="1:55" ht="13" x14ac:dyDescent="0.15">
      <c r="A168" s="40" t="s">
        <v>12</v>
      </c>
      <c r="B168" s="41">
        <f t="shared" si="5"/>
        <v>46549</v>
      </c>
      <c r="C168" s="42">
        <v>6</v>
      </c>
      <c r="D168" s="42"/>
      <c r="E168" s="42" t="s">
        <v>36</v>
      </c>
      <c r="F168" s="43" t="s">
        <v>64</v>
      </c>
      <c r="G168" s="281"/>
      <c r="H168" s="272"/>
      <c r="I168" s="282"/>
      <c r="J168" s="272"/>
      <c r="K168" s="282"/>
      <c r="L168" s="272"/>
      <c r="M168" s="282"/>
      <c r="N168" s="283"/>
      <c r="O168" s="282"/>
      <c r="P168" s="272"/>
      <c r="Q168" s="282"/>
      <c r="R168" s="272"/>
      <c r="S168" s="282"/>
      <c r="T168" s="272"/>
      <c r="U168" s="282"/>
      <c r="V168" s="272"/>
      <c r="W168" s="282"/>
      <c r="X168" s="272"/>
      <c r="Y168" s="349">
        <v>120</v>
      </c>
      <c r="Z168" s="272"/>
      <c r="AA168" s="350">
        <v>90</v>
      </c>
      <c r="AB168" s="272"/>
      <c r="AC168" s="350">
        <v>30</v>
      </c>
      <c r="AD168" s="272"/>
      <c r="AE168" s="350"/>
      <c r="AF168" s="283"/>
      <c r="AG168" s="271"/>
      <c r="AH168" s="272"/>
      <c r="AI168" s="271"/>
      <c r="AJ168" s="272"/>
      <c r="AK168" s="271"/>
      <c r="AL168" s="283"/>
      <c r="AM168" s="289"/>
      <c r="AN168" s="272"/>
      <c r="AO168" s="271"/>
      <c r="AP168" s="272"/>
      <c r="AQ168" s="271"/>
      <c r="AR168" s="272"/>
      <c r="AS168" s="271"/>
      <c r="AT168" s="272"/>
      <c r="AU168" s="271"/>
      <c r="AV168" s="272"/>
      <c r="AW168" s="271"/>
      <c r="AX168" s="283"/>
      <c r="AY168" s="13">
        <f t="shared" si="0"/>
        <v>6047.5617000000011</v>
      </c>
      <c r="AZ168" s="42">
        <f t="shared" si="1"/>
        <v>240</v>
      </c>
      <c r="BA168" s="42">
        <f t="shared" si="2"/>
        <v>0</v>
      </c>
      <c r="BB168" s="42">
        <f t="shared" si="3"/>
        <v>240</v>
      </c>
      <c r="BC168" s="78">
        <f t="shared" si="4"/>
        <v>25.198173750000006</v>
      </c>
    </row>
    <row r="169" spans="1:55" ht="13" x14ac:dyDescent="0.15">
      <c r="A169" s="40" t="s">
        <v>13</v>
      </c>
      <c r="B169" s="41">
        <f t="shared" si="5"/>
        <v>46550</v>
      </c>
      <c r="C169" s="42">
        <v>6</v>
      </c>
      <c r="D169" s="42"/>
      <c r="E169" s="42" t="s">
        <v>36</v>
      </c>
      <c r="F169" s="43" t="s">
        <v>64</v>
      </c>
      <c r="G169" s="281"/>
      <c r="H169" s="272"/>
      <c r="I169" s="282"/>
      <c r="J169" s="272"/>
      <c r="K169" s="282"/>
      <c r="L169" s="272"/>
      <c r="M169" s="282"/>
      <c r="N169" s="283"/>
      <c r="O169" s="282"/>
      <c r="P169" s="272"/>
      <c r="Q169" s="282"/>
      <c r="R169" s="272"/>
      <c r="S169" s="282"/>
      <c r="T169" s="272"/>
      <c r="U169" s="282"/>
      <c r="V169" s="272"/>
      <c r="W169" s="282"/>
      <c r="X169" s="272"/>
      <c r="Y169" s="349">
        <v>120</v>
      </c>
      <c r="Z169" s="272"/>
      <c r="AA169" s="350">
        <v>120</v>
      </c>
      <c r="AB169" s="272"/>
      <c r="AC169" s="350"/>
      <c r="AD169" s="272"/>
      <c r="AE169" s="350"/>
      <c r="AF169" s="283"/>
      <c r="AG169" s="271"/>
      <c r="AH169" s="272"/>
      <c r="AI169" s="271"/>
      <c r="AJ169" s="272"/>
      <c r="AK169" s="271"/>
      <c r="AL169" s="283"/>
      <c r="AM169" s="289"/>
      <c r="AN169" s="272"/>
      <c r="AO169" s="271"/>
      <c r="AP169" s="272"/>
      <c r="AQ169" s="271"/>
      <c r="AR169" s="272"/>
      <c r="AS169" s="271"/>
      <c r="AT169" s="272"/>
      <c r="AU169" s="271"/>
      <c r="AV169" s="272"/>
      <c r="AW169" s="271"/>
      <c r="AX169" s="283"/>
      <c r="AY169" s="13">
        <f t="shared" si="0"/>
        <v>6481.5702000000001</v>
      </c>
      <c r="AZ169" s="42">
        <f t="shared" si="1"/>
        <v>240</v>
      </c>
      <c r="BA169" s="42">
        <f t="shared" si="2"/>
        <v>0</v>
      </c>
      <c r="BB169" s="42">
        <f t="shared" si="3"/>
        <v>240</v>
      </c>
      <c r="BC169" s="78">
        <f t="shared" si="4"/>
        <v>27.006542500000002</v>
      </c>
    </row>
    <row r="170" spans="1:55" ht="13" x14ac:dyDescent="0.15">
      <c r="A170" s="45" t="s">
        <v>14</v>
      </c>
      <c r="B170" s="46">
        <f t="shared" si="5"/>
        <v>46551</v>
      </c>
      <c r="C170" s="47">
        <v>6</v>
      </c>
      <c r="D170" s="47"/>
      <c r="E170" s="47" t="s">
        <v>36</v>
      </c>
      <c r="F170" s="48" t="s">
        <v>64</v>
      </c>
      <c r="G170" s="296"/>
      <c r="H170" s="292"/>
      <c r="I170" s="291"/>
      <c r="J170" s="292"/>
      <c r="K170" s="291"/>
      <c r="L170" s="292"/>
      <c r="M170" s="291"/>
      <c r="N170" s="293"/>
      <c r="O170" s="291"/>
      <c r="P170" s="292"/>
      <c r="Q170" s="291"/>
      <c r="R170" s="292"/>
      <c r="S170" s="291"/>
      <c r="T170" s="292"/>
      <c r="U170" s="291"/>
      <c r="V170" s="292"/>
      <c r="W170" s="291"/>
      <c r="X170" s="292"/>
      <c r="Y170" s="351">
        <v>0</v>
      </c>
      <c r="Z170" s="292"/>
      <c r="AA170" s="352">
        <v>0</v>
      </c>
      <c r="AB170" s="292"/>
      <c r="AC170" s="352"/>
      <c r="AD170" s="292"/>
      <c r="AE170" s="352"/>
      <c r="AF170" s="293"/>
      <c r="AG170" s="295"/>
      <c r="AH170" s="292"/>
      <c r="AI170" s="295"/>
      <c r="AJ170" s="292"/>
      <c r="AK170" s="295"/>
      <c r="AL170" s="293"/>
      <c r="AM170" s="294"/>
      <c r="AN170" s="292"/>
      <c r="AO170" s="295"/>
      <c r="AP170" s="292"/>
      <c r="AQ170" s="295"/>
      <c r="AR170" s="292"/>
      <c r="AS170" s="295"/>
      <c r="AT170" s="292"/>
      <c r="AU170" s="295"/>
      <c r="AV170" s="292"/>
      <c r="AW170" s="295"/>
      <c r="AX170" s="293"/>
      <c r="AY170" s="79">
        <f t="shared" si="0"/>
        <v>0</v>
      </c>
      <c r="AZ170" s="47">
        <f t="shared" si="1"/>
        <v>0</v>
      </c>
      <c r="BA170" s="47">
        <f t="shared" si="2"/>
        <v>0</v>
      </c>
      <c r="BB170" s="47">
        <f t="shared" si="3"/>
        <v>0</v>
      </c>
      <c r="BC170" s="80" t="str">
        <f t="shared" si="4"/>
        <v/>
      </c>
    </row>
    <row r="171" spans="1:55" ht="13" x14ac:dyDescent="0.15">
      <c r="A171" s="32" t="s">
        <v>7</v>
      </c>
      <c r="B171" s="33">
        <f t="shared" si="5"/>
        <v>46552</v>
      </c>
      <c r="C171" s="34">
        <v>7</v>
      </c>
      <c r="D171" s="34"/>
      <c r="E171" s="34" t="s">
        <v>31</v>
      </c>
      <c r="F171" s="35" t="s">
        <v>64</v>
      </c>
      <c r="G171" s="281"/>
      <c r="H171" s="272"/>
      <c r="I171" s="282"/>
      <c r="J171" s="272"/>
      <c r="K171" s="282"/>
      <c r="L171" s="272"/>
      <c r="M171" s="282"/>
      <c r="N171" s="283"/>
      <c r="O171" s="282"/>
      <c r="P171" s="272"/>
      <c r="Q171" s="282"/>
      <c r="R171" s="272"/>
      <c r="S171" s="282"/>
      <c r="T171" s="272"/>
      <c r="U171" s="282"/>
      <c r="V171" s="272"/>
      <c r="W171" s="282"/>
      <c r="X171" s="272"/>
      <c r="Y171" s="286">
        <v>120</v>
      </c>
      <c r="Z171" s="285"/>
      <c r="AA171" s="287">
        <v>90</v>
      </c>
      <c r="AB171" s="285"/>
      <c r="AC171" s="287">
        <v>30</v>
      </c>
      <c r="AD171" s="285"/>
      <c r="AE171" s="287"/>
      <c r="AF171" s="288"/>
      <c r="AG171" s="271"/>
      <c r="AH171" s="272"/>
      <c r="AI171" s="271"/>
      <c r="AJ171" s="272"/>
      <c r="AK171" s="271"/>
      <c r="AL171" s="283"/>
      <c r="AM171" s="289"/>
      <c r="AN171" s="272"/>
      <c r="AO171" s="271"/>
      <c r="AP171" s="272"/>
      <c r="AQ171" s="271"/>
      <c r="AR171" s="272"/>
      <c r="AS171" s="271"/>
      <c r="AT171" s="272"/>
      <c r="AU171" s="271"/>
      <c r="AV171" s="272"/>
      <c r="AW171" s="271"/>
      <c r="AX171" s="283"/>
      <c r="AY171" s="68">
        <f t="shared" si="0"/>
        <v>6047.5617000000011</v>
      </c>
      <c r="AZ171" s="34">
        <f t="shared" si="1"/>
        <v>240</v>
      </c>
      <c r="BA171" s="34">
        <f t="shared" si="2"/>
        <v>0</v>
      </c>
      <c r="BB171" s="34">
        <f t="shared" si="3"/>
        <v>240</v>
      </c>
      <c r="BC171" s="69">
        <f t="shared" si="4"/>
        <v>25.198173750000006</v>
      </c>
    </row>
    <row r="172" spans="1:55" ht="13" x14ac:dyDescent="0.15">
      <c r="A172" s="40" t="s">
        <v>9</v>
      </c>
      <c r="B172" s="41">
        <f t="shared" si="5"/>
        <v>46553</v>
      </c>
      <c r="C172" s="42">
        <v>7</v>
      </c>
      <c r="D172" s="42"/>
      <c r="E172" s="42" t="s">
        <v>31</v>
      </c>
      <c r="F172" s="43" t="s">
        <v>64</v>
      </c>
      <c r="G172" s="281"/>
      <c r="H172" s="272"/>
      <c r="I172" s="282"/>
      <c r="J172" s="272"/>
      <c r="K172" s="282"/>
      <c r="L172" s="272"/>
      <c r="M172" s="282"/>
      <c r="N172" s="283"/>
      <c r="O172" s="282"/>
      <c r="P172" s="272"/>
      <c r="Q172" s="282"/>
      <c r="R172" s="272"/>
      <c r="S172" s="282"/>
      <c r="T172" s="272"/>
      <c r="U172" s="282"/>
      <c r="V172" s="272"/>
      <c r="W172" s="282"/>
      <c r="X172" s="272"/>
      <c r="Y172" s="349">
        <v>120</v>
      </c>
      <c r="Z172" s="272"/>
      <c r="AA172" s="350">
        <v>120</v>
      </c>
      <c r="AB172" s="272"/>
      <c r="AC172" s="350"/>
      <c r="AD172" s="272"/>
      <c r="AE172" s="350"/>
      <c r="AF172" s="283"/>
      <c r="AG172" s="271"/>
      <c r="AH172" s="272"/>
      <c r="AI172" s="271"/>
      <c r="AJ172" s="272"/>
      <c r="AK172" s="271"/>
      <c r="AL172" s="283"/>
      <c r="AM172" s="289"/>
      <c r="AN172" s="272"/>
      <c r="AO172" s="271"/>
      <c r="AP172" s="272"/>
      <c r="AQ172" s="271"/>
      <c r="AR172" s="272"/>
      <c r="AS172" s="271"/>
      <c r="AT172" s="272"/>
      <c r="AU172" s="271"/>
      <c r="AV172" s="272"/>
      <c r="AW172" s="271"/>
      <c r="AX172" s="283"/>
      <c r="AY172" s="13">
        <f t="shared" si="0"/>
        <v>6481.5702000000001</v>
      </c>
      <c r="AZ172" s="42">
        <f t="shared" si="1"/>
        <v>240</v>
      </c>
      <c r="BA172" s="42">
        <f t="shared" si="2"/>
        <v>0</v>
      </c>
      <c r="BB172" s="42">
        <f t="shared" si="3"/>
        <v>240</v>
      </c>
      <c r="BC172" s="78">
        <f t="shared" si="4"/>
        <v>27.006542500000002</v>
      </c>
    </row>
    <row r="173" spans="1:55" ht="13" x14ac:dyDescent="0.15">
      <c r="A173" s="40" t="s">
        <v>10</v>
      </c>
      <c r="B173" s="41">
        <f t="shared" si="5"/>
        <v>46554</v>
      </c>
      <c r="C173" s="42">
        <v>7</v>
      </c>
      <c r="D173" s="42"/>
      <c r="E173" s="42" t="s">
        <v>31</v>
      </c>
      <c r="F173" s="43" t="s">
        <v>64</v>
      </c>
      <c r="G173" s="281"/>
      <c r="H173" s="272"/>
      <c r="I173" s="282"/>
      <c r="J173" s="272"/>
      <c r="K173" s="282"/>
      <c r="L173" s="272"/>
      <c r="M173" s="282"/>
      <c r="N173" s="283"/>
      <c r="O173" s="282"/>
      <c r="P173" s="272"/>
      <c r="Q173" s="282"/>
      <c r="R173" s="272"/>
      <c r="S173" s="282"/>
      <c r="T173" s="272"/>
      <c r="U173" s="282"/>
      <c r="V173" s="272"/>
      <c r="W173" s="282"/>
      <c r="X173" s="272"/>
      <c r="Y173" s="349">
        <v>120</v>
      </c>
      <c r="Z173" s="272"/>
      <c r="AA173" s="350">
        <v>90</v>
      </c>
      <c r="AB173" s="272"/>
      <c r="AC173" s="350">
        <v>30</v>
      </c>
      <c r="AD173" s="272"/>
      <c r="AE173" s="350"/>
      <c r="AF173" s="283"/>
      <c r="AG173" s="271"/>
      <c r="AH173" s="272"/>
      <c r="AI173" s="271"/>
      <c r="AJ173" s="272"/>
      <c r="AK173" s="271"/>
      <c r="AL173" s="283"/>
      <c r="AM173" s="289"/>
      <c r="AN173" s="272"/>
      <c r="AO173" s="271"/>
      <c r="AP173" s="272"/>
      <c r="AQ173" s="271"/>
      <c r="AR173" s="272"/>
      <c r="AS173" s="271"/>
      <c r="AT173" s="272"/>
      <c r="AU173" s="271"/>
      <c r="AV173" s="272"/>
      <c r="AW173" s="271"/>
      <c r="AX173" s="283"/>
      <c r="AY173" s="13">
        <f t="shared" si="0"/>
        <v>6047.5617000000011</v>
      </c>
      <c r="AZ173" s="42">
        <f t="shared" si="1"/>
        <v>240</v>
      </c>
      <c r="BA173" s="42">
        <f t="shared" si="2"/>
        <v>0</v>
      </c>
      <c r="BB173" s="42">
        <f t="shared" si="3"/>
        <v>240</v>
      </c>
      <c r="BC173" s="78">
        <f t="shared" si="4"/>
        <v>25.198173750000006</v>
      </c>
    </row>
    <row r="174" spans="1:55" ht="13" x14ac:dyDescent="0.15">
      <c r="A174" s="40" t="s">
        <v>11</v>
      </c>
      <c r="B174" s="41">
        <f t="shared" si="5"/>
        <v>46555</v>
      </c>
      <c r="C174" s="42">
        <v>7</v>
      </c>
      <c r="D174" s="42"/>
      <c r="E174" s="42" t="s">
        <v>31</v>
      </c>
      <c r="F174" s="43" t="s">
        <v>64</v>
      </c>
      <c r="G174" s="281"/>
      <c r="H174" s="272"/>
      <c r="I174" s="282"/>
      <c r="J174" s="272"/>
      <c r="K174" s="282"/>
      <c r="L174" s="272"/>
      <c r="M174" s="282"/>
      <c r="N174" s="283"/>
      <c r="O174" s="282"/>
      <c r="P174" s="272"/>
      <c r="Q174" s="282"/>
      <c r="R174" s="272"/>
      <c r="S174" s="282"/>
      <c r="T174" s="272"/>
      <c r="U174" s="282"/>
      <c r="V174" s="272"/>
      <c r="W174" s="282"/>
      <c r="X174" s="272"/>
      <c r="Y174" s="349">
        <v>120</v>
      </c>
      <c r="Z174" s="272"/>
      <c r="AA174" s="350">
        <v>120</v>
      </c>
      <c r="AB174" s="272"/>
      <c r="AC174" s="350"/>
      <c r="AD174" s="272"/>
      <c r="AE174" s="350"/>
      <c r="AF174" s="283"/>
      <c r="AG174" s="271"/>
      <c r="AH174" s="272"/>
      <c r="AI174" s="271"/>
      <c r="AJ174" s="272"/>
      <c r="AK174" s="271"/>
      <c r="AL174" s="283"/>
      <c r="AM174" s="289"/>
      <c r="AN174" s="272"/>
      <c r="AO174" s="271"/>
      <c r="AP174" s="272"/>
      <c r="AQ174" s="271"/>
      <c r="AR174" s="272"/>
      <c r="AS174" s="271"/>
      <c r="AT174" s="272"/>
      <c r="AU174" s="271"/>
      <c r="AV174" s="272"/>
      <c r="AW174" s="271"/>
      <c r="AX174" s="283"/>
      <c r="AY174" s="13">
        <f t="shared" si="0"/>
        <v>6481.5702000000001</v>
      </c>
      <c r="AZ174" s="42">
        <f t="shared" si="1"/>
        <v>240</v>
      </c>
      <c r="BA174" s="42">
        <f t="shared" si="2"/>
        <v>0</v>
      </c>
      <c r="BB174" s="42">
        <f t="shared" si="3"/>
        <v>240</v>
      </c>
      <c r="BC174" s="78">
        <f t="shared" si="4"/>
        <v>27.006542500000002</v>
      </c>
    </row>
    <row r="175" spans="1:55" ht="13" x14ac:dyDescent="0.15">
      <c r="A175" s="40" t="s">
        <v>12</v>
      </c>
      <c r="B175" s="41">
        <f t="shared" si="5"/>
        <v>46556</v>
      </c>
      <c r="C175" s="42">
        <v>7</v>
      </c>
      <c r="D175" s="42"/>
      <c r="E175" s="42" t="s">
        <v>31</v>
      </c>
      <c r="F175" s="43" t="s">
        <v>64</v>
      </c>
      <c r="G175" s="281"/>
      <c r="H175" s="272"/>
      <c r="I175" s="282"/>
      <c r="J175" s="272"/>
      <c r="K175" s="282"/>
      <c r="L175" s="272"/>
      <c r="M175" s="282"/>
      <c r="N175" s="283"/>
      <c r="O175" s="282"/>
      <c r="P175" s="272"/>
      <c r="Q175" s="282"/>
      <c r="R175" s="272"/>
      <c r="S175" s="282"/>
      <c r="T175" s="272"/>
      <c r="U175" s="282"/>
      <c r="V175" s="272"/>
      <c r="W175" s="282"/>
      <c r="X175" s="272"/>
      <c r="Y175" s="349">
        <v>120</v>
      </c>
      <c r="Z175" s="272"/>
      <c r="AA175" s="350">
        <v>90</v>
      </c>
      <c r="AB175" s="272"/>
      <c r="AC175" s="350">
        <v>30</v>
      </c>
      <c r="AD175" s="272"/>
      <c r="AE175" s="350"/>
      <c r="AF175" s="283"/>
      <c r="AG175" s="271"/>
      <c r="AH175" s="272"/>
      <c r="AI175" s="271"/>
      <c r="AJ175" s="272"/>
      <c r="AK175" s="271"/>
      <c r="AL175" s="283"/>
      <c r="AM175" s="289"/>
      <c r="AN175" s="272"/>
      <c r="AO175" s="271"/>
      <c r="AP175" s="272"/>
      <c r="AQ175" s="271"/>
      <c r="AR175" s="272"/>
      <c r="AS175" s="271"/>
      <c r="AT175" s="272"/>
      <c r="AU175" s="271"/>
      <c r="AV175" s="272"/>
      <c r="AW175" s="271"/>
      <c r="AX175" s="283"/>
      <c r="AY175" s="13">
        <f t="shared" si="0"/>
        <v>6047.5617000000011</v>
      </c>
      <c r="AZ175" s="42">
        <f t="shared" si="1"/>
        <v>240</v>
      </c>
      <c r="BA175" s="42">
        <f t="shared" si="2"/>
        <v>0</v>
      </c>
      <c r="BB175" s="42">
        <f t="shared" si="3"/>
        <v>240</v>
      </c>
      <c r="BC175" s="78">
        <f t="shared" si="4"/>
        <v>25.198173750000006</v>
      </c>
    </row>
    <row r="176" spans="1:55" ht="13" x14ac:dyDescent="0.15">
      <c r="A176" s="40" t="s">
        <v>13</v>
      </c>
      <c r="B176" s="41">
        <f t="shared" si="5"/>
        <v>46557</v>
      </c>
      <c r="C176" s="42">
        <v>7</v>
      </c>
      <c r="D176" s="42"/>
      <c r="E176" s="42" t="s">
        <v>31</v>
      </c>
      <c r="F176" s="43" t="s">
        <v>64</v>
      </c>
      <c r="G176" s="281"/>
      <c r="H176" s="272"/>
      <c r="I176" s="282"/>
      <c r="J176" s="272"/>
      <c r="K176" s="282"/>
      <c r="L176" s="272"/>
      <c r="M176" s="282"/>
      <c r="N176" s="283"/>
      <c r="O176" s="282"/>
      <c r="P176" s="272"/>
      <c r="Q176" s="282"/>
      <c r="R176" s="272"/>
      <c r="S176" s="282"/>
      <c r="T176" s="272"/>
      <c r="U176" s="282"/>
      <c r="V176" s="272"/>
      <c r="W176" s="282"/>
      <c r="X176" s="272"/>
      <c r="Y176" s="349">
        <v>120</v>
      </c>
      <c r="Z176" s="272"/>
      <c r="AA176" s="350">
        <v>120</v>
      </c>
      <c r="AB176" s="272"/>
      <c r="AC176" s="350"/>
      <c r="AD176" s="272"/>
      <c r="AE176" s="350"/>
      <c r="AF176" s="283"/>
      <c r="AG176" s="271"/>
      <c r="AH176" s="272"/>
      <c r="AI176" s="271"/>
      <c r="AJ176" s="272"/>
      <c r="AK176" s="271"/>
      <c r="AL176" s="283"/>
      <c r="AM176" s="289"/>
      <c r="AN176" s="272"/>
      <c r="AO176" s="271"/>
      <c r="AP176" s="272"/>
      <c r="AQ176" s="271"/>
      <c r="AR176" s="272"/>
      <c r="AS176" s="271"/>
      <c r="AT176" s="272"/>
      <c r="AU176" s="271"/>
      <c r="AV176" s="272"/>
      <c r="AW176" s="271"/>
      <c r="AX176" s="283"/>
      <c r="AY176" s="13">
        <f t="shared" si="0"/>
        <v>6481.5702000000001</v>
      </c>
      <c r="AZ176" s="42">
        <f t="shared" si="1"/>
        <v>240</v>
      </c>
      <c r="BA176" s="42">
        <f t="shared" si="2"/>
        <v>0</v>
      </c>
      <c r="BB176" s="42">
        <f t="shared" si="3"/>
        <v>240</v>
      </c>
      <c r="BC176" s="78">
        <f t="shared" si="4"/>
        <v>27.006542500000002</v>
      </c>
    </row>
    <row r="177" spans="1:55" ht="13" x14ac:dyDescent="0.15">
      <c r="A177" s="45" t="s">
        <v>14</v>
      </c>
      <c r="B177" s="46">
        <f t="shared" si="5"/>
        <v>46558</v>
      </c>
      <c r="C177" s="47">
        <v>7</v>
      </c>
      <c r="D177" s="47"/>
      <c r="E177" s="47" t="s">
        <v>31</v>
      </c>
      <c r="F177" s="48" t="s">
        <v>64</v>
      </c>
      <c r="G177" s="296"/>
      <c r="H177" s="292"/>
      <c r="I177" s="291"/>
      <c r="J177" s="292"/>
      <c r="K177" s="291"/>
      <c r="L177" s="292"/>
      <c r="M177" s="291"/>
      <c r="N177" s="293"/>
      <c r="O177" s="282"/>
      <c r="P177" s="272"/>
      <c r="Q177" s="282"/>
      <c r="R177" s="272"/>
      <c r="S177" s="282"/>
      <c r="T177" s="272"/>
      <c r="U177" s="282"/>
      <c r="V177" s="272"/>
      <c r="W177" s="282"/>
      <c r="X177" s="272"/>
      <c r="Y177" s="351">
        <v>0</v>
      </c>
      <c r="Z177" s="292"/>
      <c r="AA177" s="352">
        <v>0</v>
      </c>
      <c r="AB177" s="292"/>
      <c r="AC177" s="352"/>
      <c r="AD177" s="292"/>
      <c r="AE177" s="352"/>
      <c r="AF177" s="293"/>
      <c r="AG177" s="295"/>
      <c r="AH177" s="292"/>
      <c r="AI177" s="295"/>
      <c r="AJ177" s="292"/>
      <c r="AK177" s="295"/>
      <c r="AL177" s="293"/>
      <c r="AM177" s="294"/>
      <c r="AN177" s="292"/>
      <c r="AO177" s="295"/>
      <c r="AP177" s="292"/>
      <c r="AQ177" s="295"/>
      <c r="AR177" s="292"/>
      <c r="AS177" s="295"/>
      <c r="AT177" s="292"/>
      <c r="AU177" s="295"/>
      <c r="AV177" s="292"/>
      <c r="AW177" s="295"/>
      <c r="AX177" s="293"/>
      <c r="AY177" s="79">
        <f t="shared" si="0"/>
        <v>0</v>
      </c>
      <c r="AZ177" s="47">
        <f t="shared" si="1"/>
        <v>0</v>
      </c>
      <c r="BA177" s="47">
        <f t="shared" si="2"/>
        <v>0</v>
      </c>
      <c r="BB177" s="47">
        <f t="shared" si="3"/>
        <v>0</v>
      </c>
      <c r="BC177" s="80" t="str">
        <f t="shared" si="4"/>
        <v/>
      </c>
    </row>
    <row r="178" spans="1:55" ht="13" x14ac:dyDescent="0.15">
      <c r="A178" s="32" t="s">
        <v>7</v>
      </c>
      <c r="B178" s="33">
        <f t="shared" si="5"/>
        <v>46559</v>
      </c>
      <c r="C178" s="34">
        <v>7</v>
      </c>
      <c r="D178" s="34"/>
      <c r="E178" s="34" t="s">
        <v>34</v>
      </c>
      <c r="F178" s="35" t="s">
        <v>64</v>
      </c>
      <c r="G178" s="281"/>
      <c r="H178" s="272"/>
      <c r="I178" s="282"/>
      <c r="J178" s="272"/>
      <c r="K178" s="282"/>
      <c r="L178" s="272"/>
      <c r="M178" s="282"/>
      <c r="N178" s="283"/>
      <c r="O178" s="284"/>
      <c r="P178" s="285"/>
      <c r="Q178" s="284"/>
      <c r="R178" s="285"/>
      <c r="S178" s="284"/>
      <c r="T178" s="285"/>
      <c r="U178" s="284"/>
      <c r="V178" s="285"/>
      <c r="W178" s="284"/>
      <c r="X178" s="285"/>
      <c r="Y178" s="286">
        <v>120</v>
      </c>
      <c r="Z178" s="285"/>
      <c r="AA178" s="287">
        <v>90</v>
      </c>
      <c r="AB178" s="285"/>
      <c r="AC178" s="287">
        <v>30</v>
      </c>
      <c r="AD178" s="285"/>
      <c r="AE178" s="287"/>
      <c r="AF178" s="288"/>
      <c r="AG178" s="271"/>
      <c r="AH178" s="272"/>
      <c r="AI178" s="271"/>
      <c r="AJ178" s="272"/>
      <c r="AK178" s="271"/>
      <c r="AL178" s="283"/>
      <c r="AM178" s="289"/>
      <c r="AN178" s="272"/>
      <c r="AO178" s="271"/>
      <c r="AP178" s="272"/>
      <c r="AQ178" s="271"/>
      <c r="AR178" s="272"/>
      <c r="AS178" s="271"/>
      <c r="AT178" s="272"/>
      <c r="AU178" s="271"/>
      <c r="AV178" s="272"/>
      <c r="AW178" s="271"/>
      <c r="AX178" s="283"/>
      <c r="AY178" s="68">
        <f t="shared" si="0"/>
        <v>6047.5617000000011</v>
      </c>
      <c r="AZ178" s="34">
        <f t="shared" si="1"/>
        <v>240</v>
      </c>
      <c r="BA178" s="34">
        <f t="shared" si="2"/>
        <v>0</v>
      </c>
      <c r="BB178" s="34">
        <f t="shared" si="3"/>
        <v>240</v>
      </c>
      <c r="BC178" s="69">
        <f t="shared" si="4"/>
        <v>25.198173750000006</v>
      </c>
    </row>
    <row r="179" spans="1:55" ht="13" x14ac:dyDescent="0.15">
      <c r="A179" s="40" t="s">
        <v>9</v>
      </c>
      <c r="B179" s="41">
        <f t="shared" si="5"/>
        <v>46560</v>
      </c>
      <c r="C179" s="42">
        <v>7</v>
      </c>
      <c r="D179" s="42"/>
      <c r="E179" s="42" t="s">
        <v>34</v>
      </c>
      <c r="F179" s="43" t="s">
        <v>64</v>
      </c>
      <c r="G179" s="281"/>
      <c r="H179" s="272"/>
      <c r="I179" s="282"/>
      <c r="J179" s="272"/>
      <c r="K179" s="282"/>
      <c r="L179" s="272"/>
      <c r="M179" s="282"/>
      <c r="N179" s="283"/>
      <c r="O179" s="282"/>
      <c r="P179" s="272"/>
      <c r="Q179" s="282"/>
      <c r="R179" s="272"/>
      <c r="S179" s="282"/>
      <c r="T179" s="272"/>
      <c r="U179" s="282"/>
      <c r="V179" s="272"/>
      <c r="W179" s="282"/>
      <c r="X179" s="272"/>
      <c r="Y179" s="349">
        <v>120</v>
      </c>
      <c r="Z179" s="272"/>
      <c r="AA179" s="350">
        <v>120</v>
      </c>
      <c r="AB179" s="272"/>
      <c r="AC179" s="350"/>
      <c r="AD179" s="272"/>
      <c r="AE179" s="350"/>
      <c r="AF179" s="283"/>
      <c r="AG179" s="271"/>
      <c r="AH179" s="272"/>
      <c r="AI179" s="271"/>
      <c r="AJ179" s="272"/>
      <c r="AK179" s="271"/>
      <c r="AL179" s="283"/>
      <c r="AM179" s="289"/>
      <c r="AN179" s="272"/>
      <c r="AO179" s="271"/>
      <c r="AP179" s="272"/>
      <c r="AQ179" s="271"/>
      <c r="AR179" s="272"/>
      <c r="AS179" s="271"/>
      <c r="AT179" s="272"/>
      <c r="AU179" s="271"/>
      <c r="AV179" s="272"/>
      <c r="AW179" s="271"/>
      <c r="AX179" s="283"/>
      <c r="AY179" s="13">
        <f t="shared" si="0"/>
        <v>6481.5702000000001</v>
      </c>
      <c r="AZ179" s="42">
        <f t="shared" si="1"/>
        <v>240</v>
      </c>
      <c r="BA179" s="42">
        <f t="shared" si="2"/>
        <v>0</v>
      </c>
      <c r="BB179" s="42">
        <f t="shared" si="3"/>
        <v>240</v>
      </c>
      <c r="BC179" s="78">
        <f t="shared" si="4"/>
        <v>27.006542500000002</v>
      </c>
    </row>
    <row r="180" spans="1:55" ht="13" x14ac:dyDescent="0.15">
      <c r="A180" s="40" t="s">
        <v>10</v>
      </c>
      <c r="B180" s="41">
        <f t="shared" si="5"/>
        <v>46561</v>
      </c>
      <c r="C180" s="42">
        <v>7</v>
      </c>
      <c r="D180" s="42"/>
      <c r="E180" s="42" t="s">
        <v>34</v>
      </c>
      <c r="F180" s="43" t="s">
        <v>64</v>
      </c>
      <c r="G180" s="281"/>
      <c r="H180" s="272"/>
      <c r="I180" s="282"/>
      <c r="J180" s="272"/>
      <c r="K180" s="282"/>
      <c r="L180" s="272"/>
      <c r="M180" s="282"/>
      <c r="N180" s="283"/>
      <c r="O180" s="282"/>
      <c r="P180" s="272"/>
      <c r="Q180" s="282"/>
      <c r="R180" s="272"/>
      <c r="S180" s="282"/>
      <c r="T180" s="272"/>
      <c r="U180" s="282"/>
      <c r="V180" s="272"/>
      <c r="W180" s="282"/>
      <c r="X180" s="272"/>
      <c r="Y180" s="349">
        <v>120</v>
      </c>
      <c r="Z180" s="272"/>
      <c r="AA180" s="350">
        <v>90</v>
      </c>
      <c r="AB180" s="272"/>
      <c r="AC180" s="350">
        <v>30</v>
      </c>
      <c r="AD180" s="272"/>
      <c r="AE180" s="350"/>
      <c r="AF180" s="283"/>
      <c r="AG180" s="271"/>
      <c r="AH180" s="272"/>
      <c r="AI180" s="271"/>
      <c r="AJ180" s="272"/>
      <c r="AK180" s="271"/>
      <c r="AL180" s="283"/>
      <c r="AM180" s="289"/>
      <c r="AN180" s="272"/>
      <c r="AO180" s="271"/>
      <c r="AP180" s="272"/>
      <c r="AQ180" s="271"/>
      <c r="AR180" s="272"/>
      <c r="AS180" s="271"/>
      <c r="AT180" s="272"/>
      <c r="AU180" s="271"/>
      <c r="AV180" s="272"/>
      <c r="AW180" s="271"/>
      <c r="AX180" s="283"/>
      <c r="AY180" s="13">
        <f t="shared" si="0"/>
        <v>6047.5617000000011</v>
      </c>
      <c r="AZ180" s="42">
        <f t="shared" si="1"/>
        <v>240</v>
      </c>
      <c r="BA180" s="42">
        <f t="shared" si="2"/>
        <v>0</v>
      </c>
      <c r="BB180" s="42">
        <f t="shared" si="3"/>
        <v>240</v>
      </c>
      <c r="BC180" s="78">
        <f t="shared" si="4"/>
        <v>25.198173750000006</v>
      </c>
    </row>
    <row r="181" spans="1:55" ht="13" x14ac:dyDescent="0.15">
      <c r="A181" s="40" t="s">
        <v>11</v>
      </c>
      <c r="B181" s="41">
        <f t="shared" si="5"/>
        <v>46562</v>
      </c>
      <c r="C181" s="42">
        <v>7</v>
      </c>
      <c r="D181" s="42"/>
      <c r="E181" s="42" t="s">
        <v>34</v>
      </c>
      <c r="F181" s="43" t="s">
        <v>64</v>
      </c>
      <c r="G181" s="281"/>
      <c r="H181" s="272"/>
      <c r="I181" s="282"/>
      <c r="J181" s="272"/>
      <c r="K181" s="282"/>
      <c r="L181" s="272"/>
      <c r="M181" s="282"/>
      <c r="N181" s="283"/>
      <c r="O181" s="282"/>
      <c r="P181" s="272"/>
      <c r="Q181" s="282"/>
      <c r="R181" s="272"/>
      <c r="S181" s="282"/>
      <c r="T181" s="272"/>
      <c r="U181" s="282"/>
      <c r="V181" s="272"/>
      <c r="W181" s="282"/>
      <c r="X181" s="272"/>
      <c r="Y181" s="349">
        <v>120</v>
      </c>
      <c r="Z181" s="272"/>
      <c r="AA181" s="350">
        <v>120</v>
      </c>
      <c r="AB181" s="272"/>
      <c r="AC181" s="350"/>
      <c r="AD181" s="272"/>
      <c r="AE181" s="350"/>
      <c r="AF181" s="283"/>
      <c r="AG181" s="271"/>
      <c r="AH181" s="272"/>
      <c r="AI181" s="271"/>
      <c r="AJ181" s="272"/>
      <c r="AK181" s="271"/>
      <c r="AL181" s="283"/>
      <c r="AM181" s="289"/>
      <c r="AN181" s="272"/>
      <c r="AO181" s="271"/>
      <c r="AP181" s="272"/>
      <c r="AQ181" s="271"/>
      <c r="AR181" s="272"/>
      <c r="AS181" s="271"/>
      <c r="AT181" s="272"/>
      <c r="AU181" s="271"/>
      <c r="AV181" s="272"/>
      <c r="AW181" s="271"/>
      <c r="AX181" s="283"/>
      <c r="AY181" s="13">
        <f t="shared" si="0"/>
        <v>6481.5702000000001</v>
      </c>
      <c r="AZ181" s="42">
        <f t="shared" si="1"/>
        <v>240</v>
      </c>
      <c r="BA181" s="42">
        <f t="shared" si="2"/>
        <v>0</v>
      </c>
      <c r="BB181" s="42">
        <f t="shared" si="3"/>
        <v>240</v>
      </c>
      <c r="BC181" s="78">
        <f t="shared" si="4"/>
        <v>27.006542500000002</v>
      </c>
    </row>
    <row r="182" spans="1:55" ht="13" x14ac:dyDescent="0.15">
      <c r="A182" s="40" t="s">
        <v>12</v>
      </c>
      <c r="B182" s="41">
        <f t="shared" si="5"/>
        <v>46563</v>
      </c>
      <c r="C182" s="42">
        <v>7</v>
      </c>
      <c r="D182" s="42"/>
      <c r="E182" s="42" t="s">
        <v>34</v>
      </c>
      <c r="F182" s="43" t="s">
        <v>64</v>
      </c>
      <c r="G182" s="281"/>
      <c r="H182" s="272"/>
      <c r="I182" s="282"/>
      <c r="J182" s="272"/>
      <c r="K182" s="282"/>
      <c r="L182" s="272"/>
      <c r="M182" s="282"/>
      <c r="N182" s="283"/>
      <c r="O182" s="282"/>
      <c r="P182" s="272"/>
      <c r="Q182" s="282"/>
      <c r="R182" s="272"/>
      <c r="S182" s="282"/>
      <c r="T182" s="272"/>
      <c r="U182" s="282"/>
      <c r="V182" s="272"/>
      <c r="W182" s="282"/>
      <c r="X182" s="272"/>
      <c r="Y182" s="349">
        <v>120</v>
      </c>
      <c r="Z182" s="272"/>
      <c r="AA182" s="350">
        <v>90</v>
      </c>
      <c r="AB182" s="272"/>
      <c r="AC182" s="350">
        <v>30</v>
      </c>
      <c r="AD182" s="272"/>
      <c r="AE182" s="350"/>
      <c r="AF182" s="283"/>
      <c r="AG182" s="271"/>
      <c r="AH182" s="272"/>
      <c r="AI182" s="271"/>
      <c r="AJ182" s="272"/>
      <c r="AK182" s="271"/>
      <c r="AL182" s="283"/>
      <c r="AM182" s="289"/>
      <c r="AN182" s="272"/>
      <c r="AO182" s="271"/>
      <c r="AP182" s="272"/>
      <c r="AQ182" s="271"/>
      <c r="AR182" s="272"/>
      <c r="AS182" s="271"/>
      <c r="AT182" s="272"/>
      <c r="AU182" s="271"/>
      <c r="AV182" s="272"/>
      <c r="AW182" s="271"/>
      <c r="AX182" s="283"/>
      <c r="AY182" s="13">
        <f t="shared" si="0"/>
        <v>6047.5617000000011</v>
      </c>
      <c r="AZ182" s="42">
        <f t="shared" si="1"/>
        <v>240</v>
      </c>
      <c r="BA182" s="42">
        <f t="shared" si="2"/>
        <v>0</v>
      </c>
      <c r="BB182" s="42">
        <f t="shared" si="3"/>
        <v>240</v>
      </c>
      <c r="BC182" s="78">
        <f t="shared" si="4"/>
        <v>25.198173750000006</v>
      </c>
    </row>
    <row r="183" spans="1:55" ht="13" x14ac:dyDescent="0.15">
      <c r="A183" s="40" t="s">
        <v>13</v>
      </c>
      <c r="B183" s="41">
        <f t="shared" si="5"/>
        <v>46564</v>
      </c>
      <c r="C183" s="42">
        <v>7</v>
      </c>
      <c r="D183" s="42"/>
      <c r="E183" s="42" t="s">
        <v>34</v>
      </c>
      <c r="F183" s="43" t="s">
        <v>64</v>
      </c>
      <c r="G183" s="281"/>
      <c r="H183" s="272"/>
      <c r="I183" s="282"/>
      <c r="J183" s="272"/>
      <c r="K183" s="282"/>
      <c r="L183" s="272"/>
      <c r="M183" s="282"/>
      <c r="N183" s="283"/>
      <c r="O183" s="282"/>
      <c r="P183" s="272"/>
      <c r="Q183" s="282"/>
      <c r="R183" s="272"/>
      <c r="S183" s="282"/>
      <c r="T183" s="272"/>
      <c r="U183" s="282"/>
      <c r="V183" s="272"/>
      <c r="W183" s="282"/>
      <c r="X183" s="272"/>
      <c r="Y183" s="349">
        <v>120</v>
      </c>
      <c r="Z183" s="272"/>
      <c r="AA183" s="350">
        <v>120</v>
      </c>
      <c r="AB183" s="272"/>
      <c r="AC183" s="350"/>
      <c r="AD183" s="272"/>
      <c r="AE183" s="350"/>
      <c r="AF183" s="283"/>
      <c r="AG183" s="271"/>
      <c r="AH183" s="272"/>
      <c r="AI183" s="271"/>
      <c r="AJ183" s="272"/>
      <c r="AK183" s="271"/>
      <c r="AL183" s="283"/>
      <c r="AM183" s="289"/>
      <c r="AN183" s="272"/>
      <c r="AO183" s="271"/>
      <c r="AP183" s="272"/>
      <c r="AQ183" s="271"/>
      <c r="AR183" s="272"/>
      <c r="AS183" s="271"/>
      <c r="AT183" s="272"/>
      <c r="AU183" s="271"/>
      <c r="AV183" s="272"/>
      <c r="AW183" s="271"/>
      <c r="AX183" s="283"/>
      <c r="AY183" s="13">
        <f t="shared" si="0"/>
        <v>6481.5702000000001</v>
      </c>
      <c r="AZ183" s="42">
        <f t="shared" si="1"/>
        <v>240</v>
      </c>
      <c r="BA183" s="42">
        <f t="shared" si="2"/>
        <v>0</v>
      </c>
      <c r="BB183" s="42">
        <f t="shared" si="3"/>
        <v>240</v>
      </c>
      <c r="BC183" s="78">
        <f t="shared" si="4"/>
        <v>27.006542500000002</v>
      </c>
    </row>
    <row r="184" spans="1:55" ht="13" x14ac:dyDescent="0.15">
      <c r="A184" s="45" t="s">
        <v>14</v>
      </c>
      <c r="B184" s="46">
        <f t="shared" si="5"/>
        <v>46565</v>
      </c>
      <c r="C184" s="47">
        <v>7</v>
      </c>
      <c r="D184" s="47"/>
      <c r="E184" s="47" t="s">
        <v>34</v>
      </c>
      <c r="F184" s="48" t="s">
        <v>64</v>
      </c>
      <c r="G184" s="296"/>
      <c r="H184" s="292"/>
      <c r="I184" s="291"/>
      <c r="J184" s="292"/>
      <c r="K184" s="291"/>
      <c r="L184" s="292"/>
      <c r="M184" s="291"/>
      <c r="N184" s="293"/>
      <c r="O184" s="291"/>
      <c r="P184" s="292"/>
      <c r="Q184" s="291"/>
      <c r="R184" s="292"/>
      <c r="S184" s="291"/>
      <c r="T184" s="292"/>
      <c r="U184" s="291"/>
      <c r="V184" s="292"/>
      <c r="W184" s="291"/>
      <c r="X184" s="292"/>
      <c r="Y184" s="351">
        <v>0</v>
      </c>
      <c r="Z184" s="292"/>
      <c r="AA184" s="352">
        <v>0</v>
      </c>
      <c r="AB184" s="292"/>
      <c r="AC184" s="352"/>
      <c r="AD184" s="292"/>
      <c r="AE184" s="352"/>
      <c r="AF184" s="293"/>
      <c r="AG184" s="295"/>
      <c r="AH184" s="292"/>
      <c r="AI184" s="295"/>
      <c r="AJ184" s="292"/>
      <c r="AK184" s="295"/>
      <c r="AL184" s="293"/>
      <c r="AM184" s="294"/>
      <c r="AN184" s="292"/>
      <c r="AO184" s="295"/>
      <c r="AP184" s="292"/>
      <c r="AQ184" s="295"/>
      <c r="AR184" s="292"/>
      <c r="AS184" s="295"/>
      <c r="AT184" s="292"/>
      <c r="AU184" s="295"/>
      <c r="AV184" s="292"/>
      <c r="AW184" s="295"/>
      <c r="AX184" s="293"/>
      <c r="AY184" s="79">
        <f t="shared" si="0"/>
        <v>0</v>
      </c>
      <c r="AZ184" s="47">
        <f t="shared" si="1"/>
        <v>0</v>
      </c>
      <c r="BA184" s="47">
        <f t="shared" si="2"/>
        <v>0</v>
      </c>
      <c r="BB184" s="47">
        <f t="shared" si="3"/>
        <v>0</v>
      </c>
      <c r="BC184" s="80" t="str">
        <f t="shared" si="4"/>
        <v/>
      </c>
    </row>
    <row r="185" spans="1:55" ht="13" x14ac:dyDescent="0.15">
      <c r="A185" s="32" t="s">
        <v>7</v>
      </c>
      <c r="B185" s="33">
        <f t="shared" si="5"/>
        <v>46566</v>
      </c>
      <c r="C185" s="34">
        <v>7</v>
      </c>
      <c r="D185" s="34"/>
      <c r="E185" s="34" t="s">
        <v>35</v>
      </c>
      <c r="F185" s="35" t="s">
        <v>64</v>
      </c>
      <c r="G185" s="281"/>
      <c r="H185" s="272"/>
      <c r="I185" s="282"/>
      <c r="J185" s="272"/>
      <c r="K185" s="282"/>
      <c r="L185" s="272"/>
      <c r="M185" s="282"/>
      <c r="N185" s="283"/>
      <c r="O185" s="284"/>
      <c r="P185" s="285"/>
      <c r="Q185" s="284"/>
      <c r="R185" s="285"/>
      <c r="S185" s="284"/>
      <c r="T185" s="285"/>
      <c r="U185" s="284"/>
      <c r="V185" s="285"/>
      <c r="W185" s="284"/>
      <c r="X185" s="285"/>
      <c r="Y185" s="286">
        <v>120</v>
      </c>
      <c r="Z185" s="285"/>
      <c r="AA185" s="287">
        <v>90</v>
      </c>
      <c r="AB185" s="285"/>
      <c r="AC185" s="287">
        <v>30</v>
      </c>
      <c r="AD185" s="285"/>
      <c r="AE185" s="287"/>
      <c r="AF185" s="288"/>
      <c r="AG185" s="271"/>
      <c r="AH185" s="272"/>
      <c r="AI185" s="271"/>
      <c r="AJ185" s="272"/>
      <c r="AK185" s="271"/>
      <c r="AL185" s="283"/>
      <c r="AM185" s="289"/>
      <c r="AN185" s="272"/>
      <c r="AO185" s="271"/>
      <c r="AP185" s="272"/>
      <c r="AQ185" s="271"/>
      <c r="AR185" s="272"/>
      <c r="AS185" s="271"/>
      <c r="AT185" s="272"/>
      <c r="AU185" s="271"/>
      <c r="AV185" s="272"/>
      <c r="AW185" s="271"/>
      <c r="AX185" s="283"/>
      <c r="AY185" s="68">
        <f t="shared" si="0"/>
        <v>6047.5617000000011</v>
      </c>
      <c r="AZ185" s="34">
        <f t="shared" si="1"/>
        <v>240</v>
      </c>
      <c r="BA185" s="34">
        <f t="shared" si="2"/>
        <v>0</v>
      </c>
      <c r="BB185" s="34">
        <f t="shared" si="3"/>
        <v>240</v>
      </c>
      <c r="BC185" s="69">
        <f t="shared" si="4"/>
        <v>25.198173750000006</v>
      </c>
    </row>
    <row r="186" spans="1:55" ht="13" x14ac:dyDescent="0.15">
      <c r="A186" s="40" t="s">
        <v>9</v>
      </c>
      <c r="B186" s="41">
        <f t="shared" si="5"/>
        <v>46567</v>
      </c>
      <c r="C186" s="42">
        <v>7</v>
      </c>
      <c r="D186" s="42"/>
      <c r="E186" s="42" t="s">
        <v>35</v>
      </c>
      <c r="F186" s="43" t="s">
        <v>64</v>
      </c>
      <c r="G186" s="281"/>
      <c r="H186" s="272"/>
      <c r="I186" s="282"/>
      <c r="J186" s="272"/>
      <c r="K186" s="282"/>
      <c r="L186" s="272"/>
      <c r="M186" s="282"/>
      <c r="N186" s="283"/>
      <c r="O186" s="282"/>
      <c r="P186" s="272"/>
      <c r="Q186" s="282"/>
      <c r="R186" s="272"/>
      <c r="S186" s="282"/>
      <c r="T186" s="272"/>
      <c r="U186" s="282"/>
      <c r="V186" s="272"/>
      <c r="W186" s="282"/>
      <c r="X186" s="272"/>
      <c r="Y186" s="349">
        <v>120</v>
      </c>
      <c r="Z186" s="272"/>
      <c r="AA186" s="350">
        <v>120</v>
      </c>
      <c r="AB186" s="272"/>
      <c r="AC186" s="350"/>
      <c r="AD186" s="272"/>
      <c r="AE186" s="350"/>
      <c r="AF186" s="283"/>
      <c r="AG186" s="271"/>
      <c r="AH186" s="272"/>
      <c r="AI186" s="271"/>
      <c r="AJ186" s="272"/>
      <c r="AK186" s="271"/>
      <c r="AL186" s="283"/>
      <c r="AM186" s="289"/>
      <c r="AN186" s="272"/>
      <c r="AO186" s="271"/>
      <c r="AP186" s="272"/>
      <c r="AQ186" s="271"/>
      <c r="AR186" s="272"/>
      <c r="AS186" s="271"/>
      <c r="AT186" s="272"/>
      <c r="AU186" s="271"/>
      <c r="AV186" s="272"/>
      <c r="AW186" s="271"/>
      <c r="AX186" s="283"/>
      <c r="AY186" s="13">
        <f t="shared" si="0"/>
        <v>6481.5702000000001</v>
      </c>
      <c r="AZ186" s="42">
        <f t="shared" si="1"/>
        <v>240</v>
      </c>
      <c r="BA186" s="42">
        <f t="shared" si="2"/>
        <v>0</v>
      </c>
      <c r="BB186" s="42">
        <f t="shared" si="3"/>
        <v>240</v>
      </c>
      <c r="BC186" s="78">
        <f t="shared" si="4"/>
        <v>27.006542500000002</v>
      </c>
    </row>
    <row r="187" spans="1:55" ht="13" x14ac:dyDescent="0.15">
      <c r="A187" s="40" t="s">
        <v>10</v>
      </c>
      <c r="B187" s="41">
        <f t="shared" si="5"/>
        <v>46568</v>
      </c>
      <c r="C187" s="42">
        <v>7</v>
      </c>
      <c r="D187" s="42"/>
      <c r="E187" s="42" t="s">
        <v>35</v>
      </c>
      <c r="F187" s="43" t="s">
        <v>64</v>
      </c>
      <c r="G187" s="281"/>
      <c r="H187" s="272"/>
      <c r="I187" s="282"/>
      <c r="J187" s="272"/>
      <c r="K187" s="282"/>
      <c r="L187" s="272"/>
      <c r="M187" s="282"/>
      <c r="N187" s="283"/>
      <c r="O187" s="282"/>
      <c r="P187" s="272"/>
      <c r="Q187" s="282"/>
      <c r="R187" s="272"/>
      <c r="S187" s="282"/>
      <c r="T187" s="272"/>
      <c r="U187" s="282"/>
      <c r="V187" s="272"/>
      <c r="W187" s="282"/>
      <c r="X187" s="272"/>
      <c r="Y187" s="349">
        <v>120</v>
      </c>
      <c r="Z187" s="272"/>
      <c r="AA187" s="350">
        <v>90</v>
      </c>
      <c r="AB187" s="272"/>
      <c r="AC187" s="350">
        <v>30</v>
      </c>
      <c r="AD187" s="272"/>
      <c r="AE187" s="350"/>
      <c r="AF187" s="283"/>
      <c r="AG187" s="271"/>
      <c r="AH187" s="272"/>
      <c r="AI187" s="271"/>
      <c r="AJ187" s="272"/>
      <c r="AK187" s="271"/>
      <c r="AL187" s="283"/>
      <c r="AM187" s="289"/>
      <c r="AN187" s="272"/>
      <c r="AO187" s="271"/>
      <c r="AP187" s="272"/>
      <c r="AQ187" s="271"/>
      <c r="AR187" s="272"/>
      <c r="AS187" s="271"/>
      <c r="AT187" s="272"/>
      <c r="AU187" s="271"/>
      <c r="AV187" s="272"/>
      <c r="AW187" s="271"/>
      <c r="AX187" s="283"/>
      <c r="AY187" s="13">
        <f t="shared" si="0"/>
        <v>6047.5617000000011</v>
      </c>
      <c r="AZ187" s="42">
        <f t="shared" si="1"/>
        <v>240</v>
      </c>
      <c r="BA187" s="42">
        <f t="shared" si="2"/>
        <v>0</v>
      </c>
      <c r="BB187" s="42">
        <f t="shared" si="3"/>
        <v>240</v>
      </c>
      <c r="BC187" s="78">
        <f t="shared" si="4"/>
        <v>25.198173750000006</v>
      </c>
    </row>
    <row r="188" spans="1:55" ht="13" x14ac:dyDescent="0.15">
      <c r="A188" s="40" t="s">
        <v>11</v>
      </c>
      <c r="B188" s="41">
        <f t="shared" si="5"/>
        <v>46569</v>
      </c>
      <c r="C188" s="42">
        <v>7</v>
      </c>
      <c r="D188" s="42"/>
      <c r="E188" s="42" t="s">
        <v>35</v>
      </c>
      <c r="F188" s="43" t="s">
        <v>64</v>
      </c>
      <c r="G188" s="281"/>
      <c r="H188" s="272"/>
      <c r="I188" s="282"/>
      <c r="J188" s="272"/>
      <c r="K188" s="282"/>
      <c r="L188" s="272"/>
      <c r="M188" s="282"/>
      <c r="N188" s="283"/>
      <c r="O188" s="282"/>
      <c r="P188" s="272"/>
      <c r="Q188" s="282"/>
      <c r="R188" s="272"/>
      <c r="S188" s="282"/>
      <c r="T188" s="272"/>
      <c r="U188" s="282"/>
      <c r="V188" s="272"/>
      <c r="W188" s="282"/>
      <c r="X188" s="272"/>
      <c r="Y188" s="349">
        <v>120</v>
      </c>
      <c r="Z188" s="272"/>
      <c r="AA188" s="350">
        <v>120</v>
      </c>
      <c r="AB188" s="272"/>
      <c r="AC188" s="350"/>
      <c r="AD188" s="272"/>
      <c r="AE188" s="350"/>
      <c r="AF188" s="283"/>
      <c r="AG188" s="271"/>
      <c r="AH188" s="272"/>
      <c r="AI188" s="271"/>
      <c r="AJ188" s="272"/>
      <c r="AK188" s="271"/>
      <c r="AL188" s="283"/>
      <c r="AM188" s="289"/>
      <c r="AN188" s="272"/>
      <c r="AO188" s="271"/>
      <c r="AP188" s="272"/>
      <c r="AQ188" s="271"/>
      <c r="AR188" s="272"/>
      <c r="AS188" s="271"/>
      <c r="AT188" s="272"/>
      <c r="AU188" s="271"/>
      <c r="AV188" s="272"/>
      <c r="AW188" s="271"/>
      <c r="AX188" s="283"/>
      <c r="AY188" s="13">
        <f t="shared" si="0"/>
        <v>6481.5702000000001</v>
      </c>
      <c r="AZ188" s="42">
        <f t="shared" si="1"/>
        <v>240</v>
      </c>
      <c r="BA188" s="42">
        <f t="shared" si="2"/>
        <v>0</v>
      </c>
      <c r="BB188" s="42">
        <f t="shared" si="3"/>
        <v>240</v>
      </c>
      <c r="BC188" s="78">
        <f t="shared" si="4"/>
        <v>27.006542500000002</v>
      </c>
    </row>
    <row r="189" spans="1:55" ht="13" x14ac:dyDescent="0.15">
      <c r="A189" s="40" t="s">
        <v>12</v>
      </c>
      <c r="B189" s="41">
        <f t="shared" si="5"/>
        <v>46570</v>
      </c>
      <c r="C189" s="42">
        <v>7</v>
      </c>
      <c r="D189" s="42"/>
      <c r="E189" s="42" t="s">
        <v>35</v>
      </c>
      <c r="F189" s="43" t="s">
        <v>64</v>
      </c>
      <c r="G189" s="281"/>
      <c r="H189" s="272"/>
      <c r="I189" s="282"/>
      <c r="J189" s="272"/>
      <c r="K189" s="282"/>
      <c r="L189" s="272"/>
      <c r="M189" s="282"/>
      <c r="N189" s="283"/>
      <c r="O189" s="282"/>
      <c r="P189" s="272"/>
      <c r="Q189" s="282"/>
      <c r="R189" s="272"/>
      <c r="S189" s="282"/>
      <c r="T189" s="272"/>
      <c r="U189" s="282"/>
      <c r="V189" s="272"/>
      <c r="W189" s="282"/>
      <c r="X189" s="272"/>
      <c r="Y189" s="349">
        <v>120</v>
      </c>
      <c r="Z189" s="272"/>
      <c r="AA189" s="350">
        <v>90</v>
      </c>
      <c r="AB189" s="272"/>
      <c r="AC189" s="350">
        <v>30</v>
      </c>
      <c r="AD189" s="272"/>
      <c r="AE189" s="350"/>
      <c r="AF189" s="283"/>
      <c r="AG189" s="271"/>
      <c r="AH189" s="272"/>
      <c r="AI189" s="271"/>
      <c r="AJ189" s="272"/>
      <c r="AK189" s="271"/>
      <c r="AL189" s="283"/>
      <c r="AM189" s="289"/>
      <c r="AN189" s="272"/>
      <c r="AO189" s="271"/>
      <c r="AP189" s="272"/>
      <c r="AQ189" s="271"/>
      <c r="AR189" s="272"/>
      <c r="AS189" s="271"/>
      <c r="AT189" s="272"/>
      <c r="AU189" s="271"/>
      <c r="AV189" s="272"/>
      <c r="AW189" s="271"/>
      <c r="AX189" s="283"/>
      <c r="AY189" s="13">
        <f t="shared" si="0"/>
        <v>6047.5617000000011</v>
      </c>
      <c r="AZ189" s="42">
        <f t="shared" si="1"/>
        <v>240</v>
      </c>
      <c r="BA189" s="42">
        <f t="shared" si="2"/>
        <v>0</v>
      </c>
      <c r="BB189" s="42">
        <f t="shared" si="3"/>
        <v>240</v>
      </c>
      <c r="BC189" s="78">
        <f t="shared" si="4"/>
        <v>25.198173750000006</v>
      </c>
    </row>
    <row r="190" spans="1:55" ht="13" x14ac:dyDescent="0.15">
      <c r="A190" s="40" t="s">
        <v>13</v>
      </c>
      <c r="B190" s="41">
        <f t="shared" si="5"/>
        <v>46571</v>
      </c>
      <c r="C190" s="42">
        <v>7</v>
      </c>
      <c r="D190" s="42"/>
      <c r="E190" s="42" t="s">
        <v>35</v>
      </c>
      <c r="F190" s="43" t="s">
        <v>64</v>
      </c>
      <c r="G190" s="281"/>
      <c r="H190" s="272"/>
      <c r="I190" s="282"/>
      <c r="J190" s="272"/>
      <c r="K190" s="282"/>
      <c r="L190" s="272"/>
      <c r="M190" s="282"/>
      <c r="N190" s="283"/>
      <c r="O190" s="282"/>
      <c r="P190" s="272"/>
      <c r="Q190" s="282"/>
      <c r="R190" s="272"/>
      <c r="S190" s="282"/>
      <c r="T190" s="272"/>
      <c r="U190" s="282"/>
      <c r="V190" s="272"/>
      <c r="W190" s="282"/>
      <c r="X190" s="272"/>
      <c r="Y190" s="349">
        <v>120</v>
      </c>
      <c r="Z190" s="272"/>
      <c r="AA190" s="350">
        <v>120</v>
      </c>
      <c r="AB190" s="272"/>
      <c r="AC190" s="350"/>
      <c r="AD190" s="272"/>
      <c r="AE190" s="350"/>
      <c r="AF190" s="283"/>
      <c r="AG190" s="271"/>
      <c r="AH190" s="272"/>
      <c r="AI190" s="271"/>
      <c r="AJ190" s="272"/>
      <c r="AK190" s="271"/>
      <c r="AL190" s="283"/>
      <c r="AM190" s="289"/>
      <c r="AN190" s="272"/>
      <c r="AO190" s="271"/>
      <c r="AP190" s="272"/>
      <c r="AQ190" s="271"/>
      <c r="AR190" s="272"/>
      <c r="AS190" s="271"/>
      <c r="AT190" s="272"/>
      <c r="AU190" s="271"/>
      <c r="AV190" s="272"/>
      <c r="AW190" s="271"/>
      <c r="AX190" s="283"/>
      <c r="AY190" s="13">
        <f t="shared" si="0"/>
        <v>6481.5702000000001</v>
      </c>
      <c r="AZ190" s="42">
        <f t="shared" si="1"/>
        <v>240</v>
      </c>
      <c r="BA190" s="42">
        <f t="shared" si="2"/>
        <v>0</v>
      </c>
      <c r="BB190" s="42">
        <f t="shared" si="3"/>
        <v>240</v>
      </c>
      <c r="BC190" s="78">
        <f t="shared" si="4"/>
        <v>27.006542500000002</v>
      </c>
    </row>
    <row r="191" spans="1:55" ht="13" x14ac:dyDescent="0.15">
      <c r="A191" s="45" t="s">
        <v>14</v>
      </c>
      <c r="B191" s="46">
        <f t="shared" si="5"/>
        <v>46572</v>
      </c>
      <c r="C191" s="47">
        <v>7</v>
      </c>
      <c r="D191" s="47"/>
      <c r="E191" s="47" t="s">
        <v>35</v>
      </c>
      <c r="F191" s="48" t="s">
        <v>64</v>
      </c>
      <c r="G191" s="296"/>
      <c r="H191" s="292"/>
      <c r="I191" s="291"/>
      <c r="J191" s="292"/>
      <c r="K191" s="291"/>
      <c r="L191" s="292"/>
      <c r="M191" s="291"/>
      <c r="N191" s="293"/>
      <c r="O191" s="291"/>
      <c r="P191" s="292"/>
      <c r="Q191" s="291"/>
      <c r="R191" s="292"/>
      <c r="S191" s="291"/>
      <c r="T191" s="292"/>
      <c r="U191" s="291"/>
      <c r="V191" s="292"/>
      <c r="W191" s="291"/>
      <c r="X191" s="292"/>
      <c r="Y191" s="351">
        <v>0</v>
      </c>
      <c r="Z191" s="292"/>
      <c r="AA191" s="352">
        <v>0</v>
      </c>
      <c r="AB191" s="292"/>
      <c r="AC191" s="352"/>
      <c r="AD191" s="292"/>
      <c r="AE191" s="352"/>
      <c r="AF191" s="293"/>
      <c r="AG191" s="295"/>
      <c r="AH191" s="292"/>
      <c r="AI191" s="295"/>
      <c r="AJ191" s="292"/>
      <c r="AK191" s="295"/>
      <c r="AL191" s="293"/>
      <c r="AM191" s="294"/>
      <c r="AN191" s="292"/>
      <c r="AO191" s="295"/>
      <c r="AP191" s="292"/>
      <c r="AQ191" s="295"/>
      <c r="AR191" s="292"/>
      <c r="AS191" s="295"/>
      <c r="AT191" s="292"/>
      <c r="AU191" s="295"/>
      <c r="AV191" s="292"/>
      <c r="AW191" s="295"/>
      <c r="AX191" s="293"/>
      <c r="AY191" s="79">
        <f t="shared" si="0"/>
        <v>0</v>
      </c>
      <c r="AZ191" s="47">
        <f t="shared" si="1"/>
        <v>0</v>
      </c>
      <c r="BA191" s="47">
        <f t="shared" si="2"/>
        <v>0</v>
      </c>
      <c r="BB191" s="47">
        <f t="shared" si="3"/>
        <v>0</v>
      </c>
      <c r="BC191" s="80" t="str">
        <f t="shared" si="4"/>
        <v/>
      </c>
    </row>
    <row r="192" spans="1:55" ht="13" x14ac:dyDescent="0.15">
      <c r="A192" s="32" t="s">
        <v>7</v>
      </c>
      <c r="B192" s="33">
        <f t="shared" si="5"/>
        <v>46573</v>
      </c>
      <c r="C192" s="34">
        <v>7</v>
      </c>
      <c r="D192" s="34"/>
      <c r="E192" s="34" t="s">
        <v>36</v>
      </c>
      <c r="F192" s="35" t="s">
        <v>64</v>
      </c>
      <c r="G192" s="281"/>
      <c r="H192" s="272"/>
      <c r="I192" s="282"/>
      <c r="J192" s="272"/>
      <c r="K192" s="282"/>
      <c r="L192" s="272"/>
      <c r="M192" s="282"/>
      <c r="N192" s="283"/>
      <c r="O192" s="284"/>
      <c r="P192" s="285"/>
      <c r="Q192" s="284"/>
      <c r="R192" s="285"/>
      <c r="S192" s="284"/>
      <c r="T192" s="285"/>
      <c r="U192" s="284"/>
      <c r="V192" s="285"/>
      <c r="W192" s="284"/>
      <c r="X192" s="285"/>
      <c r="Y192" s="286">
        <v>120</v>
      </c>
      <c r="Z192" s="285"/>
      <c r="AA192" s="287">
        <v>90</v>
      </c>
      <c r="AB192" s="285"/>
      <c r="AC192" s="287">
        <v>30</v>
      </c>
      <c r="AD192" s="285"/>
      <c r="AE192" s="287"/>
      <c r="AF192" s="288"/>
      <c r="AG192" s="271"/>
      <c r="AH192" s="272"/>
      <c r="AI192" s="271"/>
      <c r="AJ192" s="272"/>
      <c r="AK192" s="271"/>
      <c r="AL192" s="283"/>
      <c r="AM192" s="289"/>
      <c r="AN192" s="272"/>
      <c r="AO192" s="271"/>
      <c r="AP192" s="272"/>
      <c r="AQ192" s="271"/>
      <c r="AR192" s="272"/>
      <c r="AS192" s="271"/>
      <c r="AT192" s="272"/>
      <c r="AU192" s="271"/>
      <c r="AV192" s="272"/>
      <c r="AW192" s="271"/>
      <c r="AX192" s="283"/>
      <c r="AY192" s="68">
        <f t="shared" si="0"/>
        <v>6047.5617000000011</v>
      </c>
      <c r="AZ192" s="34">
        <f t="shared" si="1"/>
        <v>240</v>
      </c>
      <c r="BA192" s="34">
        <f t="shared" si="2"/>
        <v>0</v>
      </c>
      <c r="BB192" s="34">
        <f t="shared" si="3"/>
        <v>240</v>
      </c>
      <c r="BC192" s="69">
        <f t="shared" si="4"/>
        <v>25.198173750000006</v>
      </c>
    </row>
    <row r="193" spans="1:55" ht="13" x14ac:dyDescent="0.15">
      <c r="A193" s="40" t="s">
        <v>9</v>
      </c>
      <c r="B193" s="41">
        <f t="shared" si="5"/>
        <v>46574</v>
      </c>
      <c r="C193" s="42">
        <v>7</v>
      </c>
      <c r="D193" s="42"/>
      <c r="E193" s="42" t="s">
        <v>36</v>
      </c>
      <c r="F193" s="43" t="s">
        <v>64</v>
      </c>
      <c r="G193" s="281"/>
      <c r="H193" s="272"/>
      <c r="I193" s="282"/>
      <c r="J193" s="272"/>
      <c r="K193" s="282"/>
      <c r="L193" s="272"/>
      <c r="M193" s="282"/>
      <c r="N193" s="283"/>
      <c r="O193" s="282"/>
      <c r="P193" s="272"/>
      <c r="Q193" s="282"/>
      <c r="R193" s="272"/>
      <c r="S193" s="282"/>
      <c r="T193" s="272"/>
      <c r="U193" s="282"/>
      <c r="V193" s="272"/>
      <c r="W193" s="282"/>
      <c r="X193" s="272"/>
      <c r="Y193" s="349">
        <v>120</v>
      </c>
      <c r="Z193" s="272"/>
      <c r="AA193" s="350">
        <v>120</v>
      </c>
      <c r="AB193" s="272"/>
      <c r="AC193" s="350"/>
      <c r="AD193" s="272"/>
      <c r="AE193" s="350"/>
      <c r="AF193" s="283"/>
      <c r="AG193" s="271"/>
      <c r="AH193" s="272"/>
      <c r="AI193" s="271"/>
      <c r="AJ193" s="272"/>
      <c r="AK193" s="271"/>
      <c r="AL193" s="283"/>
      <c r="AM193" s="289"/>
      <c r="AN193" s="272"/>
      <c r="AO193" s="271"/>
      <c r="AP193" s="272"/>
      <c r="AQ193" s="271"/>
      <c r="AR193" s="272"/>
      <c r="AS193" s="271"/>
      <c r="AT193" s="272"/>
      <c r="AU193" s="271"/>
      <c r="AV193" s="272"/>
      <c r="AW193" s="271"/>
      <c r="AX193" s="283"/>
      <c r="AY193" s="13">
        <f t="shared" si="0"/>
        <v>6481.5702000000001</v>
      </c>
      <c r="AZ193" s="42">
        <f t="shared" si="1"/>
        <v>240</v>
      </c>
      <c r="BA193" s="42">
        <f t="shared" si="2"/>
        <v>0</v>
      </c>
      <c r="BB193" s="42">
        <f t="shared" si="3"/>
        <v>240</v>
      </c>
      <c r="BC193" s="78">
        <f t="shared" si="4"/>
        <v>27.006542500000002</v>
      </c>
    </row>
    <row r="194" spans="1:55" ht="13" x14ac:dyDescent="0.15">
      <c r="A194" s="40" t="s">
        <v>10</v>
      </c>
      <c r="B194" s="41">
        <f t="shared" si="5"/>
        <v>46575</v>
      </c>
      <c r="C194" s="42">
        <v>7</v>
      </c>
      <c r="D194" s="42"/>
      <c r="E194" s="42" t="s">
        <v>36</v>
      </c>
      <c r="F194" s="43" t="s">
        <v>64</v>
      </c>
      <c r="G194" s="281"/>
      <c r="H194" s="272"/>
      <c r="I194" s="282"/>
      <c r="J194" s="272"/>
      <c r="K194" s="282"/>
      <c r="L194" s="272"/>
      <c r="M194" s="282"/>
      <c r="N194" s="283"/>
      <c r="O194" s="282"/>
      <c r="P194" s="272"/>
      <c r="Q194" s="282"/>
      <c r="R194" s="272"/>
      <c r="S194" s="282"/>
      <c r="T194" s="272"/>
      <c r="U194" s="282"/>
      <c r="V194" s="272"/>
      <c r="W194" s="282"/>
      <c r="X194" s="272"/>
      <c r="Y194" s="349">
        <v>120</v>
      </c>
      <c r="Z194" s="272"/>
      <c r="AA194" s="350">
        <v>90</v>
      </c>
      <c r="AB194" s="272"/>
      <c r="AC194" s="350">
        <v>30</v>
      </c>
      <c r="AD194" s="272"/>
      <c r="AE194" s="350"/>
      <c r="AF194" s="283"/>
      <c r="AG194" s="271"/>
      <c r="AH194" s="272"/>
      <c r="AI194" s="271"/>
      <c r="AJ194" s="272"/>
      <c r="AK194" s="271"/>
      <c r="AL194" s="283"/>
      <c r="AM194" s="289"/>
      <c r="AN194" s="272"/>
      <c r="AO194" s="271"/>
      <c r="AP194" s="272"/>
      <c r="AQ194" s="271"/>
      <c r="AR194" s="272"/>
      <c r="AS194" s="271"/>
      <c r="AT194" s="272"/>
      <c r="AU194" s="271"/>
      <c r="AV194" s="272"/>
      <c r="AW194" s="271"/>
      <c r="AX194" s="283"/>
      <c r="AY194" s="13">
        <f t="shared" si="0"/>
        <v>6047.5617000000011</v>
      </c>
      <c r="AZ194" s="42">
        <f t="shared" si="1"/>
        <v>240</v>
      </c>
      <c r="BA194" s="42">
        <f t="shared" si="2"/>
        <v>0</v>
      </c>
      <c r="BB194" s="42">
        <f t="shared" si="3"/>
        <v>240</v>
      </c>
      <c r="BC194" s="78">
        <f t="shared" si="4"/>
        <v>25.198173750000006</v>
      </c>
    </row>
    <row r="195" spans="1:55" ht="13" x14ac:dyDescent="0.15">
      <c r="A195" s="40" t="s">
        <v>11</v>
      </c>
      <c r="B195" s="41">
        <f t="shared" si="5"/>
        <v>46576</v>
      </c>
      <c r="C195" s="42">
        <v>7</v>
      </c>
      <c r="D195" s="42"/>
      <c r="E195" s="42" t="s">
        <v>36</v>
      </c>
      <c r="F195" s="43" t="s">
        <v>64</v>
      </c>
      <c r="G195" s="281"/>
      <c r="H195" s="272"/>
      <c r="I195" s="282"/>
      <c r="J195" s="272"/>
      <c r="K195" s="282"/>
      <c r="L195" s="272"/>
      <c r="M195" s="282"/>
      <c r="N195" s="283"/>
      <c r="O195" s="282"/>
      <c r="P195" s="272"/>
      <c r="Q195" s="282"/>
      <c r="R195" s="272"/>
      <c r="S195" s="282"/>
      <c r="T195" s="272"/>
      <c r="U195" s="282"/>
      <c r="V195" s="272"/>
      <c r="W195" s="282"/>
      <c r="X195" s="272"/>
      <c r="Y195" s="349">
        <v>120</v>
      </c>
      <c r="Z195" s="272"/>
      <c r="AA195" s="350">
        <v>120</v>
      </c>
      <c r="AB195" s="272"/>
      <c r="AC195" s="350"/>
      <c r="AD195" s="272"/>
      <c r="AE195" s="350"/>
      <c r="AF195" s="283"/>
      <c r="AG195" s="271"/>
      <c r="AH195" s="272"/>
      <c r="AI195" s="271"/>
      <c r="AJ195" s="272"/>
      <c r="AK195" s="271"/>
      <c r="AL195" s="283"/>
      <c r="AM195" s="289"/>
      <c r="AN195" s="272"/>
      <c r="AO195" s="271"/>
      <c r="AP195" s="272"/>
      <c r="AQ195" s="271"/>
      <c r="AR195" s="272"/>
      <c r="AS195" s="271"/>
      <c r="AT195" s="272"/>
      <c r="AU195" s="271"/>
      <c r="AV195" s="272"/>
      <c r="AW195" s="271"/>
      <c r="AX195" s="283"/>
      <c r="AY195" s="13">
        <f t="shared" si="0"/>
        <v>6481.5702000000001</v>
      </c>
      <c r="AZ195" s="42">
        <f t="shared" si="1"/>
        <v>240</v>
      </c>
      <c r="BA195" s="42">
        <f t="shared" si="2"/>
        <v>0</v>
      </c>
      <c r="BB195" s="42">
        <f t="shared" si="3"/>
        <v>240</v>
      </c>
      <c r="BC195" s="78">
        <f t="shared" si="4"/>
        <v>27.006542500000002</v>
      </c>
    </row>
    <row r="196" spans="1:55" ht="13" x14ac:dyDescent="0.15">
      <c r="A196" s="40" t="s">
        <v>12</v>
      </c>
      <c r="B196" s="41">
        <f t="shared" si="5"/>
        <v>46577</v>
      </c>
      <c r="C196" s="42">
        <v>7</v>
      </c>
      <c r="D196" s="42"/>
      <c r="E196" s="42" t="s">
        <v>36</v>
      </c>
      <c r="F196" s="43" t="s">
        <v>64</v>
      </c>
      <c r="G196" s="281"/>
      <c r="H196" s="272"/>
      <c r="I196" s="282"/>
      <c r="J196" s="272"/>
      <c r="K196" s="282"/>
      <c r="L196" s="272"/>
      <c r="M196" s="282"/>
      <c r="N196" s="283"/>
      <c r="O196" s="282"/>
      <c r="P196" s="272"/>
      <c r="Q196" s="282"/>
      <c r="R196" s="272"/>
      <c r="S196" s="282"/>
      <c r="T196" s="272"/>
      <c r="U196" s="282"/>
      <c r="V196" s="272"/>
      <c r="W196" s="282"/>
      <c r="X196" s="272"/>
      <c r="Y196" s="349">
        <v>120</v>
      </c>
      <c r="Z196" s="272"/>
      <c r="AA196" s="350">
        <v>90</v>
      </c>
      <c r="AB196" s="272"/>
      <c r="AC196" s="350">
        <v>30</v>
      </c>
      <c r="AD196" s="272"/>
      <c r="AE196" s="350"/>
      <c r="AF196" s="283"/>
      <c r="AG196" s="271"/>
      <c r="AH196" s="272"/>
      <c r="AI196" s="271"/>
      <c r="AJ196" s="272"/>
      <c r="AK196" s="271"/>
      <c r="AL196" s="283"/>
      <c r="AM196" s="289"/>
      <c r="AN196" s="272"/>
      <c r="AO196" s="271"/>
      <c r="AP196" s="272"/>
      <c r="AQ196" s="271"/>
      <c r="AR196" s="272"/>
      <c r="AS196" s="271"/>
      <c r="AT196" s="272"/>
      <c r="AU196" s="271"/>
      <c r="AV196" s="272"/>
      <c r="AW196" s="271"/>
      <c r="AX196" s="283"/>
      <c r="AY196" s="13">
        <f t="shared" si="0"/>
        <v>6047.5617000000011</v>
      </c>
      <c r="AZ196" s="42">
        <f t="shared" si="1"/>
        <v>240</v>
      </c>
      <c r="BA196" s="42">
        <f t="shared" si="2"/>
        <v>0</v>
      </c>
      <c r="BB196" s="42">
        <f t="shared" si="3"/>
        <v>240</v>
      </c>
      <c r="BC196" s="78">
        <f t="shared" si="4"/>
        <v>25.198173750000006</v>
      </c>
    </row>
    <row r="197" spans="1:55" ht="13" x14ac:dyDescent="0.15">
      <c r="A197" s="40" t="s">
        <v>13</v>
      </c>
      <c r="B197" s="41">
        <f t="shared" si="5"/>
        <v>46578</v>
      </c>
      <c r="C197" s="42">
        <v>7</v>
      </c>
      <c r="D197" s="42"/>
      <c r="E197" s="42" t="s">
        <v>36</v>
      </c>
      <c r="F197" s="43" t="s">
        <v>64</v>
      </c>
      <c r="G197" s="281"/>
      <c r="H197" s="272"/>
      <c r="I197" s="282"/>
      <c r="J197" s="272"/>
      <c r="K197" s="282"/>
      <c r="L197" s="272"/>
      <c r="M197" s="282"/>
      <c r="N197" s="283"/>
      <c r="O197" s="282"/>
      <c r="P197" s="272"/>
      <c r="Q197" s="282"/>
      <c r="R197" s="272"/>
      <c r="S197" s="282"/>
      <c r="T197" s="272"/>
      <c r="U197" s="282"/>
      <c r="V197" s="272"/>
      <c r="W197" s="282"/>
      <c r="X197" s="272"/>
      <c r="Y197" s="349">
        <v>120</v>
      </c>
      <c r="Z197" s="272"/>
      <c r="AA197" s="350">
        <v>120</v>
      </c>
      <c r="AB197" s="272"/>
      <c r="AC197" s="350"/>
      <c r="AD197" s="272"/>
      <c r="AE197" s="350"/>
      <c r="AF197" s="283"/>
      <c r="AG197" s="271"/>
      <c r="AH197" s="272"/>
      <c r="AI197" s="271"/>
      <c r="AJ197" s="272"/>
      <c r="AK197" s="271"/>
      <c r="AL197" s="283"/>
      <c r="AM197" s="289"/>
      <c r="AN197" s="272"/>
      <c r="AO197" s="271"/>
      <c r="AP197" s="272"/>
      <c r="AQ197" s="271"/>
      <c r="AR197" s="272"/>
      <c r="AS197" s="271"/>
      <c r="AT197" s="272"/>
      <c r="AU197" s="271"/>
      <c r="AV197" s="272"/>
      <c r="AW197" s="271"/>
      <c r="AX197" s="283"/>
      <c r="AY197" s="13">
        <f t="shared" si="0"/>
        <v>6481.5702000000001</v>
      </c>
      <c r="AZ197" s="42">
        <f t="shared" si="1"/>
        <v>240</v>
      </c>
      <c r="BA197" s="42">
        <f t="shared" si="2"/>
        <v>0</v>
      </c>
      <c r="BB197" s="42">
        <f t="shared" si="3"/>
        <v>240</v>
      </c>
      <c r="BC197" s="78">
        <f t="shared" si="4"/>
        <v>27.006542500000002</v>
      </c>
    </row>
    <row r="198" spans="1:55" ht="13" x14ac:dyDescent="0.15">
      <c r="A198" s="45" t="s">
        <v>14</v>
      </c>
      <c r="B198" s="46">
        <f t="shared" si="5"/>
        <v>46579</v>
      </c>
      <c r="C198" s="47">
        <v>7</v>
      </c>
      <c r="D198" s="47"/>
      <c r="E198" s="47" t="s">
        <v>36</v>
      </c>
      <c r="F198" s="48" t="s">
        <v>64</v>
      </c>
      <c r="G198" s="296"/>
      <c r="H198" s="292"/>
      <c r="I198" s="291"/>
      <c r="J198" s="292"/>
      <c r="K198" s="291"/>
      <c r="L198" s="292"/>
      <c r="M198" s="291"/>
      <c r="N198" s="293"/>
      <c r="O198" s="291"/>
      <c r="P198" s="292"/>
      <c r="Q198" s="291"/>
      <c r="R198" s="292"/>
      <c r="S198" s="291"/>
      <c r="T198" s="292"/>
      <c r="U198" s="291"/>
      <c r="V198" s="292"/>
      <c r="W198" s="291"/>
      <c r="X198" s="292"/>
      <c r="Y198" s="351">
        <v>0</v>
      </c>
      <c r="Z198" s="292"/>
      <c r="AA198" s="352">
        <v>0</v>
      </c>
      <c r="AB198" s="292"/>
      <c r="AC198" s="352"/>
      <c r="AD198" s="292"/>
      <c r="AE198" s="352"/>
      <c r="AF198" s="293"/>
      <c r="AG198" s="295"/>
      <c r="AH198" s="292"/>
      <c r="AI198" s="295"/>
      <c r="AJ198" s="292"/>
      <c r="AK198" s="295"/>
      <c r="AL198" s="293"/>
      <c r="AM198" s="294"/>
      <c r="AN198" s="292"/>
      <c r="AO198" s="295"/>
      <c r="AP198" s="292"/>
      <c r="AQ198" s="295"/>
      <c r="AR198" s="292"/>
      <c r="AS198" s="295"/>
      <c r="AT198" s="292"/>
      <c r="AU198" s="295"/>
      <c r="AV198" s="292"/>
      <c r="AW198" s="295"/>
      <c r="AX198" s="293"/>
      <c r="AY198" s="79">
        <f t="shared" si="0"/>
        <v>0</v>
      </c>
      <c r="AZ198" s="47">
        <f t="shared" si="1"/>
        <v>0</v>
      </c>
      <c r="BA198" s="47">
        <f t="shared" si="2"/>
        <v>0</v>
      </c>
      <c r="BB198" s="47">
        <f t="shared" si="3"/>
        <v>0</v>
      </c>
      <c r="BC198" s="80" t="str">
        <f t="shared" si="4"/>
        <v/>
      </c>
    </row>
    <row r="199" spans="1:55" ht="13" x14ac:dyDescent="0.15">
      <c r="A199" s="32" t="s">
        <v>7</v>
      </c>
      <c r="B199" s="33">
        <f t="shared" si="5"/>
        <v>46580</v>
      </c>
      <c r="C199" s="34">
        <v>8</v>
      </c>
      <c r="D199" s="34"/>
      <c r="E199" s="34" t="s">
        <v>31</v>
      </c>
      <c r="F199" s="35" t="s">
        <v>64</v>
      </c>
      <c r="G199" s="281"/>
      <c r="H199" s="272"/>
      <c r="I199" s="282"/>
      <c r="J199" s="272"/>
      <c r="K199" s="282"/>
      <c r="L199" s="272"/>
      <c r="M199" s="282"/>
      <c r="N199" s="283"/>
      <c r="O199" s="282"/>
      <c r="P199" s="272"/>
      <c r="Q199" s="282"/>
      <c r="R199" s="272"/>
      <c r="S199" s="282"/>
      <c r="T199" s="272"/>
      <c r="U199" s="282"/>
      <c r="V199" s="272"/>
      <c r="W199" s="282"/>
      <c r="X199" s="272"/>
      <c r="Y199" s="286">
        <v>120</v>
      </c>
      <c r="Z199" s="285"/>
      <c r="AA199" s="287">
        <v>90</v>
      </c>
      <c r="AB199" s="285"/>
      <c r="AC199" s="287">
        <v>30</v>
      </c>
      <c r="AD199" s="285"/>
      <c r="AE199" s="287"/>
      <c r="AF199" s="288"/>
      <c r="AG199" s="271"/>
      <c r="AH199" s="272"/>
      <c r="AI199" s="271"/>
      <c r="AJ199" s="272"/>
      <c r="AK199" s="271"/>
      <c r="AL199" s="283"/>
      <c r="AM199" s="289"/>
      <c r="AN199" s="272"/>
      <c r="AO199" s="271"/>
      <c r="AP199" s="272"/>
      <c r="AQ199" s="271"/>
      <c r="AR199" s="272"/>
      <c r="AS199" s="271"/>
      <c r="AT199" s="272"/>
      <c r="AU199" s="271"/>
      <c r="AV199" s="272"/>
      <c r="AW199" s="271"/>
      <c r="AX199" s="283"/>
      <c r="AY199" s="68">
        <f t="shared" si="0"/>
        <v>6047.5617000000011</v>
      </c>
      <c r="AZ199" s="34">
        <f t="shared" si="1"/>
        <v>240</v>
      </c>
      <c r="BA199" s="34">
        <f t="shared" si="2"/>
        <v>0</v>
      </c>
      <c r="BB199" s="34">
        <f t="shared" si="3"/>
        <v>240</v>
      </c>
      <c r="BC199" s="69">
        <f t="shared" si="4"/>
        <v>25.198173750000006</v>
      </c>
    </row>
    <row r="200" spans="1:55" ht="13" x14ac:dyDescent="0.15">
      <c r="A200" s="40" t="s">
        <v>9</v>
      </c>
      <c r="B200" s="41">
        <f t="shared" si="5"/>
        <v>46581</v>
      </c>
      <c r="C200" s="42">
        <v>8</v>
      </c>
      <c r="D200" s="42"/>
      <c r="E200" s="42" t="s">
        <v>31</v>
      </c>
      <c r="F200" s="43" t="s">
        <v>64</v>
      </c>
      <c r="G200" s="281"/>
      <c r="H200" s="272"/>
      <c r="I200" s="282"/>
      <c r="J200" s="272"/>
      <c r="K200" s="282"/>
      <c r="L200" s="272"/>
      <c r="M200" s="282"/>
      <c r="N200" s="283"/>
      <c r="O200" s="282"/>
      <c r="P200" s="272"/>
      <c r="Q200" s="282"/>
      <c r="R200" s="272"/>
      <c r="S200" s="282"/>
      <c r="T200" s="272"/>
      <c r="U200" s="282"/>
      <c r="V200" s="272"/>
      <c r="W200" s="282"/>
      <c r="X200" s="272"/>
      <c r="Y200" s="349">
        <v>120</v>
      </c>
      <c r="Z200" s="272"/>
      <c r="AA200" s="350">
        <v>120</v>
      </c>
      <c r="AB200" s="272"/>
      <c r="AC200" s="350"/>
      <c r="AD200" s="272"/>
      <c r="AE200" s="350"/>
      <c r="AF200" s="283"/>
      <c r="AG200" s="271"/>
      <c r="AH200" s="272"/>
      <c r="AI200" s="271"/>
      <c r="AJ200" s="272"/>
      <c r="AK200" s="271"/>
      <c r="AL200" s="283"/>
      <c r="AM200" s="289"/>
      <c r="AN200" s="272"/>
      <c r="AO200" s="271"/>
      <c r="AP200" s="272"/>
      <c r="AQ200" s="271"/>
      <c r="AR200" s="272"/>
      <c r="AS200" s="271"/>
      <c r="AT200" s="272"/>
      <c r="AU200" s="271"/>
      <c r="AV200" s="272"/>
      <c r="AW200" s="271"/>
      <c r="AX200" s="283"/>
      <c r="AY200" s="13">
        <f t="shared" si="0"/>
        <v>6481.5702000000001</v>
      </c>
      <c r="AZ200" s="42">
        <f t="shared" si="1"/>
        <v>240</v>
      </c>
      <c r="BA200" s="42">
        <f t="shared" si="2"/>
        <v>0</v>
      </c>
      <c r="BB200" s="42">
        <f t="shared" si="3"/>
        <v>240</v>
      </c>
      <c r="BC200" s="78">
        <f t="shared" si="4"/>
        <v>27.006542500000002</v>
      </c>
    </row>
    <row r="201" spans="1:55" ht="13" x14ac:dyDescent="0.15">
      <c r="A201" s="40" t="s">
        <v>10</v>
      </c>
      <c r="B201" s="41">
        <f t="shared" si="5"/>
        <v>46582</v>
      </c>
      <c r="C201" s="42">
        <v>8</v>
      </c>
      <c r="D201" s="42"/>
      <c r="E201" s="42" t="s">
        <v>31</v>
      </c>
      <c r="F201" s="43" t="s">
        <v>64</v>
      </c>
      <c r="G201" s="281"/>
      <c r="H201" s="272"/>
      <c r="I201" s="282"/>
      <c r="J201" s="272"/>
      <c r="K201" s="282"/>
      <c r="L201" s="272"/>
      <c r="M201" s="282"/>
      <c r="N201" s="283"/>
      <c r="O201" s="282"/>
      <c r="P201" s="272"/>
      <c r="Q201" s="282"/>
      <c r="R201" s="272"/>
      <c r="S201" s="282"/>
      <c r="T201" s="272"/>
      <c r="U201" s="282"/>
      <c r="V201" s="272"/>
      <c r="W201" s="282"/>
      <c r="X201" s="272"/>
      <c r="Y201" s="349">
        <v>120</v>
      </c>
      <c r="Z201" s="272"/>
      <c r="AA201" s="350">
        <v>90</v>
      </c>
      <c r="AB201" s="272"/>
      <c r="AC201" s="350">
        <v>30</v>
      </c>
      <c r="AD201" s="272"/>
      <c r="AE201" s="350"/>
      <c r="AF201" s="283"/>
      <c r="AG201" s="271"/>
      <c r="AH201" s="272"/>
      <c r="AI201" s="271"/>
      <c r="AJ201" s="272"/>
      <c r="AK201" s="271"/>
      <c r="AL201" s="283"/>
      <c r="AM201" s="289"/>
      <c r="AN201" s="272"/>
      <c r="AO201" s="271"/>
      <c r="AP201" s="272"/>
      <c r="AQ201" s="271"/>
      <c r="AR201" s="272"/>
      <c r="AS201" s="271"/>
      <c r="AT201" s="272"/>
      <c r="AU201" s="271"/>
      <c r="AV201" s="272"/>
      <c r="AW201" s="271"/>
      <c r="AX201" s="283"/>
      <c r="AY201" s="13">
        <f t="shared" si="0"/>
        <v>6047.5617000000011</v>
      </c>
      <c r="AZ201" s="42">
        <f t="shared" si="1"/>
        <v>240</v>
      </c>
      <c r="BA201" s="42">
        <f t="shared" si="2"/>
        <v>0</v>
      </c>
      <c r="BB201" s="42">
        <f t="shared" si="3"/>
        <v>240</v>
      </c>
      <c r="BC201" s="78">
        <f t="shared" si="4"/>
        <v>25.198173750000006</v>
      </c>
    </row>
    <row r="202" spans="1:55" ht="13" x14ac:dyDescent="0.15">
      <c r="A202" s="40" t="s">
        <v>11</v>
      </c>
      <c r="B202" s="41">
        <f t="shared" si="5"/>
        <v>46583</v>
      </c>
      <c r="C202" s="42">
        <v>8</v>
      </c>
      <c r="D202" s="42"/>
      <c r="E202" s="42" t="s">
        <v>31</v>
      </c>
      <c r="F202" s="43" t="s">
        <v>64</v>
      </c>
      <c r="G202" s="281"/>
      <c r="H202" s="272"/>
      <c r="I202" s="282"/>
      <c r="J202" s="272"/>
      <c r="K202" s="282"/>
      <c r="L202" s="272"/>
      <c r="M202" s="282"/>
      <c r="N202" s="283"/>
      <c r="O202" s="282"/>
      <c r="P202" s="272"/>
      <c r="Q202" s="282"/>
      <c r="R202" s="272"/>
      <c r="S202" s="282"/>
      <c r="T202" s="272"/>
      <c r="U202" s="282"/>
      <c r="V202" s="272"/>
      <c r="W202" s="282"/>
      <c r="X202" s="272"/>
      <c r="Y202" s="349">
        <v>120</v>
      </c>
      <c r="Z202" s="272"/>
      <c r="AA202" s="350">
        <v>120</v>
      </c>
      <c r="AB202" s="272"/>
      <c r="AC202" s="350"/>
      <c r="AD202" s="272"/>
      <c r="AE202" s="350"/>
      <c r="AF202" s="283"/>
      <c r="AG202" s="271"/>
      <c r="AH202" s="272"/>
      <c r="AI202" s="271"/>
      <c r="AJ202" s="272"/>
      <c r="AK202" s="271"/>
      <c r="AL202" s="283"/>
      <c r="AM202" s="289"/>
      <c r="AN202" s="272"/>
      <c r="AO202" s="271"/>
      <c r="AP202" s="272"/>
      <c r="AQ202" s="271"/>
      <c r="AR202" s="272"/>
      <c r="AS202" s="271"/>
      <c r="AT202" s="272"/>
      <c r="AU202" s="271"/>
      <c r="AV202" s="272"/>
      <c r="AW202" s="271"/>
      <c r="AX202" s="283"/>
      <c r="AY202" s="13">
        <f t="shared" si="0"/>
        <v>6481.5702000000001</v>
      </c>
      <c r="AZ202" s="42">
        <f t="shared" si="1"/>
        <v>240</v>
      </c>
      <c r="BA202" s="42">
        <f t="shared" si="2"/>
        <v>0</v>
      </c>
      <c r="BB202" s="42">
        <f t="shared" si="3"/>
        <v>240</v>
      </c>
      <c r="BC202" s="78">
        <f t="shared" si="4"/>
        <v>27.006542500000002</v>
      </c>
    </row>
    <row r="203" spans="1:55" ht="13" x14ac:dyDescent="0.15">
      <c r="A203" s="40" t="s">
        <v>12</v>
      </c>
      <c r="B203" s="41">
        <f t="shared" si="5"/>
        <v>46584</v>
      </c>
      <c r="C203" s="42">
        <v>8</v>
      </c>
      <c r="D203" s="42"/>
      <c r="E203" s="42" t="s">
        <v>31</v>
      </c>
      <c r="F203" s="43" t="s">
        <v>64</v>
      </c>
      <c r="G203" s="281"/>
      <c r="H203" s="272"/>
      <c r="I203" s="282"/>
      <c r="J203" s="272"/>
      <c r="K203" s="282"/>
      <c r="L203" s="272"/>
      <c r="M203" s="282"/>
      <c r="N203" s="283"/>
      <c r="O203" s="282"/>
      <c r="P203" s="272"/>
      <c r="Q203" s="282"/>
      <c r="R203" s="272"/>
      <c r="S203" s="282"/>
      <c r="T203" s="272"/>
      <c r="U203" s="282"/>
      <c r="V203" s="272"/>
      <c r="W203" s="282"/>
      <c r="X203" s="272"/>
      <c r="Y203" s="349">
        <v>120</v>
      </c>
      <c r="Z203" s="272"/>
      <c r="AA203" s="350">
        <v>90</v>
      </c>
      <c r="AB203" s="272"/>
      <c r="AC203" s="350">
        <v>30</v>
      </c>
      <c r="AD203" s="272"/>
      <c r="AE203" s="350"/>
      <c r="AF203" s="283"/>
      <c r="AG203" s="271"/>
      <c r="AH203" s="272"/>
      <c r="AI203" s="271"/>
      <c r="AJ203" s="272"/>
      <c r="AK203" s="271"/>
      <c r="AL203" s="283"/>
      <c r="AM203" s="289"/>
      <c r="AN203" s="272"/>
      <c r="AO203" s="271"/>
      <c r="AP203" s="272"/>
      <c r="AQ203" s="271"/>
      <c r="AR203" s="272"/>
      <c r="AS203" s="271"/>
      <c r="AT203" s="272"/>
      <c r="AU203" s="271"/>
      <c r="AV203" s="272"/>
      <c r="AW203" s="271"/>
      <c r="AX203" s="283"/>
      <c r="AY203" s="13">
        <f t="shared" si="0"/>
        <v>6047.5617000000011</v>
      </c>
      <c r="AZ203" s="42">
        <f t="shared" si="1"/>
        <v>240</v>
      </c>
      <c r="BA203" s="42">
        <f t="shared" si="2"/>
        <v>0</v>
      </c>
      <c r="BB203" s="42">
        <f t="shared" si="3"/>
        <v>240</v>
      </c>
      <c r="BC203" s="78">
        <f t="shared" si="4"/>
        <v>25.198173750000006</v>
      </c>
    </row>
    <row r="204" spans="1:55" ht="13" x14ac:dyDescent="0.15">
      <c r="A204" s="40" t="s">
        <v>13</v>
      </c>
      <c r="B204" s="41">
        <f t="shared" si="5"/>
        <v>46585</v>
      </c>
      <c r="C204" s="42">
        <v>8</v>
      </c>
      <c r="D204" s="42"/>
      <c r="E204" s="42" t="s">
        <v>31</v>
      </c>
      <c r="F204" s="43" t="s">
        <v>64</v>
      </c>
      <c r="G204" s="281"/>
      <c r="H204" s="272"/>
      <c r="I204" s="282"/>
      <c r="J204" s="272"/>
      <c r="K204" s="282"/>
      <c r="L204" s="272"/>
      <c r="M204" s="282"/>
      <c r="N204" s="283"/>
      <c r="O204" s="282"/>
      <c r="P204" s="272"/>
      <c r="Q204" s="282"/>
      <c r="R204" s="272"/>
      <c r="S204" s="282"/>
      <c r="T204" s="272"/>
      <c r="U204" s="282"/>
      <c r="V204" s="272"/>
      <c r="W204" s="282"/>
      <c r="X204" s="272"/>
      <c r="Y204" s="349">
        <v>120</v>
      </c>
      <c r="Z204" s="272"/>
      <c r="AA204" s="350">
        <v>120</v>
      </c>
      <c r="AB204" s="272"/>
      <c r="AC204" s="350"/>
      <c r="AD204" s="272"/>
      <c r="AE204" s="350"/>
      <c r="AF204" s="283"/>
      <c r="AG204" s="271"/>
      <c r="AH204" s="272"/>
      <c r="AI204" s="271"/>
      <c r="AJ204" s="272"/>
      <c r="AK204" s="271"/>
      <c r="AL204" s="283"/>
      <c r="AM204" s="289"/>
      <c r="AN204" s="272"/>
      <c r="AO204" s="271"/>
      <c r="AP204" s="272"/>
      <c r="AQ204" s="271"/>
      <c r="AR204" s="272"/>
      <c r="AS204" s="271"/>
      <c r="AT204" s="272"/>
      <c r="AU204" s="271"/>
      <c r="AV204" s="272"/>
      <c r="AW204" s="271"/>
      <c r="AX204" s="283"/>
      <c r="AY204" s="13">
        <f t="shared" si="0"/>
        <v>6481.5702000000001</v>
      </c>
      <c r="AZ204" s="42">
        <f t="shared" si="1"/>
        <v>240</v>
      </c>
      <c r="BA204" s="42">
        <f t="shared" si="2"/>
        <v>0</v>
      </c>
      <c r="BB204" s="42">
        <f t="shared" si="3"/>
        <v>240</v>
      </c>
      <c r="BC204" s="78">
        <f t="shared" si="4"/>
        <v>27.006542500000002</v>
      </c>
    </row>
    <row r="205" spans="1:55" ht="13" x14ac:dyDescent="0.15">
      <c r="A205" s="45" t="s">
        <v>14</v>
      </c>
      <c r="B205" s="46">
        <f t="shared" si="5"/>
        <v>46586</v>
      </c>
      <c r="C205" s="47">
        <v>8</v>
      </c>
      <c r="D205" s="47"/>
      <c r="E205" s="47" t="s">
        <v>31</v>
      </c>
      <c r="F205" s="48" t="s">
        <v>64</v>
      </c>
      <c r="G205" s="296"/>
      <c r="H205" s="292"/>
      <c r="I205" s="291"/>
      <c r="J205" s="292"/>
      <c r="K205" s="291"/>
      <c r="L205" s="292"/>
      <c r="M205" s="291"/>
      <c r="N205" s="293"/>
      <c r="O205" s="282"/>
      <c r="P205" s="272"/>
      <c r="Q205" s="282"/>
      <c r="R205" s="272"/>
      <c r="S205" s="282"/>
      <c r="T205" s="272"/>
      <c r="U205" s="282"/>
      <c r="V205" s="272"/>
      <c r="W205" s="282"/>
      <c r="X205" s="272"/>
      <c r="Y205" s="351">
        <v>0</v>
      </c>
      <c r="Z205" s="292"/>
      <c r="AA205" s="352">
        <v>0</v>
      </c>
      <c r="AB205" s="292"/>
      <c r="AC205" s="352"/>
      <c r="AD205" s="292"/>
      <c r="AE205" s="352"/>
      <c r="AF205" s="293"/>
      <c r="AG205" s="295"/>
      <c r="AH205" s="292"/>
      <c r="AI205" s="295"/>
      <c r="AJ205" s="292"/>
      <c r="AK205" s="295"/>
      <c r="AL205" s="293"/>
      <c r="AM205" s="294"/>
      <c r="AN205" s="292"/>
      <c r="AO205" s="295"/>
      <c r="AP205" s="292"/>
      <c r="AQ205" s="295"/>
      <c r="AR205" s="292"/>
      <c r="AS205" s="295"/>
      <c r="AT205" s="292"/>
      <c r="AU205" s="295"/>
      <c r="AV205" s="292"/>
      <c r="AW205" s="295"/>
      <c r="AX205" s="293"/>
      <c r="AY205" s="79">
        <f t="shared" si="0"/>
        <v>0</v>
      </c>
      <c r="AZ205" s="47">
        <f t="shared" si="1"/>
        <v>0</v>
      </c>
      <c r="BA205" s="47">
        <f t="shared" si="2"/>
        <v>0</v>
      </c>
      <c r="BB205" s="47">
        <f t="shared" si="3"/>
        <v>0</v>
      </c>
      <c r="BC205" s="80" t="str">
        <f t="shared" si="4"/>
        <v/>
      </c>
    </row>
    <row r="206" spans="1:55" ht="13" x14ac:dyDescent="0.15">
      <c r="A206" s="32" t="s">
        <v>7</v>
      </c>
      <c r="B206" s="33">
        <f t="shared" si="5"/>
        <v>46587</v>
      </c>
      <c r="C206" s="34">
        <v>8</v>
      </c>
      <c r="D206" s="34"/>
      <c r="E206" s="34" t="s">
        <v>34</v>
      </c>
      <c r="F206" s="35" t="s">
        <v>64</v>
      </c>
      <c r="G206" s="281"/>
      <c r="H206" s="272"/>
      <c r="I206" s="282"/>
      <c r="J206" s="272"/>
      <c r="K206" s="282"/>
      <c r="L206" s="272"/>
      <c r="M206" s="282"/>
      <c r="N206" s="283"/>
      <c r="O206" s="284"/>
      <c r="P206" s="285"/>
      <c r="Q206" s="284"/>
      <c r="R206" s="285"/>
      <c r="S206" s="284"/>
      <c r="T206" s="285"/>
      <c r="U206" s="284"/>
      <c r="V206" s="285"/>
      <c r="W206" s="284"/>
      <c r="X206" s="285"/>
      <c r="Y206" s="349">
        <v>140</v>
      </c>
      <c r="Z206" s="272"/>
      <c r="AA206" s="350">
        <v>110</v>
      </c>
      <c r="AB206" s="272"/>
      <c r="AC206" s="287">
        <v>30</v>
      </c>
      <c r="AD206" s="285"/>
      <c r="AE206" s="287"/>
      <c r="AF206" s="288"/>
      <c r="AG206" s="271"/>
      <c r="AH206" s="272"/>
      <c r="AI206" s="271"/>
      <c r="AJ206" s="272"/>
      <c r="AK206" s="271"/>
      <c r="AL206" s="283"/>
      <c r="AM206" s="289"/>
      <c r="AN206" s="272"/>
      <c r="AO206" s="271"/>
      <c r="AP206" s="272"/>
      <c r="AQ206" s="271"/>
      <c r="AR206" s="272"/>
      <c r="AS206" s="271"/>
      <c r="AT206" s="272"/>
      <c r="AU206" s="271"/>
      <c r="AV206" s="272"/>
      <c r="AW206" s="271"/>
      <c r="AX206" s="283"/>
      <c r="AY206" s="68">
        <f t="shared" si="0"/>
        <v>7127.8234000000011</v>
      </c>
      <c r="AZ206" s="34">
        <f t="shared" si="1"/>
        <v>280</v>
      </c>
      <c r="BA206" s="34">
        <f t="shared" si="2"/>
        <v>0</v>
      </c>
      <c r="BB206" s="34">
        <f t="shared" si="3"/>
        <v>280</v>
      </c>
      <c r="BC206" s="69">
        <f t="shared" si="4"/>
        <v>25.456512142857147</v>
      </c>
    </row>
    <row r="207" spans="1:55" ht="13" x14ac:dyDescent="0.15">
      <c r="A207" s="40" t="s">
        <v>9</v>
      </c>
      <c r="B207" s="41">
        <f t="shared" si="5"/>
        <v>46588</v>
      </c>
      <c r="C207" s="42">
        <v>8</v>
      </c>
      <c r="D207" s="42"/>
      <c r="E207" s="42" t="s">
        <v>34</v>
      </c>
      <c r="F207" s="43" t="s">
        <v>64</v>
      </c>
      <c r="G207" s="281"/>
      <c r="H207" s="272"/>
      <c r="I207" s="282"/>
      <c r="J207" s="272"/>
      <c r="K207" s="282"/>
      <c r="L207" s="272"/>
      <c r="M207" s="282"/>
      <c r="N207" s="283"/>
      <c r="O207" s="282"/>
      <c r="P207" s="272"/>
      <c r="Q207" s="282"/>
      <c r="R207" s="272"/>
      <c r="S207" s="282"/>
      <c r="T207" s="272"/>
      <c r="U207" s="282"/>
      <c r="V207" s="272"/>
      <c r="W207" s="282"/>
      <c r="X207" s="272"/>
      <c r="Y207" s="349">
        <v>140</v>
      </c>
      <c r="Z207" s="272"/>
      <c r="AA207" s="350">
        <v>140</v>
      </c>
      <c r="AB207" s="272"/>
      <c r="AC207" s="350"/>
      <c r="AD207" s="272"/>
      <c r="AE207" s="350"/>
      <c r="AF207" s="283"/>
      <c r="AG207" s="271"/>
      <c r="AH207" s="272"/>
      <c r="AI207" s="271"/>
      <c r="AJ207" s="272"/>
      <c r="AK207" s="271"/>
      <c r="AL207" s="283"/>
      <c r="AM207" s="289"/>
      <c r="AN207" s="272"/>
      <c r="AO207" s="271"/>
      <c r="AP207" s="272"/>
      <c r="AQ207" s="271"/>
      <c r="AR207" s="272"/>
      <c r="AS207" s="271"/>
      <c r="AT207" s="272"/>
      <c r="AU207" s="271"/>
      <c r="AV207" s="272"/>
      <c r="AW207" s="271"/>
      <c r="AX207" s="283"/>
      <c r="AY207" s="13">
        <f t="shared" si="0"/>
        <v>7561.831900000001</v>
      </c>
      <c r="AZ207" s="42">
        <f t="shared" si="1"/>
        <v>280</v>
      </c>
      <c r="BA207" s="42">
        <f t="shared" si="2"/>
        <v>0</v>
      </c>
      <c r="BB207" s="42">
        <f t="shared" si="3"/>
        <v>280</v>
      </c>
      <c r="BC207" s="78">
        <f t="shared" si="4"/>
        <v>27.006542500000005</v>
      </c>
    </row>
    <row r="208" spans="1:55" ht="13" x14ac:dyDescent="0.15">
      <c r="A208" s="40" t="s">
        <v>10</v>
      </c>
      <c r="B208" s="41">
        <f t="shared" si="5"/>
        <v>46589</v>
      </c>
      <c r="C208" s="42">
        <v>8</v>
      </c>
      <c r="D208" s="42"/>
      <c r="E208" s="42" t="s">
        <v>34</v>
      </c>
      <c r="F208" s="43" t="s">
        <v>64</v>
      </c>
      <c r="G208" s="281"/>
      <c r="H208" s="272"/>
      <c r="I208" s="282"/>
      <c r="J208" s="272"/>
      <c r="K208" s="282"/>
      <c r="L208" s="272"/>
      <c r="M208" s="282"/>
      <c r="N208" s="283"/>
      <c r="O208" s="282"/>
      <c r="P208" s="272"/>
      <c r="Q208" s="282"/>
      <c r="R208" s="272"/>
      <c r="S208" s="282"/>
      <c r="T208" s="272"/>
      <c r="U208" s="282"/>
      <c r="V208" s="272"/>
      <c r="W208" s="282"/>
      <c r="X208" s="272"/>
      <c r="Y208" s="349">
        <v>140</v>
      </c>
      <c r="Z208" s="272"/>
      <c r="AA208" s="350">
        <v>110</v>
      </c>
      <c r="AB208" s="272"/>
      <c r="AC208" s="350">
        <v>30</v>
      </c>
      <c r="AD208" s="272"/>
      <c r="AE208" s="350"/>
      <c r="AF208" s="283"/>
      <c r="AG208" s="271"/>
      <c r="AH208" s="272"/>
      <c r="AI208" s="271"/>
      <c r="AJ208" s="272"/>
      <c r="AK208" s="271"/>
      <c r="AL208" s="283"/>
      <c r="AM208" s="289"/>
      <c r="AN208" s="272"/>
      <c r="AO208" s="271"/>
      <c r="AP208" s="272"/>
      <c r="AQ208" s="271"/>
      <c r="AR208" s="272"/>
      <c r="AS208" s="271"/>
      <c r="AT208" s="272"/>
      <c r="AU208" s="271"/>
      <c r="AV208" s="272"/>
      <c r="AW208" s="271"/>
      <c r="AX208" s="283"/>
      <c r="AY208" s="13">
        <f t="shared" si="0"/>
        <v>7127.8234000000011</v>
      </c>
      <c r="AZ208" s="42">
        <f t="shared" si="1"/>
        <v>280</v>
      </c>
      <c r="BA208" s="42">
        <f t="shared" si="2"/>
        <v>0</v>
      </c>
      <c r="BB208" s="42">
        <f t="shared" si="3"/>
        <v>280</v>
      </c>
      <c r="BC208" s="78">
        <f t="shared" si="4"/>
        <v>25.456512142857147</v>
      </c>
    </row>
    <row r="209" spans="1:55" ht="13" x14ac:dyDescent="0.15">
      <c r="A209" s="40" t="s">
        <v>11</v>
      </c>
      <c r="B209" s="41">
        <f t="shared" si="5"/>
        <v>46590</v>
      </c>
      <c r="C209" s="42">
        <v>8</v>
      </c>
      <c r="D209" s="42"/>
      <c r="E209" s="42" t="s">
        <v>34</v>
      </c>
      <c r="F209" s="43" t="s">
        <v>64</v>
      </c>
      <c r="G209" s="281"/>
      <c r="H209" s="272"/>
      <c r="I209" s="282"/>
      <c r="J209" s="272"/>
      <c r="K209" s="282"/>
      <c r="L209" s="272"/>
      <c r="M209" s="282"/>
      <c r="N209" s="283"/>
      <c r="O209" s="282"/>
      <c r="P209" s="272"/>
      <c r="Q209" s="282"/>
      <c r="R209" s="272"/>
      <c r="S209" s="282"/>
      <c r="T209" s="272"/>
      <c r="U209" s="282"/>
      <c r="V209" s="272"/>
      <c r="W209" s="282"/>
      <c r="X209" s="272"/>
      <c r="Y209" s="349">
        <v>140</v>
      </c>
      <c r="Z209" s="272"/>
      <c r="AA209" s="350">
        <v>140</v>
      </c>
      <c r="AB209" s="272"/>
      <c r="AC209" s="350"/>
      <c r="AD209" s="272"/>
      <c r="AE209" s="350"/>
      <c r="AF209" s="283"/>
      <c r="AG209" s="271"/>
      <c r="AH209" s="272"/>
      <c r="AI209" s="271"/>
      <c r="AJ209" s="272"/>
      <c r="AK209" s="271"/>
      <c r="AL209" s="283"/>
      <c r="AM209" s="289"/>
      <c r="AN209" s="272"/>
      <c r="AO209" s="271"/>
      <c r="AP209" s="272"/>
      <c r="AQ209" s="271"/>
      <c r="AR209" s="272"/>
      <c r="AS209" s="271"/>
      <c r="AT209" s="272"/>
      <c r="AU209" s="271"/>
      <c r="AV209" s="272"/>
      <c r="AW209" s="271"/>
      <c r="AX209" s="283"/>
      <c r="AY209" s="13">
        <f t="shared" si="0"/>
        <v>7561.831900000001</v>
      </c>
      <c r="AZ209" s="42">
        <f t="shared" si="1"/>
        <v>280</v>
      </c>
      <c r="BA209" s="42">
        <f t="shared" si="2"/>
        <v>0</v>
      </c>
      <c r="BB209" s="42">
        <f t="shared" si="3"/>
        <v>280</v>
      </c>
      <c r="BC209" s="78">
        <f t="shared" si="4"/>
        <v>27.006542500000005</v>
      </c>
    </row>
    <row r="210" spans="1:55" ht="13" x14ac:dyDescent="0.15">
      <c r="A210" s="40" t="s">
        <v>12</v>
      </c>
      <c r="B210" s="41">
        <f t="shared" si="5"/>
        <v>46591</v>
      </c>
      <c r="C210" s="42">
        <v>8</v>
      </c>
      <c r="D210" s="42"/>
      <c r="E210" s="42" t="s">
        <v>34</v>
      </c>
      <c r="F210" s="43" t="s">
        <v>64</v>
      </c>
      <c r="G210" s="281"/>
      <c r="H210" s="272"/>
      <c r="I210" s="282"/>
      <c r="J210" s="272"/>
      <c r="K210" s="282"/>
      <c r="L210" s="272"/>
      <c r="M210" s="282"/>
      <c r="N210" s="283"/>
      <c r="O210" s="282"/>
      <c r="P210" s="272"/>
      <c r="Q210" s="282"/>
      <c r="R210" s="272"/>
      <c r="S210" s="282"/>
      <c r="T210" s="272"/>
      <c r="U210" s="282"/>
      <c r="V210" s="272"/>
      <c r="W210" s="282"/>
      <c r="X210" s="272"/>
      <c r="Y210" s="349">
        <v>140</v>
      </c>
      <c r="Z210" s="272"/>
      <c r="AA210" s="350">
        <v>110</v>
      </c>
      <c r="AB210" s="272"/>
      <c r="AC210" s="350">
        <v>30</v>
      </c>
      <c r="AD210" s="272"/>
      <c r="AE210" s="350"/>
      <c r="AF210" s="283"/>
      <c r="AG210" s="271"/>
      <c r="AH210" s="272"/>
      <c r="AI210" s="271"/>
      <c r="AJ210" s="272"/>
      <c r="AK210" s="271"/>
      <c r="AL210" s="283"/>
      <c r="AM210" s="289"/>
      <c r="AN210" s="272"/>
      <c r="AO210" s="271"/>
      <c r="AP210" s="272"/>
      <c r="AQ210" s="271"/>
      <c r="AR210" s="272"/>
      <c r="AS210" s="271"/>
      <c r="AT210" s="272"/>
      <c r="AU210" s="271"/>
      <c r="AV210" s="272"/>
      <c r="AW210" s="271"/>
      <c r="AX210" s="283"/>
      <c r="AY210" s="13">
        <f t="shared" si="0"/>
        <v>7127.8234000000011</v>
      </c>
      <c r="AZ210" s="42">
        <f t="shared" si="1"/>
        <v>280</v>
      </c>
      <c r="BA210" s="42">
        <f t="shared" si="2"/>
        <v>0</v>
      </c>
      <c r="BB210" s="42">
        <f t="shared" si="3"/>
        <v>280</v>
      </c>
      <c r="BC210" s="78">
        <f t="shared" si="4"/>
        <v>25.456512142857147</v>
      </c>
    </row>
    <row r="211" spans="1:55" ht="13" x14ac:dyDescent="0.15">
      <c r="A211" s="40" t="s">
        <v>13</v>
      </c>
      <c r="B211" s="41">
        <f t="shared" si="5"/>
        <v>46592</v>
      </c>
      <c r="C211" s="42">
        <v>8</v>
      </c>
      <c r="D211" s="42"/>
      <c r="E211" s="42" t="s">
        <v>34</v>
      </c>
      <c r="F211" s="43" t="s">
        <v>64</v>
      </c>
      <c r="G211" s="281"/>
      <c r="H211" s="272"/>
      <c r="I211" s="282"/>
      <c r="J211" s="272"/>
      <c r="K211" s="282"/>
      <c r="L211" s="272"/>
      <c r="M211" s="282"/>
      <c r="N211" s="283"/>
      <c r="O211" s="282"/>
      <c r="P211" s="272"/>
      <c r="Q211" s="282"/>
      <c r="R211" s="272"/>
      <c r="S211" s="282"/>
      <c r="T211" s="272"/>
      <c r="U211" s="282"/>
      <c r="V211" s="272"/>
      <c r="W211" s="282"/>
      <c r="X211" s="272"/>
      <c r="Y211" s="349">
        <v>140</v>
      </c>
      <c r="Z211" s="272"/>
      <c r="AA211" s="350">
        <v>140</v>
      </c>
      <c r="AB211" s="272"/>
      <c r="AC211" s="350"/>
      <c r="AD211" s="272"/>
      <c r="AE211" s="350"/>
      <c r="AF211" s="283"/>
      <c r="AG211" s="271"/>
      <c r="AH211" s="272"/>
      <c r="AI211" s="271"/>
      <c r="AJ211" s="272"/>
      <c r="AK211" s="271"/>
      <c r="AL211" s="283"/>
      <c r="AM211" s="289"/>
      <c r="AN211" s="272"/>
      <c r="AO211" s="271"/>
      <c r="AP211" s="272"/>
      <c r="AQ211" s="271"/>
      <c r="AR211" s="272"/>
      <c r="AS211" s="271"/>
      <c r="AT211" s="272"/>
      <c r="AU211" s="271"/>
      <c r="AV211" s="272"/>
      <c r="AW211" s="271"/>
      <c r="AX211" s="283"/>
      <c r="AY211" s="13">
        <f t="shared" si="0"/>
        <v>7561.831900000001</v>
      </c>
      <c r="AZ211" s="42">
        <f t="shared" si="1"/>
        <v>280</v>
      </c>
      <c r="BA211" s="42">
        <f t="shared" si="2"/>
        <v>0</v>
      </c>
      <c r="BB211" s="42">
        <f t="shared" si="3"/>
        <v>280</v>
      </c>
      <c r="BC211" s="78">
        <f t="shared" si="4"/>
        <v>27.006542500000005</v>
      </c>
    </row>
    <row r="212" spans="1:55" ht="13" x14ac:dyDescent="0.15">
      <c r="A212" s="45" t="s">
        <v>14</v>
      </c>
      <c r="B212" s="46">
        <f t="shared" si="5"/>
        <v>46593</v>
      </c>
      <c r="C212" s="47">
        <v>8</v>
      </c>
      <c r="D212" s="47"/>
      <c r="E212" s="47" t="s">
        <v>34</v>
      </c>
      <c r="F212" s="48" t="s">
        <v>64</v>
      </c>
      <c r="G212" s="296"/>
      <c r="H212" s="292"/>
      <c r="I212" s="291"/>
      <c r="J212" s="292"/>
      <c r="K212" s="291"/>
      <c r="L212" s="292"/>
      <c r="M212" s="291"/>
      <c r="N212" s="293"/>
      <c r="O212" s="291"/>
      <c r="P212" s="292"/>
      <c r="Q212" s="291"/>
      <c r="R212" s="292"/>
      <c r="S212" s="291"/>
      <c r="T212" s="292"/>
      <c r="U212" s="291"/>
      <c r="V212" s="292"/>
      <c r="W212" s="291"/>
      <c r="X212" s="292"/>
      <c r="Y212" s="351">
        <v>0</v>
      </c>
      <c r="Z212" s="292"/>
      <c r="AA212" s="352">
        <v>0</v>
      </c>
      <c r="AB212" s="292"/>
      <c r="AC212" s="352"/>
      <c r="AD212" s="292"/>
      <c r="AE212" s="352"/>
      <c r="AF212" s="293"/>
      <c r="AG212" s="295"/>
      <c r="AH212" s="292"/>
      <c r="AI212" s="295"/>
      <c r="AJ212" s="292"/>
      <c r="AK212" s="295"/>
      <c r="AL212" s="293"/>
      <c r="AM212" s="294"/>
      <c r="AN212" s="292"/>
      <c r="AO212" s="295"/>
      <c r="AP212" s="292"/>
      <c r="AQ212" s="295"/>
      <c r="AR212" s="292"/>
      <c r="AS212" s="295"/>
      <c r="AT212" s="292"/>
      <c r="AU212" s="295"/>
      <c r="AV212" s="292"/>
      <c r="AW212" s="295"/>
      <c r="AX212" s="293"/>
      <c r="AY212" s="79">
        <f t="shared" si="0"/>
        <v>0</v>
      </c>
      <c r="AZ212" s="47">
        <f t="shared" si="1"/>
        <v>0</v>
      </c>
      <c r="BA212" s="47">
        <f t="shared" si="2"/>
        <v>0</v>
      </c>
      <c r="BB212" s="47">
        <f t="shared" si="3"/>
        <v>0</v>
      </c>
      <c r="BC212" s="80" t="str">
        <f t="shared" si="4"/>
        <v/>
      </c>
    </row>
    <row r="213" spans="1:55" ht="13" x14ac:dyDescent="0.15">
      <c r="A213" s="32" t="s">
        <v>7</v>
      </c>
      <c r="B213" s="33">
        <f t="shared" si="5"/>
        <v>46594</v>
      </c>
      <c r="C213" s="34">
        <v>8</v>
      </c>
      <c r="D213" s="34"/>
      <c r="E213" s="34" t="s">
        <v>35</v>
      </c>
      <c r="F213" s="35" t="s">
        <v>68</v>
      </c>
      <c r="G213" s="281"/>
      <c r="H213" s="272"/>
      <c r="I213" s="282"/>
      <c r="J213" s="272"/>
      <c r="K213" s="282"/>
      <c r="L213" s="272"/>
      <c r="M213" s="282"/>
      <c r="N213" s="283"/>
      <c r="O213" s="284"/>
      <c r="P213" s="285"/>
      <c r="Q213" s="284"/>
      <c r="R213" s="285"/>
      <c r="S213" s="284"/>
      <c r="T213" s="285"/>
      <c r="U213" s="284"/>
      <c r="V213" s="285"/>
      <c r="W213" s="284"/>
      <c r="X213" s="285"/>
      <c r="Y213" s="286">
        <v>120</v>
      </c>
      <c r="Z213" s="285"/>
      <c r="AA213" s="287">
        <v>90</v>
      </c>
      <c r="AB213" s="285"/>
      <c r="AC213" s="287">
        <v>30</v>
      </c>
      <c r="AD213" s="285"/>
      <c r="AE213" s="287"/>
      <c r="AF213" s="288"/>
      <c r="AG213" s="271"/>
      <c r="AH213" s="272"/>
      <c r="AI213" s="271"/>
      <c r="AJ213" s="272"/>
      <c r="AK213" s="271"/>
      <c r="AL213" s="283"/>
      <c r="AM213" s="289"/>
      <c r="AN213" s="272"/>
      <c r="AO213" s="271"/>
      <c r="AP213" s="272"/>
      <c r="AQ213" s="271"/>
      <c r="AR213" s="272"/>
      <c r="AS213" s="271"/>
      <c r="AT213" s="272"/>
      <c r="AU213" s="271"/>
      <c r="AV213" s="272"/>
      <c r="AW213" s="271"/>
      <c r="AX213" s="283"/>
      <c r="AY213" s="68">
        <f t="shared" si="0"/>
        <v>6047.5617000000011</v>
      </c>
      <c r="AZ213" s="34">
        <f t="shared" si="1"/>
        <v>240</v>
      </c>
      <c r="BA213" s="34">
        <f t="shared" si="2"/>
        <v>0</v>
      </c>
      <c r="BB213" s="34">
        <f t="shared" si="3"/>
        <v>240</v>
      </c>
      <c r="BC213" s="69">
        <f t="shared" si="4"/>
        <v>25.198173750000006</v>
      </c>
    </row>
    <row r="214" spans="1:55" ht="13" x14ac:dyDescent="0.15">
      <c r="A214" s="40" t="s">
        <v>9</v>
      </c>
      <c r="B214" s="41">
        <f t="shared" si="5"/>
        <v>46595</v>
      </c>
      <c r="C214" s="42">
        <v>8</v>
      </c>
      <c r="D214" s="42"/>
      <c r="E214" s="42" t="s">
        <v>35</v>
      </c>
      <c r="F214" s="43" t="s">
        <v>68</v>
      </c>
      <c r="G214" s="281"/>
      <c r="H214" s="272"/>
      <c r="I214" s="282"/>
      <c r="J214" s="272"/>
      <c r="K214" s="282"/>
      <c r="L214" s="272"/>
      <c r="M214" s="282"/>
      <c r="N214" s="283"/>
      <c r="O214" s="282"/>
      <c r="P214" s="272"/>
      <c r="Q214" s="282"/>
      <c r="R214" s="272"/>
      <c r="S214" s="282"/>
      <c r="T214" s="272"/>
      <c r="U214" s="282"/>
      <c r="V214" s="272"/>
      <c r="W214" s="282"/>
      <c r="X214" s="272"/>
      <c r="Y214" s="349">
        <v>120</v>
      </c>
      <c r="Z214" s="272"/>
      <c r="AA214" s="350">
        <v>120</v>
      </c>
      <c r="AB214" s="272"/>
      <c r="AC214" s="350"/>
      <c r="AD214" s="272"/>
      <c r="AE214" s="350"/>
      <c r="AF214" s="283"/>
      <c r="AG214" s="271"/>
      <c r="AH214" s="272"/>
      <c r="AI214" s="271"/>
      <c r="AJ214" s="272"/>
      <c r="AK214" s="271"/>
      <c r="AL214" s="283"/>
      <c r="AM214" s="289"/>
      <c r="AN214" s="272"/>
      <c r="AO214" s="271"/>
      <c r="AP214" s="272"/>
      <c r="AQ214" s="271"/>
      <c r="AR214" s="272"/>
      <c r="AS214" s="271"/>
      <c r="AT214" s="272"/>
      <c r="AU214" s="271"/>
      <c r="AV214" s="272"/>
      <c r="AW214" s="271"/>
      <c r="AX214" s="283"/>
      <c r="AY214" s="13">
        <f t="shared" si="0"/>
        <v>6481.5702000000001</v>
      </c>
      <c r="AZ214" s="42">
        <f t="shared" si="1"/>
        <v>240</v>
      </c>
      <c r="BA214" s="42">
        <f t="shared" si="2"/>
        <v>0</v>
      </c>
      <c r="BB214" s="42">
        <f t="shared" si="3"/>
        <v>240</v>
      </c>
      <c r="BC214" s="78">
        <f t="shared" si="4"/>
        <v>27.006542500000002</v>
      </c>
    </row>
    <row r="215" spans="1:55" ht="13" x14ac:dyDescent="0.15">
      <c r="A215" s="40" t="s">
        <v>10</v>
      </c>
      <c r="B215" s="41">
        <f t="shared" si="5"/>
        <v>46596</v>
      </c>
      <c r="C215" s="42">
        <v>8</v>
      </c>
      <c r="D215" s="42"/>
      <c r="E215" s="42" t="s">
        <v>35</v>
      </c>
      <c r="F215" s="43" t="s">
        <v>68</v>
      </c>
      <c r="G215" s="281"/>
      <c r="H215" s="272"/>
      <c r="I215" s="282"/>
      <c r="J215" s="272"/>
      <c r="K215" s="282"/>
      <c r="L215" s="272"/>
      <c r="M215" s="282"/>
      <c r="N215" s="283"/>
      <c r="O215" s="282"/>
      <c r="P215" s="272"/>
      <c r="Q215" s="282"/>
      <c r="R215" s="272"/>
      <c r="S215" s="282"/>
      <c r="T215" s="272"/>
      <c r="U215" s="282"/>
      <c r="V215" s="272"/>
      <c r="W215" s="282"/>
      <c r="X215" s="272"/>
      <c r="Y215" s="349">
        <v>120</v>
      </c>
      <c r="Z215" s="272"/>
      <c r="AA215" s="350">
        <v>90</v>
      </c>
      <c r="AB215" s="272"/>
      <c r="AC215" s="350">
        <v>30</v>
      </c>
      <c r="AD215" s="272"/>
      <c r="AE215" s="350"/>
      <c r="AF215" s="283"/>
      <c r="AG215" s="271"/>
      <c r="AH215" s="272"/>
      <c r="AI215" s="271"/>
      <c r="AJ215" s="272"/>
      <c r="AK215" s="271"/>
      <c r="AL215" s="283"/>
      <c r="AM215" s="289"/>
      <c r="AN215" s="272"/>
      <c r="AO215" s="271"/>
      <c r="AP215" s="272"/>
      <c r="AQ215" s="271"/>
      <c r="AR215" s="272"/>
      <c r="AS215" s="271"/>
      <c r="AT215" s="272"/>
      <c r="AU215" s="271"/>
      <c r="AV215" s="272"/>
      <c r="AW215" s="271"/>
      <c r="AX215" s="283"/>
      <c r="AY215" s="13">
        <f t="shared" si="0"/>
        <v>6047.5617000000011</v>
      </c>
      <c r="AZ215" s="42">
        <f t="shared" si="1"/>
        <v>240</v>
      </c>
      <c r="BA215" s="42">
        <f t="shared" si="2"/>
        <v>0</v>
      </c>
      <c r="BB215" s="42">
        <f t="shared" si="3"/>
        <v>240</v>
      </c>
      <c r="BC215" s="78">
        <f t="shared" si="4"/>
        <v>25.198173750000006</v>
      </c>
    </row>
    <row r="216" spans="1:55" ht="13" x14ac:dyDescent="0.15">
      <c r="A216" s="40" t="s">
        <v>11</v>
      </c>
      <c r="B216" s="41">
        <f t="shared" si="5"/>
        <v>46597</v>
      </c>
      <c r="C216" s="42">
        <v>8</v>
      </c>
      <c r="D216" s="42"/>
      <c r="E216" s="42" t="s">
        <v>35</v>
      </c>
      <c r="F216" s="43" t="s">
        <v>68</v>
      </c>
      <c r="G216" s="281"/>
      <c r="H216" s="272"/>
      <c r="I216" s="282"/>
      <c r="J216" s="272"/>
      <c r="K216" s="282"/>
      <c r="L216" s="272"/>
      <c r="M216" s="282"/>
      <c r="N216" s="283"/>
      <c r="O216" s="282"/>
      <c r="P216" s="272"/>
      <c r="Q216" s="282"/>
      <c r="R216" s="272"/>
      <c r="S216" s="282"/>
      <c r="T216" s="272"/>
      <c r="U216" s="282"/>
      <c r="V216" s="272"/>
      <c r="W216" s="282"/>
      <c r="X216" s="272"/>
      <c r="Y216" s="349">
        <v>120</v>
      </c>
      <c r="Z216" s="272"/>
      <c r="AA216" s="350">
        <v>120</v>
      </c>
      <c r="AB216" s="272"/>
      <c r="AC216" s="350"/>
      <c r="AD216" s="272"/>
      <c r="AE216" s="350"/>
      <c r="AF216" s="283"/>
      <c r="AG216" s="271"/>
      <c r="AH216" s="272"/>
      <c r="AI216" s="271"/>
      <c r="AJ216" s="272"/>
      <c r="AK216" s="271"/>
      <c r="AL216" s="283"/>
      <c r="AM216" s="289"/>
      <c r="AN216" s="272"/>
      <c r="AO216" s="271"/>
      <c r="AP216" s="272"/>
      <c r="AQ216" s="271"/>
      <c r="AR216" s="272"/>
      <c r="AS216" s="271"/>
      <c r="AT216" s="272"/>
      <c r="AU216" s="271"/>
      <c r="AV216" s="272"/>
      <c r="AW216" s="271"/>
      <c r="AX216" s="283"/>
      <c r="AY216" s="13">
        <f t="shared" si="0"/>
        <v>6481.5702000000001</v>
      </c>
      <c r="AZ216" s="42">
        <f t="shared" si="1"/>
        <v>240</v>
      </c>
      <c r="BA216" s="42">
        <f t="shared" si="2"/>
        <v>0</v>
      </c>
      <c r="BB216" s="42">
        <f t="shared" si="3"/>
        <v>240</v>
      </c>
      <c r="BC216" s="78">
        <f t="shared" si="4"/>
        <v>27.006542500000002</v>
      </c>
    </row>
    <row r="217" spans="1:55" ht="13" x14ac:dyDescent="0.15">
      <c r="A217" s="40" t="s">
        <v>12</v>
      </c>
      <c r="B217" s="41">
        <f t="shared" si="5"/>
        <v>46598</v>
      </c>
      <c r="C217" s="42">
        <v>8</v>
      </c>
      <c r="D217" s="42"/>
      <c r="E217" s="42" t="s">
        <v>35</v>
      </c>
      <c r="F217" s="43" t="s">
        <v>68</v>
      </c>
      <c r="G217" s="281"/>
      <c r="H217" s="272"/>
      <c r="I217" s="282"/>
      <c r="J217" s="272"/>
      <c r="K217" s="282"/>
      <c r="L217" s="272"/>
      <c r="M217" s="282"/>
      <c r="N217" s="283"/>
      <c r="O217" s="282"/>
      <c r="P217" s="272"/>
      <c r="Q217" s="282"/>
      <c r="R217" s="272"/>
      <c r="S217" s="282"/>
      <c r="T217" s="272"/>
      <c r="U217" s="282"/>
      <c r="V217" s="272"/>
      <c r="W217" s="282"/>
      <c r="X217" s="272"/>
      <c r="Y217" s="349">
        <v>120</v>
      </c>
      <c r="Z217" s="272"/>
      <c r="AA217" s="350">
        <v>90</v>
      </c>
      <c r="AB217" s="272"/>
      <c r="AC217" s="350">
        <v>30</v>
      </c>
      <c r="AD217" s="272"/>
      <c r="AE217" s="350"/>
      <c r="AF217" s="283"/>
      <c r="AG217" s="271"/>
      <c r="AH217" s="272"/>
      <c r="AI217" s="271"/>
      <c r="AJ217" s="272"/>
      <c r="AK217" s="271"/>
      <c r="AL217" s="283"/>
      <c r="AM217" s="289"/>
      <c r="AN217" s="272"/>
      <c r="AO217" s="271"/>
      <c r="AP217" s="272"/>
      <c r="AQ217" s="271"/>
      <c r="AR217" s="272"/>
      <c r="AS217" s="271"/>
      <c r="AT217" s="272"/>
      <c r="AU217" s="271"/>
      <c r="AV217" s="272"/>
      <c r="AW217" s="271"/>
      <c r="AX217" s="283"/>
      <c r="AY217" s="13">
        <f t="shared" si="0"/>
        <v>6047.5617000000011</v>
      </c>
      <c r="AZ217" s="42">
        <f t="shared" si="1"/>
        <v>240</v>
      </c>
      <c r="BA217" s="42">
        <f t="shared" si="2"/>
        <v>0</v>
      </c>
      <c r="BB217" s="42">
        <f t="shared" si="3"/>
        <v>240</v>
      </c>
      <c r="BC217" s="78">
        <f t="shared" si="4"/>
        <v>25.198173750000006</v>
      </c>
    </row>
    <row r="218" spans="1:55" ht="13" x14ac:dyDescent="0.15">
      <c r="A218" s="40" t="s">
        <v>13</v>
      </c>
      <c r="B218" s="41">
        <f t="shared" si="5"/>
        <v>46599</v>
      </c>
      <c r="C218" s="42">
        <v>8</v>
      </c>
      <c r="D218" s="42"/>
      <c r="E218" s="42" t="s">
        <v>35</v>
      </c>
      <c r="F218" s="43" t="s">
        <v>68</v>
      </c>
      <c r="G218" s="281"/>
      <c r="H218" s="272"/>
      <c r="I218" s="282"/>
      <c r="J218" s="272"/>
      <c r="K218" s="282"/>
      <c r="L218" s="272"/>
      <c r="M218" s="282"/>
      <c r="N218" s="283"/>
      <c r="O218" s="282"/>
      <c r="P218" s="272"/>
      <c r="Q218" s="282"/>
      <c r="R218" s="272"/>
      <c r="S218" s="282"/>
      <c r="T218" s="272"/>
      <c r="U218" s="282"/>
      <c r="V218" s="272"/>
      <c r="W218" s="282"/>
      <c r="X218" s="272"/>
      <c r="Y218" s="349">
        <v>120</v>
      </c>
      <c r="Z218" s="272"/>
      <c r="AA218" s="350">
        <v>120</v>
      </c>
      <c r="AB218" s="272"/>
      <c r="AC218" s="350"/>
      <c r="AD218" s="272"/>
      <c r="AE218" s="350"/>
      <c r="AF218" s="283"/>
      <c r="AG218" s="271"/>
      <c r="AH218" s="272"/>
      <c r="AI218" s="271"/>
      <c r="AJ218" s="272"/>
      <c r="AK218" s="271"/>
      <c r="AL218" s="283"/>
      <c r="AM218" s="289"/>
      <c r="AN218" s="272"/>
      <c r="AO218" s="271"/>
      <c r="AP218" s="272"/>
      <c r="AQ218" s="271"/>
      <c r="AR218" s="272"/>
      <c r="AS218" s="271"/>
      <c r="AT218" s="272"/>
      <c r="AU218" s="271"/>
      <c r="AV218" s="272"/>
      <c r="AW218" s="271"/>
      <c r="AX218" s="283"/>
      <c r="AY218" s="13">
        <f t="shared" si="0"/>
        <v>6481.5702000000001</v>
      </c>
      <c r="AZ218" s="42">
        <f t="shared" si="1"/>
        <v>240</v>
      </c>
      <c r="BA218" s="42">
        <f t="shared" si="2"/>
        <v>0</v>
      </c>
      <c r="BB218" s="42">
        <f t="shared" si="3"/>
        <v>240</v>
      </c>
      <c r="BC218" s="78">
        <f t="shared" si="4"/>
        <v>27.006542500000002</v>
      </c>
    </row>
    <row r="219" spans="1:55" ht="13" x14ac:dyDescent="0.15">
      <c r="A219" s="45" t="s">
        <v>14</v>
      </c>
      <c r="B219" s="46">
        <f t="shared" si="5"/>
        <v>46600</v>
      </c>
      <c r="C219" s="47">
        <v>8</v>
      </c>
      <c r="D219" s="47"/>
      <c r="E219" s="47" t="s">
        <v>35</v>
      </c>
      <c r="F219" s="48" t="s">
        <v>68</v>
      </c>
      <c r="G219" s="296"/>
      <c r="H219" s="292"/>
      <c r="I219" s="291"/>
      <c r="J219" s="292"/>
      <c r="K219" s="291"/>
      <c r="L219" s="292"/>
      <c r="M219" s="291"/>
      <c r="N219" s="293"/>
      <c r="O219" s="291"/>
      <c r="P219" s="292"/>
      <c r="Q219" s="291"/>
      <c r="R219" s="292"/>
      <c r="S219" s="291"/>
      <c r="T219" s="292"/>
      <c r="U219" s="291"/>
      <c r="V219" s="292"/>
      <c r="W219" s="291"/>
      <c r="X219" s="292"/>
      <c r="Y219" s="351">
        <v>0</v>
      </c>
      <c r="Z219" s="292"/>
      <c r="AA219" s="352">
        <v>0</v>
      </c>
      <c r="AB219" s="292"/>
      <c r="AC219" s="352"/>
      <c r="AD219" s="292"/>
      <c r="AE219" s="352"/>
      <c r="AF219" s="293"/>
      <c r="AG219" s="295"/>
      <c r="AH219" s="292"/>
      <c r="AI219" s="295"/>
      <c r="AJ219" s="292"/>
      <c r="AK219" s="295"/>
      <c r="AL219" s="293"/>
      <c r="AM219" s="294"/>
      <c r="AN219" s="292"/>
      <c r="AO219" s="295"/>
      <c r="AP219" s="292"/>
      <c r="AQ219" s="295"/>
      <c r="AR219" s="292"/>
      <c r="AS219" s="295"/>
      <c r="AT219" s="292"/>
      <c r="AU219" s="295"/>
      <c r="AV219" s="292"/>
      <c r="AW219" s="295"/>
      <c r="AX219" s="293"/>
      <c r="AY219" s="79">
        <f t="shared" si="0"/>
        <v>0</v>
      </c>
      <c r="AZ219" s="47">
        <f t="shared" si="1"/>
        <v>0</v>
      </c>
      <c r="BA219" s="47">
        <f t="shared" si="2"/>
        <v>0</v>
      </c>
      <c r="BB219" s="47">
        <f t="shared" si="3"/>
        <v>0</v>
      </c>
      <c r="BC219" s="80" t="str">
        <f t="shared" si="4"/>
        <v/>
      </c>
    </row>
    <row r="220" spans="1:55" ht="13" x14ac:dyDescent="0.15">
      <c r="A220" s="32" t="s">
        <v>7</v>
      </c>
      <c r="B220" s="33">
        <f t="shared" si="5"/>
        <v>46601</v>
      </c>
      <c r="C220" s="34">
        <v>8</v>
      </c>
      <c r="D220" s="34"/>
      <c r="E220" s="34" t="s">
        <v>36</v>
      </c>
      <c r="F220" s="35" t="s">
        <v>68</v>
      </c>
      <c r="G220" s="281"/>
      <c r="H220" s="272"/>
      <c r="I220" s="282"/>
      <c r="J220" s="272"/>
      <c r="K220" s="282"/>
      <c r="L220" s="272"/>
      <c r="M220" s="282"/>
      <c r="N220" s="283"/>
      <c r="O220" s="284"/>
      <c r="P220" s="285"/>
      <c r="Q220" s="284"/>
      <c r="R220" s="285"/>
      <c r="S220" s="284"/>
      <c r="T220" s="285"/>
      <c r="U220" s="284"/>
      <c r="V220" s="285"/>
      <c r="W220" s="284"/>
      <c r="X220" s="285"/>
      <c r="Y220" s="286">
        <v>120</v>
      </c>
      <c r="Z220" s="285"/>
      <c r="AA220" s="287">
        <v>90</v>
      </c>
      <c r="AB220" s="285"/>
      <c r="AC220" s="287">
        <v>30</v>
      </c>
      <c r="AD220" s="285"/>
      <c r="AE220" s="287"/>
      <c r="AF220" s="288"/>
      <c r="AG220" s="271"/>
      <c r="AH220" s="272"/>
      <c r="AI220" s="271"/>
      <c r="AJ220" s="272"/>
      <c r="AK220" s="271"/>
      <c r="AL220" s="283"/>
      <c r="AM220" s="289"/>
      <c r="AN220" s="272"/>
      <c r="AO220" s="271"/>
      <c r="AP220" s="272"/>
      <c r="AQ220" s="271"/>
      <c r="AR220" s="272"/>
      <c r="AS220" s="271"/>
      <c r="AT220" s="272"/>
      <c r="AU220" s="271"/>
      <c r="AV220" s="272"/>
      <c r="AW220" s="271"/>
      <c r="AX220" s="283"/>
      <c r="AY220" s="68">
        <f t="shared" si="0"/>
        <v>6047.5617000000011</v>
      </c>
      <c r="AZ220" s="34">
        <f t="shared" si="1"/>
        <v>240</v>
      </c>
      <c r="BA220" s="34">
        <f t="shared" si="2"/>
        <v>0</v>
      </c>
      <c r="BB220" s="34">
        <f t="shared" si="3"/>
        <v>240</v>
      </c>
      <c r="BC220" s="69">
        <f t="shared" si="4"/>
        <v>25.198173750000006</v>
      </c>
    </row>
    <row r="221" spans="1:55" ht="13" x14ac:dyDescent="0.15">
      <c r="A221" s="40" t="s">
        <v>9</v>
      </c>
      <c r="B221" s="41">
        <f t="shared" si="5"/>
        <v>46602</v>
      </c>
      <c r="C221" s="42">
        <v>8</v>
      </c>
      <c r="D221" s="42"/>
      <c r="E221" s="42" t="s">
        <v>36</v>
      </c>
      <c r="F221" s="43" t="s">
        <v>68</v>
      </c>
      <c r="G221" s="281"/>
      <c r="H221" s="272"/>
      <c r="I221" s="282"/>
      <c r="J221" s="272"/>
      <c r="K221" s="282"/>
      <c r="L221" s="272"/>
      <c r="M221" s="282"/>
      <c r="N221" s="283"/>
      <c r="O221" s="282"/>
      <c r="P221" s="272"/>
      <c r="Q221" s="282"/>
      <c r="R221" s="272"/>
      <c r="S221" s="282"/>
      <c r="T221" s="272"/>
      <c r="U221" s="282"/>
      <c r="V221" s="272"/>
      <c r="W221" s="282"/>
      <c r="X221" s="272"/>
      <c r="Y221" s="349">
        <v>120</v>
      </c>
      <c r="Z221" s="272"/>
      <c r="AA221" s="350">
        <v>120</v>
      </c>
      <c r="AB221" s="272"/>
      <c r="AC221" s="350"/>
      <c r="AD221" s="272"/>
      <c r="AE221" s="350"/>
      <c r="AF221" s="283"/>
      <c r="AG221" s="271"/>
      <c r="AH221" s="272"/>
      <c r="AI221" s="271"/>
      <c r="AJ221" s="272"/>
      <c r="AK221" s="271"/>
      <c r="AL221" s="283"/>
      <c r="AM221" s="289"/>
      <c r="AN221" s="272"/>
      <c r="AO221" s="271"/>
      <c r="AP221" s="272"/>
      <c r="AQ221" s="271"/>
      <c r="AR221" s="272"/>
      <c r="AS221" s="271"/>
      <c r="AT221" s="272"/>
      <c r="AU221" s="271"/>
      <c r="AV221" s="272"/>
      <c r="AW221" s="271"/>
      <c r="AX221" s="283"/>
      <c r="AY221" s="13">
        <f t="shared" si="0"/>
        <v>6481.5702000000001</v>
      </c>
      <c r="AZ221" s="42">
        <f t="shared" si="1"/>
        <v>240</v>
      </c>
      <c r="BA221" s="42">
        <f t="shared" si="2"/>
        <v>0</v>
      </c>
      <c r="BB221" s="42">
        <f t="shared" si="3"/>
        <v>240</v>
      </c>
      <c r="BC221" s="78">
        <f t="shared" si="4"/>
        <v>27.006542500000002</v>
      </c>
    </row>
    <row r="222" spans="1:55" ht="13" x14ac:dyDescent="0.15">
      <c r="A222" s="40" t="s">
        <v>10</v>
      </c>
      <c r="B222" s="41">
        <f t="shared" si="5"/>
        <v>46603</v>
      </c>
      <c r="C222" s="42">
        <v>8</v>
      </c>
      <c r="D222" s="42"/>
      <c r="E222" s="42" t="s">
        <v>36</v>
      </c>
      <c r="F222" s="43" t="s">
        <v>68</v>
      </c>
      <c r="G222" s="281"/>
      <c r="H222" s="272"/>
      <c r="I222" s="282"/>
      <c r="J222" s="272"/>
      <c r="K222" s="282"/>
      <c r="L222" s="272"/>
      <c r="M222" s="282"/>
      <c r="N222" s="283"/>
      <c r="O222" s="282"/>
      <c r="P222" s="272"/>
      <c r="Q222" s="282"/>
      <c r="R222" s="272"/>
      <c r="S222" s="282"/>
      <c r="T222" s="272"/>
      <c r="U222" s="282"/>
      <c r="V222" s="272"/>
      <c r="W222" s="282"/>
      <c r="X222" s="272"/>
      <c r="Y222" s="349">
        <v>120</v>
      </c>
      <c r="Z222" s="272"/>
      <c r="AA222" s="350">
        <v>90</v>
      </c>
      <c r="AB222" s="272"/>
      <c r="AC222" s="350">
        <v>30</v>
      </c>
      <c r="AD222" s="272"/>
      <c r="AE222" s="350"/>
      <c r="AF222" s="283"/>
      <c r="AG222" s="271"/>
      <c r="AH222" s="272"/>
      <c r="AI222" s="271"/>
      <c r="AJ222" s="272"/>
      <c r="AK222" s="271"/>
      <c r="AL222" s="283"/>
      <c r="AM222" s="289"/>
      <c r="AN222" s="272"/>
      <c r="AO222" s="271"/>
      <c r="AP222" s="272"/>
      <c r="AQ222" s="271"/>
      <c r="AR222" s="272"/>
      <c r="AS222" s="271"/>
      <c r="AT222" s="272"/>
      <c r="AU222" s="271"/>
      <c r="AV222" s="272"/>
      <c r="AW222" s="271"/>
      <c r="AX222" s="283"/>
      <c r="AY222" s="13">
        <f t="shared" si="0"/>
        <v>6047.5617000000011</v>
      </c>
      <c r="AZ222" s="42">
        <f t="shared" si="1"/>
        <v>240</v>
      </c>
      <c r="BA222" s="42">
        <f t="shared" si="2"/>
        <v>0</v>
      </c>
      <c r="BB222" s="42">
        <f t="shared" si="3"/>
        <v>240</v>
      </c>
      <c r="BC222" s="78">
        <f t="shared" si="4"/>
        <v>25.198173750000006</v>
      </c>
    </row>
    <row r="223" spans="1:55" ht="13" x14ac:dyDescent="0.15">
      <c r="A223" s="40" t="s">
        <v>11</v>
      </c>
      <c r="B223" s="41">
        <f t="shared" si="5"/>
        <v>46604</v>
      </c>
      <c r="C223" s="42">
        <v>8</v>
      </c>
      <c r="D223" s="42"/>
      <c r="E223" s="42" t="s">
        <v>36</v>
      </c>
      <c r="F223" s="43" t="s">
        <v>68</v>
      </c>
      <c r="G223" s="281"/>
      <c r="H223" s="272"/>
      <c r="I223" s="282"/>
      <c r="J223" s="272"/>
      <c r="K223" s="282"/>
      <c r="L223" s="272"/>
      <c r="M223" s="282"/>
      <c r="N223" s="283"/>
      <c r="O223" s="282"/>
      <c r="P223" s="272"/>
      <c r="Q223" s="282"/>
      <c r="R223" s="272"/>
      <c r="S223" s="282"/>
      <c r="T223" s="272"/>
      <c r="U223" s="282"/>
      <c r="V223" s="272"/>
      <c r="W223" s="282"/>
      <c r="X223" s="272"/>
      <c r="Y223" s="349">
        <v>120</v>
      </c>
      <c r="Z223" s="272"/>
      <c r="AA223" s="350">
        <v>120</v>
      </c>
      <c r="AB223" s="272"/>
      <c r="AC223" s="350"/>
      <c r="AD223" s="272"/>
      <c r="AE223" s="350"/>
      <c r="AF223" s="283"/>
      <c r="AG223" s="271"/>
      <c r="AH223" s="272"/>
      <c r="AI223" s="271"/>
      <c r="AJ223" s="272"/>
      <c r="AK223" s="271"/>
      <c r="AL223" s="283"/>
      <c r="AM223" s="289"/>
      <c r="AN223" s="272"/>
      <c r="AO223" s="271"/>
      <c r="AP223" s="272"/>
      <c r="AQ223" s="271"/>
      <c r="AR223" s="272"/>
      <c r="AS223" s="271"/>
      <c r="AT223" s="272"/>
      <c r="AU223" s="271"/>
      <c r="AV223" s="272"/>
      <c r="AW223" s="271"/>
      <c r="AX223" s="283"/>
      <c r="AY223" s="13">
        <f t="shared" si="0"/>
        <v>6481.5702000000001</v>
      </c>
      <c r="AZ223" s="42">
        <f t="shared" si="1"/>
        <v>240</v>
      </c>
      <c r="BA223" s="42">
        <f t="shared" si="2"/>
        <v>0</v>
      </c>
      <c r="BB223" s="42">
        <f t="shared" si="3"/>
        <v>240</v>
      </c>
      <c r="BC223" s="78">
        <f t="shared" si="4"/>
        <v>27.006542500000002</v>
      </c>
    </row>
    <row r="224" spans="1:55" ht="13" x14ac:dyDescent="0.15">
      <c r="A224" s="40" t="s">
        <v>12</v>
      </c>
      <c r="B224" s="41">
        <f t="shared" si="5"/>
        <v>46605</v>
      </c>
      <c r="C224" s="42">
        <v>8</v>
      </c>
      <c r="D224" s="42"/>
      <c r="E224" s="42" t="s">
        <v>36</v>
      </c>
      <c r="F224" s="43" t="s">
        <v>68</v>
      </c>
      <c r="G224" s="281"/>
      <c r="H224" s="272"/>
      <c r="I224" s="282"/>
      <c r="J224" s="272"/>
      <c r="K224" s="282"/>
      <c r="L224" s="272"/>
      <c r="M224" s="282"/>
      <c r="N224" s="283"/>
      <c r="O224" s="282"/>
      <c r="P224" s="272"/>
      <c r="Q224" s="282"/>
      <c r="R224" s="272"/>
      <c r="S224" s="282"/>
      <c r="T224" s="272"/>
      <c r="U224" s="282"/>
      <c r="V224" s="272"/>
      <c r="W224" s="282"/>
      <c r="X224" s="272"/>
      <c r="Y224" s="349">
        <v>120</v>
      </c>
      <c r="Z224" s="272"/>
      <c r="AA224" s="350">
        <v>90</v>
      </c>
      <c r="AB224" s="272"/>
      <c r="AC224" s="350">
        <v>30</v>
      </c>
      <c r="AD224" s="272"/>
      <c r="AE224" s="350"/>
      <c r="AF224" s="283"/>
      <c r="AG224" s="271"/>
      <c r="AH224" s="272"/>
      <c r="AI224" s="271"/>
      <c r="AJ224" s="272"/>
      <c r="AK224" s="271"/>
      <c r="AL224" s="283"/>
      <c r="AM224" s="289"/>
      <c r="AN224" s="272"/>
      <c r="AO224" s="271"/>
      <c r="AP224" s="272"/>
      <c r="AQ224" s="271"/>
      <c r="AR224" s="272"/>
      <c r="AS224" s="271"/>
      <c r="AT224" s="272"/>
      <c r="AU224" s="271"/>
      <c r="AV224" s="272"/>
      <c r="AW224" s="271"/>
      <c r="AX224" s="283"/>
      <c r="AY224" s="13">
        <f t="shared" si="0"/>
        <v>6047.5617000000011</v>
      </c>
      <c r="AZ224" s="42">
        <f t="shared" si="1"/>
        <v>240</v>
      </c>
      <c r="BA224" s="42">
        <f t="shared" si="2"/>
        <v>0</v>
      </c>
      <c r="BB224" s="42">
        <f t="shared" si="3"/>
        <v>240</v>
      </c>
      <c r="BC224" s="78">
        <f t="shared" si="4"/>
        <v>25.198173750000006</v>
      </c>
    </row>
    <row r="225" spans="1:55" ht="13" x14ac:dyDescent="0.15">
      <c r="A225" s="40" t="s">
        <v>13</v>
      </c>
      <c r="B225" s="41">
        <f t="shared" si="5"/>
        <v>46606</v>
      </c>
      <c r="C225" s="42">
        <v>8</v>
      </c>
      <c r="D225" s="42"/>
      <c r="E225" s="42" t="s">
        <v>36</v>
      </c>
      <c r="F225" s="43" t="s">
        <v>68</v>
      </c>
      <c r="G225" s="281"/>
      <c r="H225" s="272"/>
      <c r="I225" s="282"/>
      <c r="J225" s="272"/>
      <c r="K225" s="282"/>
      <c r="L225" s="272"/>
      <c r="M225" s="282"/>
      <c r="N225" s="283"/>
      <c r="O225" s="282"/>
      <c r="P225" s="272"/>
      <c r="Q225" s="282"/>
      <c r="R225" s="272"/>
      <c r="S225" s="282"/>
      <c r="T225" s="272"/>
      <c r="U225" s="282"/>
      <c r="V225" s="272"/>
      <c r="W225" s="282"/>
      <c r="X225" s="272"/>
      <c r="Y225" s="349">
        <v>120</v>
      </c>
      <c r="Z225" s="272"/>
      <c r="AA225" s="350">
        <v>120</v>
      </c>
      <c r="AB225" s="272"/>
      <c r="AC225" s="350"/>
      <c r="AD225" s="272"/>
      <c r="AE225" s="350"/>
      <c r="AF225" s="283"/>
      <c r="AG225" s="271"/>
      <c r="AH225" s="272"/>
      <c r="AI225" s="271"/>
      <c r="AJ225" s="272"/>
      <c r="AK225" s="271"/>
      <c r="AL225" s="283"/>
      <c r="AM225" s="289"/>
      <c r="AN225" s="272"/>
      <c r="AO225" s="271"/>
      <c r="AP225" s="272"/>
      <c r="AQ225" s="271"/>
      <c r="AR225" s="272"/>
      <c r="AS225" s="271"/>
      <c r="AT225" s="272"/>
      <c r="AU225" s="271"/>
      <c r="AV225" s="272"/>
      <c r="AW225" s="271"/>
      <c r="AX225" s="283"/>
      <c r="AY225" s="13">
        <f t="shared" si="0"/>
        <v>6481.5702000000001</v>
      </c>
      <c r="AZ225" s="42">
        <f t="shared" si="1"/>
        <v>240</v>
      </c>
      <c r="BA225" s="42">
        <f t="shared" si="2"/>
        <v>0</v>
      </c>
      <c r="BB225" s="42">
        <f t="shared" si="3"/>
        <v>240</v>
      </c>
      <c r="BC225" s="78">
        <f t="shared" si="4"/>
        <v>27.006542500000002</v>
      </c>
    </row>
    <row r="226" spans="1:55" ht="13" x14ac:dyDescent="0.15">
      <c r="A226" s="45" t="s">
        <v>14</v>
      </c>
      <c r="B226" s="46">
        <f t="shared" si="5"/>
        <v>46607</v>
      </c>
      <c r="C226" s="47">
        <v>8</v>
      </c>
      <c r="D226" s="47"/>
      <c r="E226" s="47" t="s">
        <v>36</v>
      </c>
      <c r="F226" s="48" t="s">
        <v>68</v>
      </c>
      <c r="G226" s="296"/>
      <c r="H226" s="292"/>
      <c r="I226" s="291"/>
      <c r="J226" s="292"/>
      <c r="K226" s="291"/>
      <c r="L226" s="292"/>
      <c r="M226" s="291"/>
      <c r="N226" s="293"/>
      <c r="O226" s="291"/>
      <c r="P226" s="292"/>
      <c r="Q226" s="291"/>
      <c r="R226" s="292"/>
      <c r="S226" s="291"/>
      <c r="T226" s="292"/>
      <c r="U226" s="291"/>
      <c r="V226" s="292"/>
      <c r="W226" s="291"/>
      <c r="X226" s="292"/>
      <c r="Y226" s="351">
        <v>0</v>
      </c>
      <c r="Z226" s="292"/>
      <c r="AA226" s="352">
        <v>0</v>
      </c>
      <c r="AB226" s="292"/>
      <c r="AC226" s="352"/>
      <c r="AD226" s="292"/>
      <c r="AE226" s="352"/>
      <c r="AF226" s="293"/>
      <c r="AG226" s="295"/>
      <c r="AH226" s="292"/>
      <c r="AI226" s="295"/>
      <c r="AJ226" s="292"/>
      <c r="AK226" s="295"/>
      <c r="AL226" s="293"/>
      <c r="AM226" s="294"/>
      <c r="AN226" s="292"/>
      <c r="AO226" s="295"/>
      <c r="AP226" s="292"/>
      <c r="AQ226" s="295"/>
      <c r="AR226" s="292"/>
      <c r="AS226" s="295"/>
      <c r="AT226" s="292"/>
      <c r="AU226" s="295"/>
      <c r="AV226" s="292"/>
      <c r="AW226" s="295"/>
      <c r="AX226" s="293"/>
      <c r="AY226" s="79">
        <f t="shared" si="0"/>
        <v>0</v>
      </c>
      <c r="AZ226" s="47">
        <f t="shared" si="1"/>
        <v>0</v>
      </c>
      <c r="BA226" s="47">
        <f t="shared" si="2"/>
        <v>0</v>
      </c>
      <c r="BB226" s="47">
        <f t="shared" si="3"/>
        <v>0</v>
      </c>
      <c r="BC226" s="80" t="str">
        <f t="shared" si="4"/>
        <v/>
      </c>
    </row>
    <row r="227" spans="1:55" ht="13" x14ac:dyDescent="0.15">
      <c r="A227" s="32" t="s">
        <v>7</v>
      </c>
      <c r="B227" s="33">
        <f t="shared" si="5"/>
        <v>46608</v>
      </c>
      <c r="C227" s="34">
        <v>9</v>
      </c>
      <c r="D227" s="34"/>
      <c r="E227" s="34" t="s">
        <v>31</v>
      </c>
      <c r="F227" s="35" t="s">
        <v>68</v>
      </c>
      <c r="G227" s="281"/>
      <c r="H227" s="272"/>
      <c r="I227" s="282"/>
      <c r="J227" s="272"/>
      <c r="K227" s="282"/>
      <c r="L227" s="272"/>
      <c r="M227" s="282"/>
      <c r="N227" s="283"/>
      <c r="O227" s="282"/>
      <c r="P227" s="272"/>
      <c r="Q227" s="282"/>
      <c r="R227" s="272"/>
      <c r="S227" s="282"/>
      <c r="T227" s="272"/>
      <c r="U227" s="282"/>
      <c r="V227" s="272"/>
      <c r="W227" s="282"/>
      <c r="X227" s="272"/>
      <c r="Y227" s="286">
        <v>120</v>
      </c>
      <c r="Z227" s="285"/>
      <c r="AA227" s="287">
        <v>90</v>
      </c>
      <c r="AB227" s="285"/>
      <c r="AC227" s="287">
        <v>30</v>
      </c>
      <c r="AD227" s="285"/>
      <c r="AE227" s="287"/>
      <c r="AF227" s="288"/>
      <c r="AG227" s="271"/>
      <c r="AH227" s="272"/>
      <c r="AI227" s="271"/>
      <c r="AJ227" s="272"/>
      <c r="AK227" s="271"/>
      <c r="AL227" s="283"/>
      <c r="AM227" s="289"/>
      <c r="AN227" s="272"/>
      <c r="AO227" s="271"/>
      <c r="AP227" s="272"/>
      <c r="AQ227" s="271"/>
      <c r="AR227" s="272"/>
      <c r="AS227" s="271"/>
      <c r="AT227" s="272"/>
      <c r="AU227" s="271"/>
      <c r="AV227" s="272"/>
      <c r="AW227" s="271"/>
      <c r="AX227" s="283"/>
      <c r="AY227" s="68">
        <f t="shared" si="0"/>
        <v>6047.5617000000011</v>
      </c>
      <c r="AZ227" s="34">
        <f t="shared" si="1"/>
        <v>240</v>
      </c>
      <c r="BA227" s="34">
        <f t="shared" si="2"/>
        <v>0</v>
      </c>
      <c r="BB227" s="34">
        <f t="shared" si="3"/>
        <v>240</v>
      </c>
      <c r="BC227" s="69">
        <f t="shared" si="4"/>
        <v>25.198173750000006</v>
      </c>
    </row>
    <row r="228" spans="1:55" ht="13" x14ac:dyDescent="0.15">
      <c r="A228" s="40" t="s">
        <v>9</v>
      </c>
      <c r="B228" s="41">
        <f t="shared" si="5"/>
        <v>46609</v>
      </c>
      <c r="C228" s="42">
        <v>9</v>
      </c>
      <c r="D228" s="42"/>
      <c r="E228" s="42" t="s">
        <v>31</v>
      </c>
      <c r="F228" s="43" t="s">
        <v>68</v>
      </c>
      <c r="G228" s="281"/>
      <c r="H228" s="272"/>
      <c r="I228" s="282"/>
      <c r="J228" s="272"/>
      <c r="K228" s="282"/>
      <c r="L228" s="272"/>
      <c r="M228" s="282"/>
      <c r="N228" s="283"/>
      <c r="O228" s="282"/>
      <c r="P228" s="272"/>
      <c r="Q228" s="282"/>
      <c r="R228" s="272"/>
      <c r="S228" s="282"/>
      <c r="T228" s="272"/>
      <c r="U228" s="282"/>
      <c r="V228" s="272"/>
      <c r="W228" s="282"/>
      <c r="X228" s="272"/>
      <c r="Y228" s="349">
        <v>120</v>
      </c>
      <c r="Z228" s="272"/>
      <c r="AA228" s="350">
        <v>120</v>
      </c>
      <c r="AB228" s="272"/>
      <c r="AC228" s="350"/>
      <c r="AD228" s="272"/>
      <c r="AE228" s="350"/>
      <c r="AF228" s="283"/>
      <c r="AG228" s="271"/>
      <c r="AH228" s="272"/>
      <c r="AI228" s="271"/>
      <c r="AJ228" s="272"/>
      <c r="AK228" s="271"/>
      <c r="AL228" s="283"/>
      <c r="AM228" s="289"/>
      <c r="AN228" s="272"/>
      <c r="AO228" s="271"/>
      <c r="AP228" s="272"/>
      <c r="AQ228" s="271"/>
      <c r="AR228" s="272"/>
      <c r="AS228" s="271"/>
      <c r="AT228" s="272"/>
      <c r="AU228" s="271"/>
      <c r="AV228" s="272"/>
      <c r="AW228" s="271"/>
      <c r="AX228" s="283"/>
      <c r="AY228" s="13">
        <f t="shared" si="0"/>
        <v>6481.5702000000001</v>
      </c>
      <c r="AZ228" s="42">
        <f t="shared" si="1"/>
        <v>240</v>
      </c>
      <c r="BA228" s="42">
        <f t="shared" si="2"/>
        <v>0</v>
      </c>
      <c r="BB228" s="42">
        <f t="shared" si="3"/>
        <v>240</v>
      </c>
      <c r="BC228" s="78">
        <f t="shared" si="4"/>
        <v>27.006542500000002</v>
      </c>
    </row>
    <row r="229" spans="1:55" ht="13" x14ac:dyDescent="0.15">
      <c r="A229" s="40" t="s">
        <v>10</v>
      </c>
      <c r="B229" s="41">
        <f t="shared" si="5"/>
        <v>46610</v>
      </c>
      <c r="C229" s="42">
        <v>9</v>
      </c>
      <c r="D229" s="42"/>
      <c r="E229" s="42" t="s">
        <v>31</v>
      </c>
      <c r="F229" s="43" t="s">
        <v>68</v>
      </c>
      <c r="G229" s="281"/>
      <c r="H229" s="272"/>
      <c r="I229" s="282"/>
      <c r="J229" s="272"/>
      <c r="K229" s="282"/>
      <c r="L229" s="272"/>
      <c r="M229" s="282"/>
      <c r="N229" s="283"/>
      <c r="O229" s="282"/>
      <c r="P229" s="272"/>
      <c r="Q229" s="282"/>
      <c r="R229" s="272"/>
      <c r="S229" s="282"/>
      <c r="T229" s="272"/>
      <c r="U229" s="282"/>
      <c r="V229" s="272"/>
      <c r="W229" s="282"/>
      <c r="X229" s="272"/>
      <c r="Y229" s="349">
        <v>120</v>
      </c>
      <c r="Z229" s="272"/>
      <c r="AA229" s="350">
        <v>90</v>
      </c>
      <c r="AB229" s="272"/>
      <c r="AC229" s="350">
        <v>30</v>
      </c>
      <c r="AD229" s="272"/>
      <c r="AE229" s="350"/>
      <c r="AF229" s="283"/>
      <c r="AG229" s="271"/>
      <c r="AH229" s="272"/>
      <c r="AI229" s="271"/>
      <c r="AJ229" s="272"/>
      <c r="AK229" s="271"/>
      <c r="AL229" s="283"/>
      <c r="AM229" s="289"/>
      <c r="AN229" s="272"/>
      <c r="AO229" s="271"/>
      <c r="AP229" s="272"/>
      <c r="AQ229" s="271"/>
      <c r="AR229" s="272"/>
      <c r="AS229" s="271"/>
      <c r="AT229" s="272"/>
      <c r="AU229" s="271"/>
      <c r="AV229" s="272"/>
      <c r="AW229" s="271"/>
      <c r="AX229" s="283"/>
      <c r="AY229" s="13">
        <f t="shared" si="0"/>
        <v>6047.5617000000011</v>
      </c>
      <c r="AZ229" s="42">
        <f t="shared" si="1"/>
        <v>240</v>
      </c>
      <c r="BA229" s="42">
        <f t="shared" si="2"/>
        <v>0</v>
      </c>
      <c r="BB229" s="42">
        <f t="shared" si="3"/>
        <v>240</v>
      </c>
      <c r="BC229" s="78">
        <f t="shared" si="4"/>
        <v>25.198173750000006</v>
      </c>
    </row>
    <row r="230" spans="1:55" ht="13" x14ac:dyDescent="0.15">
      <c r="A230" s="40" t="s">
        <v>11</v>
      </c>
      <c r="B230" s="41">
        <f t="shared" si="5"/>
        <v>46611</v>
      </c>
      <c r="C230" s="42">
        <v>9</v>
      </c>
      <c r="D230" s="42"/>
      <c r="E230" s="42" t="s">
        <v>31</v>
      </c>
      <c r="F230" s="43" t="s">
        <v>68</v>
      </c>
      <c r="G230" s="281"/>
      <c r="H230" s="272"/>
      <c r="I230" s="282"/>
      <c r="J230" s="272"/>
      <c r="K230" s="282"/>
      <c r="L230" s="272"/>
      <c r="M230" s="282"/>
      <c r="N230" s="283"/>
      <c r="O230" s="282"/>
      <c r="P230" s="272"/>
      <c r="Q230" s="282"/>
      <c r="R230" s="272"/>
      <c r="S230" s="282"/>
      <c r="T230" s="272"/>
      <c r="U230" s="282"/>
      <c r="V230" s="272"/>
      <c r="W230" s="282"/>
      <c r="X230" s="272"/>
      <c r="Y230" s="349">
        <v>120</v>
      </c>
      <c r="Z230" s="272"/>
      <c r="AA230" s="350">
        <v>120</v>
      </c>
      <c r="AB230" s="272"/>
      <c r="AC230" s="350"/>
      <c r="AD230" s="272"/>
      <c r="AE230" s="350"/>
      <c r="AF230" s="283"/>
      <c r="AG230" s="271"/>
      <c r="AH230" s="272"/>
      <c r="AI230" s="271"/>
      <c r="AJ230" s="272"/>
      <c r="AK230" s="271"/>
      <c r="AL230" s="283"/>
      <c r="AM230" s="289"/>
      <c r="AN230" s="272"/>
      <c r="AO230" s="271"/>
      <c r="AP230" s="272"/>
      <c r="AQ230" s="271"/>
      <c r="AR230" s="272"/>
      <c r="AS230" s="271"/>
      <c r="AT230" s="272"/>
      <c r="AU230" s="271"/>
      <c r="AV230" s="272"/>
      <c r="AW230" s="271"/>
      <c r="AX230" s="283"/>
      <c r="AY230" s="13">
        <f t="shared" si="0"/>
        <v>6481.5702000000001</v>
      </c>
      <c r="AZ230" s="42">
        <f t="shared" si="1"/>
        <v>240</v>
      </c>
      <c r="BA230" s="42">
        <f t="shared" si="2"/>
        <v>0</v>
      </c>
      <c r="BB230" s="42">
        <f t="shared" si="3"/>
        <v>240</v>
      </c>
      <c r="BC230" s="78">
        <f t="shared" si="4"/>
        <v>27.006542500000002</v>
      </c>
    </row>
    <row r="231" spans="1:55" ht="13" x14ac:dyDescent="0.15">
      <c r="A231" s="40" t="s">
        <v>12</v>
      </c>
      <c r="B231" s="41">
        <f t="shared" si="5"/>
        <v>46612</v>
      </c>
      <c r="C231" s="42">
        <v>9</v>
      </c>
      <c r="D231" s="42"/>
      <c r="E231" s="42" t="s">
        <v>31</v>
      </c>
      <c r="F231" s="43" t="s">
        <v>68</v>
      </c>
      <c r="G231" s="281"/>
      <c r="H231" s="272"/>
      <c r="I231" s="282"/>
      <c r="J231" s="272"/>
      <c r="K231" s="282"/>
      <c r="L231" s="272"/>
      <c r="M231" s="282"/>
      <c r="N231" s="283"/>
      <c r="O231" s="282"/>
      <c r="P231" s="272"/>
      <c r="Q231" s="282"/>
      <c r="R231" s="272"/>
      <c r="S231" s="282"/>
      <c r="T231" s="272"/>
      <c r="U231" s="282"/>
      <c r="V231" s="272"/>
      <c r="W231" s="282"/>
      <c r="X231" s="272"/>
      <c r="Y231" s="349">
        <v>120</v>
      </c>
      <c r="Z231" s="272"/>
      <c r="AA231" s="350">
        <v>90</v>
      </c>
      <c r="AB231" s="272"/>
      <c r="AC231" s="350">
        <v>30</v>
      </c>
      <c r="AD231" s="272"/>
      <c r="AE231" s="350"/>
      <c r="AF231" s="283"/>
      <c r="AG231" s="271"/>
      <c r="AH231" s="272"/>
      <c r="AI231" s="271"/>
      <c r="AJ231" s="272"/>
      <c r="AK231" s="271"/>
      <c r="AL231" s="283"/>
      <c r="AM231" s="289"/>
      <c r="AN231" s="272"/>
      <c r="AO231" s="271"/>
      <c r="AP231" s="272"/>
      <c r="AQ231" s="271"/>
      <c r="AR231" s="272"/>
      <c r="AS231" s="271"/>
      <c r="AT231" s="272"/>
      <c r="AU231" s="271"/>
      <c r="AV231" s="272"/>
      <c r="AW231" s="271"/>
      <c r="AX231" s="283"/>
      <c r="AY231" s="13">
        <f t="shared" si="0"/>
        <v>6047.5617000000011</v>
      </c>
      <c r="AZ231" s="42">
        <f t="shared" si="1"/>
        <v>240</v>
      </c>
      <c r="BA231" s="42">
        <f t="shared" si="2"/>
        <v>0</v>
      </c>
      <c r="BB231" s="42">
        <f t="shared" si="3"/>
        <v>240</v>
      </c>
      <c r="BC231" s="78">
        <f t="shared" si="4"/>
        <v>25.198173750000006</v>
      </c>
    </row>
    <row r="232" spans="1:55" ht="13" x14ac:dyDescent="0.15">
      <c r="A232" s="40" t="s">
        <v>13</v>
      </c>
      <c r="B232" s="41">
        <f t="shared" si="5"/>
        <v>46613</v>
      </c>
      <c r="C232" s="42">
        <v>9</v>
      </c>
      <c r="D232" s="42"/>
      <c r="E232" s="42" t="s">
        <v>31</v>
      </c>
      <c r="F232" s="43" t="s">
        <v>68</v>
      </c>
      <c r="G232" s="281"/>
      <c r="H232" s="272"/>
      <c r="I232" s="282"/>
      <c r="J232" s="272"/>
      <c r="K232" s="282"/>
      <c r="L232" s="272"/>
      <c r="M232" s="282"/>
      <c r="N232" s="283"/>
      <c r="O232" s="282"/>
      <c r="P232" s="272"/>
      <c r="Q232" s="282"/>
      <c r="R232" s="272"/>
      <c r="S232" s="282"/>
      <c r="T232" s="272"/>
      <c r="U232" s="282"/>
      <c r="V232" s="272"/>
      <c r="W232" s="282"/>
      <c r="X232" s="272"/>
      <c r="Y232" s="349">
        <v>120</v>
      </c>
      <c r="Z232" s="272"/>
      <c r="AA232" s="350">
        <v>120</v>
      </c>
      <c r="AB232" s="272"/>
      <c r="AC232" s="350"/>
      <c r="AD232" s="272"/>
      <c r="AE232" s="350"/>
      <c r="AF232" s="283"/>
      <c r="AG232" s="271"/>
      <c r="AH232" s="272"/>
      <c r="AI232" s="271"/>
      <c r="AJ232" s="272"/>
      <c r="AK232" s="271"/>
      <c r="AL232" s="283"/>
      <c r="AM232" s="289"/>
      <c r="AN232" s="272"/>
      <c r="AO232" s="271"/>
      <c r="AP232" s="272"/>
      <c r="AQ232" s="271"/>
      <c r="AR232" s="272"/>
      <c r="AS232" s="271"/>
      <c r="AT232" s="272"/>
      <c r="AU232" s="271"/>
      <c r="AV232" s="272"/>
      <c r="AW232" s="271"/>
      <c r="AX232" s="283"/>
      <c r="AY232" s="13">
        <f t="shared" si="0"/>
        <v>6481.5702000000001</v>
      </c>
      <c r="AZ232" s="42">
        <f t="shared" si="1"/>
        <v>240</v>
      </c>
      <c r="BA232" s="42">
        <f t="shared" si="2"/>
        <v>0</v>
      </c>
      <c r="BB232" s="42">
        <f t="shared" si="3"/>
        <v>240</v>
      </c>
      <c r="BC232" s="78">
        <f t="shared" si="4"/>
        <v>27.006542500000002</v>
      </c>
    </row>
    <row r="233" spans="1:55" ht="13" x14ac:dyDescent="0.15">
      <c r="A233" s="45" t="s">
        <v>14</v>
      </c>
      <c r="B233" s="46">
        <f t="shared" si="5"/>
        <v>46614</v>
      </c>
      <c r="C233" s="47">
        <v>9</v>
      </c>
      <c r="D233" s="47"/>
      <c r="E233" s="47" t="s">
        <v>31</v>
      </c>
      <c r="F233" s="48" t="s">
        <v>68</v>
      </c>
      <c r="G233" s="296"/>
      <c r="H233" s="292"/>
      <c r="I233" s="291"/>
      <c r="J233" s="292"/>
      <c r="K233" s="291"/>
      <c r="L233" s="292"/>
      <c r="M233" s="291"/>
      <c r="N233" s="293"/>
      <c r="O233" s="282"/>
      <c r="P233" s="272"/>
      <c r="Q233" s="282"/>
      <c r="R233" s="272"/>
      <c r="S233" s="282"/>
      <c r="T233" s="272"/>
      <c r="U233" s="282"/>
      <c r="V233" s="272"/>
      <c r="W233" s="282"/>
      <c r="X233" s="272"/>
      <c r="Y233" s="351">
        <v>0</v>
      </c>
      <c r="Z233" s="292"/>
      <c r="AA233" s="352">
        <v>0</v>
      </c>
      <c r="AB233" s="292"/>
      <c r="AC233" s="352"/>
      <c r="AD233" s="292"/>
      <c r="AE233" s="352"/>
      <c r="AF233" s="293"/>
      <c r="AG233" s="295"/>
      <c r="AH233" s="292"/>
      <c r="AI233" s="295"/>
      <c r="AJ233" s="292"/>
      <c r="AK233" s="295"/>
      <c r="AL233" s="293"/>
      <c r="AM233" s="294"/>
      <c r="AN233" s="292"/>
      <c r="AO233" s="295"/>
      <c r="AP233" s="292"/>
      <c r="AQ233" s="295"/>
      <c r="AR233" s="292"/>
      <c r="AS233" s="295"/>
      <c r="AT233" s="292"/>
      <c r="AU233" s="295"/>
      <c r="AV233" s="292"/>
      <c r="AW233" s="295"/>
      <c r="AX233" s="293"/>
      <c r="AY233" s="79">
        <f t="shared" si="0"/>
        <v>0</v>
      </c>
      <c r="AZ233" s="47">
        <f t="shared" si="1"/>
        <v>0</v>
      </c>
      <c r="BA233" s="47">
        <f t="shared" si="2"/>
        <v>0</v>
      </c>
      <c r="BB233" s="47">
        <f t="shared" si="3"/>
        <v>0</v>
      </c>
      <c r="BC233" s="80" t="str">
        <f t="shared" si="4"/>
        <v/>
      </c>
    </row>
    <row r="234" spans="1:55" ht="13" x14ac:dyDescent="0.15">
      <c r="A234" s="32" t="s">
        <v>7</v>
      </c>
      <c r="B234" s="33">
        <f t="shared" si="5"/>
        <v>46615</v>
      </c>
      <c r="C234" s="34">
        <v>9</v>
      </c>
      <c r="D234" s="34"/>
      <c r="E234" s="34" t="s">
        <v>34</v>
      </c>
      <c r="F234" s="35" t="s">
        <v>68</v>
      </c>
      <c r="G234" s="281"/>
      <c r="H234" s="272"/>
      <c r="I234" s="282"/>
      <c r="J234" s="272"/>
      <c r="K234" s="282"/>
      <c r="L234" s="272"/>
      <c r="M234" s="282"/>
      <c r="N234" s="283"/>
      <c r="O234" s="284"/>
      <c r="P234" s="285"/>
      <c r="Q234" s="284"/>
      <c r="R234" s="285"/>
      <c r="S234" s="284"/>
      <c r="T234" s="285"/>
      <c r="U234" s="284"/>
      <c r="V234" s="285"/>
      <c r="W234" s="284"/>
      <c r="X234" s="285"/>
      <c r="Y234" s="286">
        <v>120</v>
      </c>
      <c r="Z234" s="285"/>
      <c r="AA234" s="287">
        <v>90</v>
      </c>
      <c r="AB234" s="285"/>
      <c r="AC234" s="287">
        <v>30</v>
      </c>
      <c r="AD234" s="285"/>
      <c r="AE234" s="287"/>
      <c r="AF234" s="288"/>
      <c r="AG234" s="271"/>
      <c r="AH234" s="272"/>
      <c r="AI234" s="271"/>
      <c r="AJ234" s="272"/>
      <c r="AK234" s="271"/>
      <c r="AL234" s="283"/>
      <c r="AM234" s="289"/>
      <c r="AN234" s="272"/>
      <c r="AO234" s="271"/>
      <c r="AP234" s="272"/>
      <c r="AQ234" s="271"/>
      <c r="AR234" s="272"/>
      <c r="AS234" s="271"/>
      <c r="AT234" s="272"/>
      <c r="AU234" s="271"/>
      <c r="AV234" s="272"/>
      <c r="AW234" s="271"/>
      <c r="AX234" s="283"/>
      <c r="AY234" s="68">
        <f t="shared" si="0"/>
        <v>6047.5617000000011</v>
      </c>
      <c r="AZ234" s="34">
        <f t="shared" si="1"/>
        <v>240</v>
      </c>
      <c r="BA234" s="34">
        <f t="shared" si="2"/>
        <v>0</v>
      </c>
      <c r="BB234" s="34">
        <f t="shared" si="3"/>
        <v>240</v>
      </c>
      <c r="BC234" s="69">
        <f t="shared" si="4"/>
        <v>25.198173750000006</v>
      </c>
    </row>
    <row r="235" spans="1:55" ht="13" x14ac:dyDescent="0.15">
      <c r="A235" s="40" t="s">
        <v>9</v>
      </c>
      <c r="B235" s="41">
        <f t="shared" si="5"/>
        <v>46616</v>
      </c>
      <c r="C235" s="42">
        <v>9</v>
      </c>
      <c r="D235" s="42"/>
      <c r="E235" s="42" t="s">
        <v>34</v>
      </c>
      <c r="F235" s="43" t="s">
        <v>68</v>
      </c>
      <c r="G235" s="281"/>
      <c r="H235" s="272"/>
      <c r="I235" s="282"/>
      <c r="J235" s="272"/>
      <c r="K235" s="282"/>
      <c r="L235" s="272"/>
      <c r="M235" s="282"/>
      <c r="N235" s="283"/>
      <c r="O235" s="282"/>
      <c r="P235" s="272"/>
      <c r="Q235" s="282"/>
      <c r="R235" s="272"/>
      <c r="S235" s="282"/>
      <c r="T235" s="272"/>
      <c r="U235" s="282"/>
      <c r="V235" s="272"/>
      <c r="W235" s="282"/>
      <c r="X235" s="272"/>
      <c r="Y235" s="349">
        <v>120</v>
      </c>
      <c r="Z235" s="272"/>
      <c r="AA235" s="350">
        <v>120</v>
      </c>
      <c r="AB235" s="272"/>
      <c r="AC235" s="350"/>
      <c r="AD235" s="272"/>
      <c r="AE235" s="350"/>
      <c r="AF235" s="283"/>
      <c r="AG235" s="271"/>
      <c r="AH235" s="272"/>
      <c r="AI235" s="271"/>
      <c r="AJ235" s="272"/>
      <c r="AK235" s="271"/>
      <c r="AL235" s="283"/>
      <c r="AM235" s="289"/>
      <c r="AN235" s="272"/>
      <c r="AO235" s="271"/>
      <c r="AP235" s="272"/>
      <c r="AQ235" s="271"/>
      <c r="AR235" s="272"/>
      <c r="AS235" s="271"/>
      <c r="AT235" s="272"/>
      <c r="AU235" s="271"/>
      <c r="AV235" s="272"/>
      <c r="AW235" s="271"/>
      <c r="AX235" s="283"/>
      <c r="AY235" s="13">
        <f t="shared" si="0"/>
        <v>6481.5702000000001</v>
      </c>
      <c r="AZ235" s="42">
        <f t="shared" si="1"/>
        <v>240</v>
      </c>
      <c r="BA235" s="42">
        <f t="shared" si="2"/>
        <v>0</v>
      </c>
      <c r="BB235" s="42">
        <f t="shared" si="3"/>
        <v>240</v>
      </c>
      <c r="BC235" s="78">
        <f t="shared" si="4"/>
        <v>27.006542500000002</v>
      </c>
    </row>
    <row r="236" spans="1:55" ht="13" x14ac:dyDescent="0.15">
      <c r="A236" s="40" t="s">
        <v>10</v>
      </c>
      <c r="B236" s="41">
        <f t="shared" si="5"/>
        <v>46617</v>
      </c>
      <c r="C236" s="42">
        <v>9</v>
      </c>
      <c r="D236" s="42"/>
      <c r="E236" s="42" t="s">
        <v>34</v>
      </c>
      <c r="F236" s="43" t="s">
        <v>68</v>
      </c>
      <c r="G236" s="281"/>
      <c r="H236" s="272"/>
      <c r="I236" s="282"/>
      <c r="J236" s="272"/>
      <c r="K236" s="282"/>
      <c r="L236" s="272"/>
      <c r="M236" s="282"/>
      <c r="N236" s="283"/>
      <c r="O236" s="282"/>
      <c r="P236" s="272"/>
      <c r="Q236" s="282"/>
      <c r="R236" s="272"/>
      <c r="S236" s="282"/>
      <c r="T236" s="272"/>
      <c r="U236" s="282"/>
      <c r="V236" s="272"/>
      <c r="W236" s="282"/>
      <c r="X236" s="272"/>
      <c r="Y236" s="349">
        <v>120</v>
      </c>
      <c r="Z236" s="272"/>
      <c r="AA236" s="350">
        <v>90</v>
      </c>
      <c r="AB236" s="272"/>
      <c r="AC236" s="350">
        <v>30</v>
      </c>
      <c r="AD236" s="272"/>
      <c r="AE236" s="350"/>
      <c r="AF236" s="283"/>
      <c r="AG236" s="271"/>
      <c r="AH236" s="272"/>
      <c r="AI236" s="271"/>
      <c r="AJ236" s="272"/>
      <c r="AK236" s="271"/>
      <c r="AL236" s="283"/>
      <c r="AM236" s="289"/>
      <c r="AN236" s="272"/>
      <c r="AO236" s="271"/>
      <c r="AP236" s="272"/>
      <c r="AQ236" s="271"/>
      <c r="AR236" s="272"/>
      <c r="AS236" s="271"/>
      <c r="AT236" s="272"/>
      <c r="AU236" s="271"/>
      <c r="AV236" s="272"/>
      <c r="AW236" s="271"/>
      <c r="AX236" s="283"/>
      <c r="AY236" s="13">
        <f t="shared" si="0"/>
        <v>6047.5617000000011</v>
      </c>
      <c r="AZ236" s="42">
        <f t="shared" si="1"/>
        <v>240</v>
      </c>
      <c r="BA236" s="42">
        <f t="shared" si="2"/>
        <v>0</v>
      </c>
      <c r="BB236" s="42">
        <f t="shared" si="3"/>
        <v>240</v>
      </c>
      <c r="BC236" s="78">
        <f t="shared" si="4"/>
        <v>25.198173750000006</v>
      </c>
    </row>
    <row r="237" spans="1:55" ht="13" x14ac:dyDescent="0.15">
      <c r="A237" s="40" t="s">
        <v>11</v>
      </c>
      <c r="B237" s="41">
        <f t="shared" si="5"/>
        <v>46618</v>
      </c>
      <c r="C237" s="42">
        <v>9</v>
      </c>
      <c r="D237" s="42"/>
      <c r="E237" s="42" t="s">
        <v>34</v>
      </c>
      <c r="F237" s="43" t="s">
        <v>68</v>
      </c>
      <c r="G237" s="281"/>
      <c r="H237" s="272"/>
      <c r="I237" s="282"/>
      <c r="J237" s="272"/>
      <c r="K237" s="282"/>
      <c r="L237" s="272"/>
      <c r="M237" s="282"/>
      <c r="N237" s="283"/>
      <c r="O237" s="282"/>
      <c r="P237" s="272"/>
      <c r="Q237" s="282"/>
      <c r="R237" s="272"/>
      <c r="S237" s="282"/>
      <c r="T237" s="272"/>
      <c r="U237" s="282"/>
      <c r="V237" s="272"/>
      <c r="W237" s="282"/>
      <c r="X237" s="272"/>
      <c r="Y237" s="349">
        <v>120</v>
      </c>
      <c r="Z237" s="272"/>
      <c r="AA237" s="350">
        <v>120</v>
      </c>
      <c r="AB237" s="272"/>
      <c r="AC237" s="350"/>
      <c r="AD237" s="272"/>
      <c r="AE237" s="350"/>
      <c r="AF237" s="283"/>
      <c r="AG237" s="271"/>
      <c r="AH237" s="272"/>
      <c r="AI237" s="271"/>
      <c r="AJ237" s="272"/>
      <c r="AK237" s="271"/>
      <c r="AL237" s="283"/>
      <c r="AM237" s="289"/>
      <c r="AN237" s="272"/>
      <c r="AO237" s="271"/>
      <c r="AP237" s="272"/>
      <c r="AQ237" s="271"/>
      <c r="AR237" s="272"/>
      <c r="AS237" s="271"/>
      <c r="AT237" s="272"/>
      <c r="AU237" s="271"/>
      <c r="AV237" s="272"/>
      <c r="AW237" s="271"/>
      <c r="AX237" s="283"/>
      <c r="AY237" s="13">
        <f t="shared" si="0"/>
        <v>6481.5702000000001</v>
      </c>
      <c r="AZ237" s="42">
        <f t="shared" si="1"/>
        <v>240</v>
      </c>
      <c r="BA237" s="42">
        <f t="shared" si="2"/>
        <v>0</v>
      </c>
      <c r="BB237" s="42">
        <f t="shared" si="3"/>
        <v>240</v>
      </c>
      <c r="BC237" s="78">
        <f t="shared" si="4"/>
        <v>27.006542500000002</v>
      </c>
    </row>
    <row r="238" spans="1:55" ht="13" x14ac:dyDescent="0.15">
      <c r="A238" s="40" t="s">
        <v>12</v>
      </c>
      <c r="B238" s="41">
        <f t="shared" si="5"/>
        <v>46619</v>
      </c>
      <c r="C238" s="42">
        <v>9</v>
      </c>
      <c r="D238" s="42"/>
      <c r="E238" s="42" t="s">
        <v>34</v>
      </c>
      <c r="F238" s="43" t="s">
        <v>68</v>
      </c>
      <c r="G238" s="281"/>
      <c r="H238" s="272"/>
      <c r="I238" s="282"/>
      <c r="J238" s="272"/>
      <c r="K238" s="282"/>
      <c r="L238" s="272"/>
      <c r="M238" s="282"/>
      <c r="N238" s="283"/>
      <c r="O238" s="282"/>
      <c r="P238" s="272"/>
      <c r="Q238" s="282"/>
      <c r="R238" s="272"/>
      <c r="S238" s="282"/>
      <c r="T238" s="272"/>
      <c r="U238" s="282"/>
      <c r="V238" s="272"/>
      <c r="W238" s="282"/>
      <c r="X238" s="272"/>
      <c r="Y238" s="349">
        <v>120</v>
      </c>
      <c r="Z238" s="272"/>
      <c r="AA238" s="350">
        <v>90</v>
      </c>
      <c r="AB238" s="272"/>
      <c r="AC238" s="350">
        <v>30</v>
      </c>
      <c r="AD238" s="272"/>
      <c r="AE238" s="350"/>
      <c r="AF238" s="283"/>
      <c r="AG238" s="271"/>
      <c r="AH238" s="272"/>
      <c r="AI238" s="271"/>
      <c r="AJ238" s="272"/>
      <c r="AK238" s="271"/>
      <c r="AL238" s="283"/>
      <c r="AM238" s="289"/>
      <c r="AN238" s="272"/>
      <c r="AO238" s="271"/>
      <c r="AP238" s="272"/>
      <c r="AQ238" s="271"/>
      <c r="AR238" s="272"/>
      <c r="AS238" s="271"/>
      <c r="AT238" s="272"/>
      <c r="AU238" s="271"/>
      <c r="AV238" s="272"/>
      <c r="AW238" s="271"/>
      <c r="AX238" s="283"/>
      <c r="AY238" s="13">
        <f t="shared" si="0"/>
        <v>6047.5617000000011</v>
      </c>
      <c r="AZ238" s="42">
        <f t="shared" si="1"/>
        <v>240</v>
      </c>
      <c r="BA238" s="42">
        <f t="shared" si="2"/>
        <v>0</v>
      </c>
      <c r="BB238" s="42">
        <f t="shared" si="3"/>
        <v>240</v>
      </c>
      <c r="BC238" s="78">
        <f t="shared" si="4"/>
        <v>25.198173750000006</v>
      </c>
    </row>
    <row r="239" spans="1:55" ht="13" x14ac:dyDescent="0.15">
      <c r="A239" s="40" t="s">
        <v>13</v>
      </c>
      <c r="B239" s="41">
        <f t="shared" si="5"/>
        <v>46620</v>
      </c>
      <c r="C239" s="42">
        <v>9</v>
      </c>
      <c r="D239" s="42"/>
      <c r="E239" s="42" t="s">
        <v>34</v>
      </c>
      <c r="F239" s="43" t="s">
        <v>68</v>
      </c>
      <c r="G239" s="281"/>
      <c r="H239" s="272"/>
      <c r="I239" s="282"/>
      <c r="J239" s="272"/>
      <c r="K239" s="282"/>
      <c r="L239" s="272"/>
      <c r="M239" s="282"/>
      <c r="N239" s="283"/>
      <c r="O239" s="282"/>
      <c r="P239" s="272"/>
      <c r="Q239" s="282"/>
      <c r="R239" s="272"/>
      <c r="S239" s="282"/>
      <c r="T239" s="272"/>
      <c r="U239" s="282"/>
      <c r="V239" s="272"/>
      <c r="W239" s="282"/>
      <c r="X239" s="272"/>
      <c r="Y239" s="349">
        <v>120</v>
      </c>
      <c r="Z239" s="272"/>
      <c r="AA239" s="350">
        <v>120</v>
      </c>
      <c r="AB239" s="272"/>
      <c r="AC239" s="350"/>
      <c r="AD239" s="272"/>
      <c r="AE239" s="350"/>
      <c r="AF239" s="283"/>
      <c r="AG239" s="271"/>
      <c r="AH239" s="272"/>
      <c r="AI239" s="271"/>
      <c r="AJ239" s="272"/>
      <c r="AK239" s="271"/>
      <c r="AL239" s="283"/>
      <c r="AM239" s="289"/>
      <c r="AN239" s="272"/>
      <c r="AO239" s="271"/>
      <c r="AP239" s="272"/>
      <c r="AQ239" s="271"/>
      <c r="AR239" s="272"/>
      <c r="AS239" s="271"/>
      <c r="AT239" s="272"/>
      <c r="AU239" s="271"/>
      <c r="AV239" s="272"/>
      <c r="AW239" s="271"/>
      <c r="AX239" s="283"/>
      <c r="AY239" s="13">
        <f t="shared" si="0"/>
        <v>6481.5702000000001</v>
      </c>
      <c r="AZ239" s="42">
        <f t="shared" si="1"/>
        <v>240</v>
      </c>
      <c r="BA239" s="42">
        <f t="shared" si="2"/>
        <v>0</v>
      </c>
      <c r="BB239" s="42">
        <f t="shared" si="3"/>
        <v>240</v>
      </c>
      <c r="BC239" s="78">
        <f t="shared" si="4"/>
        <v>27.006542500000002</v>
      </c>
    </row>
    <row r="240" spans="1:55" ht="13" x14ac:dyDescent="0.15">
      <c r="A240" s="45" t="s">
        <v>14</v>
      </c>
      <c r="B240" s="46">
        <f t="shared" si="5"/>
        <v>46621</v>
      </c>
      <c r="C240" s="47">
        <v>9</v>
      </c>
      <c r="D240" s="47"/>
      <c r="E240" s="47" t="s">
        <v>34</v>
      </c>
      <c r="F240" s="48" t="s">
        <v>68</v>
      </c>
      <c r="G240" s="296"/>
      <c r="H240" s="292"/>
      <c r="I240" s="291"/>
      <c r="J240" s="292"/>
      <c r="K240" s="291"/>
      <c r="L240" s="292"/>
      <c r="M240" s="291"/>
      <c r="N240" s="293"/>
      <c r="O240" s="291"/>
      <c r="P240" s="292"/>
      <c r="Q240" s="291"/>
      <c r="R240" s="292"/>
      <c r="S240" s="291"/>
      <c r="T240" s="292"/>
      <c r="U240" s="291"/>
      <c r="V240" s="292"/>
      <c r="W240" s="291"/>
      <c r="X240" s="292"/>
      <c r="Y240" s="351">
        <v>0</v>
      </c>
      <c r="Z240" s="292"/>
      <c r="AA240" s="352">
        <v>0</v>
      </c>
      <c r="AB240" s="292"/>
      <c r="AC240" s="352"/>
      <c r="AD240" s="292"/>
      <c r="AE240" s="352"/>
      <c r="AF240" s="293"/>
      <c r="AG240" s="295"/>
      <c r="AH240" s="292"/>
      <c r="AI240" s="295"/>
      <c r="AJ240" s="292"/>
      <c r="AK240" s="295"/>
      <c r="AL240" s="293"/>
      <c r="AM240" s="294"/>
      <c r="AN240" s="292"/>
      <c r="AO240" s="295"/>
      <c r="AP240" s="292"/>
      <c r="AQ240" s="295"/>
      <c r="AR240" s="292"/>
      <c r="AS240" s="295"/>
      <c r="AT240" s="292"/>
      <c r="AU240" s="295"/>
      <c r="AV240" s="292"/>
      <c r="AW240" s="295"/>
      <c r="AX240" s="293"/>
      <c r="AY240" s="79">
        <f t="shared" si="0"/>
        <v>0</v>
      </c>
      <c r="AZ240" s="47">
        <f t="shared" si="1"/>
        <v>0</v>
      </c>
      <c r="BA240" s="47">
        <f t="shared" si="2"/>
        <v>0</v>
      </c>
      <c r="BB240" s="47">
        <f t="shared" si="3"/>
        <v>0</v>
      </c>
      <c r="BC240" s="80" t="str">
        <f t="shared" si="4"/>
        <v/>
      </c>
    </row>
    <row r="241" spans="1:55" ht="13" x14ac:dyDescent="0.15">
      <c r="A241" s="32" t="s">
        <v>7</v>
      </c>
      <c r="B241" s="33">
        <f t="shared" si="5"/>
        <v>46622</v>
      </c>
      <c r="C241" s="34">
        <v>9</v>
      </c>
      <c r="D241" s="34"/>
      <c r="E241" s="34" t="s">
        <v>35</v>
      </c>
      <c r="F241" s="35" t="s">
        <v>68</v>
      </c>
      <c r="G241" s="281"/>
      <c r="H241" s="272"/>
      <c r="I241" s="282"/>
      <c r="J241" s="272"/>
      <c r="K241" s="282"/>
      <c r="L241" s="272"/>
      <c r="M241" s="282"/>
      <c r="N241" s="283"/>
      <c r="O241" s="284"/>
      <c r="P241" s="285"/>
      <c r="Q241" s="284"/>
      <c r="R241" s="285"/>
      <c r="S241" s="284"/>
      <c r="T241" s="285"/>
      <c r="U241" s="284"/>
      <c r="V241" s="285"/>
      <c r="W241" s="284"/>
      <c r="X241" s="285"/>
      <c r="Y241" s="286">
        <v>120</v>
      </c>
      <c r="Z241" s="285"/>
      <c r="AA241" s="287">
        <v>90</v>
      </c>
      <c r="AB241" s="285"/>
      <c r="AC241" s="287">
        <v>30</v>
      </c>
      <c r="AD241" s="285"/>
      <c r="AE241" s="287"/>
      <c r="AF241" s="288"/>
      <c r="AG241" s="271"/>
      <c r="AH241" s="272"/>
      <c r="AI241" s="271"/>
      <c r="AJ241" s="272"/>
      <c r="AK241" s="271"/>
      <c r="AL241" s="283"/>
      <c r="AM241" s="289"/>
      <c r="AN241" s="272"/>
      <c r="AO241" s="271"/>
      <c r="AP241" s="272"/>
      <c r="AQ241" s="271"/>
      <c r="AR241" s="272"/>
      <c r="AS241" s="271"/>
      <c r="AT241" s="272"/>
      <c r="AU241" s="271"/>
      <c r="AV241" s="272"/>
      <c r="AW241" s="271"/>
      <c r="AX241" s="283"/>
      <c r="AY241" s="68">
        <f t="shared" si="0"/>
        <v>6047.5617000000011</v>
      </c>
      <c r="AZ241" s="34">
        <f t="shared" si="1"/>
        <v>240</v>
      </c>
      <c r="BA241" s="34">
        <f t="shared" si="2"/>
        <v>0</v>
      </c>
      <c r="BB241" s="34">
        <f t="shared" si="3"/>
        <v>240</v>
      </c>
      <c r="BC241" s="69">
        <f t="shared" si="4"/>
        <v>25.198173750000006</v>
      </c>
    </row>
    <row r="242" spans="1:55" ht="13" x14ac:dyDescent="0.15">
      <c r="A242" s="40" t="s">
        <v>9</v>
      </c>
      <c r="B242" s="41">
        <f t="shared" si="5"/>
        <v>46623</v>
      </c>
      <c r="C242" s="42">
        <v>9</v>
      </c>
      <c r="D242" s="42"/>
      <c r="E242" s="42" t="s">
        <v>35</v>
      </c>
      <c r="F242" s="43" t="s">
        <v>68</v>
      </c>
      <c r="G242" s="281"/>
      <c r="H242" s="272"/>
      <c r="I242" s="282"/>
      <c r="J242" s="272"/>
      <c r="K242" s="282"/>
      <c r="L242" s="272"/>
      <c r="M242" s="282"/>
      <c r="N242" s="283"/>
      <c r="O242" s="282"/>
      <c r="P242" s="272"/>
      <c r="Q242" s="282"/>
      <c r="R242" s="272"/>
      <c r="S242" s="282"/>
      <c r="T242" s="272"/>
      <c r="U242" s="282"/>
      <c r="V242" s="272"/>
      <c r="W242" s="282"/>
      <c r="X242" s="272"/>
      <c r="Y242" s="349">
        <v>120</v>
      </c>
      <c r="Z242" s="272"/>
      <c r="AA242" s="350">
        <v>120</v>
      </c>
      <c r="AB242" s="272"/>
      <c r="AC242" s="350"/>
      <c r="AD242" s="272"/>
      <c r="AE242" s="350"/>
      <c r="AF242" s="283"/>
      <c r="AG242" s="271"/>
      <c r="AH242" s="272"/>
      <c r="AI242" s="271"/>
      <c r="AJ242" s="272"/>
      <c r="AK242" s="271"/>
      <c r="AL242" s="283"/>
      <c r="AM242" s="289"/>
      <c r="AN242" s="272"/>
      <c r="AO242" s="271"/>
      <c r="AP242" s="272"/>
      <c r="AQ242" s="271"/>
      <c r="AR242" s="272"/>
      <c r="AS242" s="271"/>
      <c r="AT242" s="272"/>
      <c r="AU242" s="271"/>
      <c r="AV242" s="272"/>
      <c r="AW242" s="271"/>
      <c r="AX242" s="283"/>
      <c r="AY242" s="13">
        <f t="shared" si="0"/>
        <v>6481.5702000000001</v>
      </c>
      <c r="AZ242" s="42">
        <f t="shared" si="1"/>
        <v>240</v>
      </c>
      <c r="BA242" s="42">
        <f t="shared" si="2"/>
        <v>0</v>
      </c>
      <c r="BB242" s="42">
        <f t="shared" si="3"/>
        <v>240</v>
      </c>
      <c r="BC242" s="78">
        <f t="shared" si="4"/>
        <v>27.006542500000002</v>
      </c>
    </row>
    <row r="243" spans="1:55" ht="13" x14ac:dyDescent="0.15">
      <c r="A243" s="40" t="s">
        <v>10</v>
      </c>
      <c r="B243" s="41">
        <f t="shared" si="5"/>
        <v>46624</v>
      </c>
      <c r="C243" s="42">
        <v>9</v>
      </c>
      <c r="D243" s="42"/>
      <c r="E243" s="42" t="s">
        <v>35</v>
      </c>
      <c r="F243" s="43" t="s">
        <v>68</v>
      </c>
      <c r="G243" s="281"/>
      <c r="H243" s="272"/>
      <c r="I243" s="282"/>
      <c r="J243" s="272"/>
      <c r="K243" s="282"/>
      <c r="L243" s="272"/>
      <c r="M243" s="282"/>
      <c r="N243" s="283"/>
      <c r="O243" s="282"/>
      <c r="P243" s="272"/>
      <c r="Q243" s="282"/>
      <c r="R243" s="272"/>
      <c r="S243" s="282"/>
      <c r="T243" s="272"/>
      <c r="U243" s="282"/>
      <c r="V243" s="272"/>
      <c r="W243" s="282"/>
      <c r="X243" s="272"/>
      <c r="Y243" s="349">
        <v>120</v>
      </c>
      <c r="Z243" s="272"/>
      <c r="AA243" s="350">
        <v>90</v>
      </c>
      <c r="AB243" s="272"/>
      <c r="AC243" s="350">
        <v>30</v>
      </c>
      <c r="AD243" s="272"/>
      <c r="AE243" s="350"/>
      <c r="AF243" s="283"/>
      <c r="AG243" s="271"/>
      <c r="AH243" s="272"/>
      <c r="AI243" s="271"/>
      <c r="AJ243" s="272"/>
      <c r="AK243" s="271"/>
      <c r="AL243" s="283"/>
      <c r="AM243" s="289"/>
      <c r="AN243" s="272"/>
      <c r="AO243" s="271"/>
      <c r="AP243" s="272"/>
      <c r="AQ243" s="271"/>
      <c r="AR243" s="272"/>
      <c r="AS243" s="271"/>
      <c r="AT243" s="272"/>
      <c r="AU243" s="271"/>
      <c r="AV243" s="272"/>
      <c r="AW243" s="271"/>
      <c r="AX243" s="283"/>
      <c r="AY243" s="13">
        <f t="shared" si="0"/>
        <v>6047.5617000000011</v>
      </c>
      <c r="AZ243" s="42">
        <f t="shared" si="1"/>
        <v>240</v>
      </c>
      <c r="BA243" s="42">
        <f t="shared" si="2"/>
        <v>0</v>
      </c>
      <c r="BB243" s="42">
        <f t="shared" si="3"/>
        <v>240</v>
      </c>
      <c r="BC243" s="78">
        <f t="shared" si="4"/>
        <v>25.198173750000006</v>
      </c>
    </row>
    <row r="244" spans="1:55" ht="13" x14ac:dyDescent="0.15">
      <c r="A244" s="40" t="s">
        <v>11</v>
      </c>
      <c r="B244" s="41">
        <f t="shared" si="5"/>
        <v>46625</v>
      </c>
      <c r="C244" s="42">
        <v>9</v>
      </c>
      <c r="D244" s="42"/>
      <c r="E244" s="42" t="s">
        <v>35</v>
      </c>
      <c r="F244" s="43" t="s">
        <v>68</v>
      </c>
      <c r="G244" s="281"/>
      <c r="H244" s="272"/>
      <c r="I244" s="282"/>
      <c r="J244" s="272"/>
      <c r="K244" s="282"/>
      <c r="L244" s="272"/>
      <c r="M244" s="282"/>
      <c r="N244" s="283"/>
      <c r="O244" s="282"/>
      <c r="P244" s="272"/>
      <c r="Q244" s="282"/>
      <c r="R244" s="272"/>
      <c r="S244" s="282"/>
      <c r="T244" s="272"/>
      <c r="U244" s="282"/>
      <c r="V244" s="272"/>
      <c r="W244" s="282"/>
      <c r="X244" s="272"/>
      <c r="Y244" s="349">
        <v>120</v>
      </c>
      <c r="Z244" s="272"/>
      <c r="AA244" s="350">
        <v>120</v>
      </c>
      <c r="AB244" s="272"/>
      <c r="AC244" s="350"/>
      <c r="AD244" s="272"/>
      <c r="AE244" s="350"/>
      <c r="AF244" s="283"/>
      <c r="AG244" s="271"/>
      <c r="AH244" s="272"/>
      <c r="AI244" s="271"/>
      <c r="AJ244" s="272"/>
      <c r="AK244" s="271"/>
      <c r="AL244" s="283"/>
      <c r="AM244" s="289"/>
      <c r="AN244" s="272"/>
      <c r="AO244" s="271"/>
      <c r="AP244" s="272"/>
      <c r="AQ244" s="271"/>
      <c r="AR244" s="272"/>
      <c r="AS244" s="271"/>
      <c r="AT244" s="272"/>
      <c r="AU244" s="271"/>
      <c r="AV244" s="272"/>
      <c r="AW244" s="271"/>
      <c r="AX244" s="283"/>
      <c r="AY244" s="13">
        <f t="shared" si="0"/>
        <v>6481.5702000000001</v>
      </c>
      <c r="AZ244" s="42">
        <f t="shared" si="1"/>
        <v>240</v>
      </c>
      <c r="BA244" s="42">
        <f t="shared" si="2"/>
        <v>0</v>
      </c>
      <c r="BB244" s="42">
        <f t="shared" si="3"/>
        <v>240</v>
      </c>
      <c r="BC244" s="78">
        <f t="shared" si="4"/>
        <v>27.006542500000002</v>
      </c>
    </row>
    <row r="245" spans="1:55" ht="13" x14ac:dyDescent="0.15">
      <c r="A245" s="40" t="s">
        <v>12</v>
      </c>
      <c r="B245" s="41">
        <f t="shared" si="5"/>
        <v>46626</v>
      </c>
      <c r="C245" s="42">
        <v>9</v>
      </c>
      <c r="D245" s="42"/>
      <c r="E245" s="42" t="s">
        <v>35</v>
      </c>
      <c r="F245" s="43" t="s">
        <v>68</v>
      </c>
      <c r="G245" s="281"/>
      <c r="H245" s="272"/>
      <c r="I245" s="282"/>
      <c r="J245" s="272"/>
      <c r="K245" s="282"/>
      <c r="L245" s="272"/>
      <c r="M245" s="282"/>
      <c r="N245" s="283"/>
      <c r="O245" s="282"/>
      <c r="P245" s="272"/>
      <c r="Q245" s="282"/>
      <c r="R245" s="272"/>
      <c r="S245" s="282"/>
      <c r="T245" s="272"/>
      <c r="U245" s="282"/>
      <c r="V245" s="272"/>
      <c r="W245" s="282"/>
      <c r="X245" s="272"/>
      <c r="Y245" s="349">
        <v>120</v>
      </c>
      <c r="Z245" s="272"/>
      <c r="AA245" s="350">
        <v>90</v>
      </c>
      <c r="AB245" s="272"/>
      <c r="AC245" s="350">
        <v>30</v>
      </c>
      <c r="AD245" s="272"/>
      <c r="AE245" s="350"/>
      <c r="AF245" s="283"/>
      <c r="AG245" s="271"/>
      <c r="AH245" s="272"/>
      <c r="AI245" s="271"/>
      <c r="AJ245" s="272"/>
      <c r="AK245" s="271"/>
      <c r="AL245" s="283"/>
      <c r="AM245" s="289"/>
      <c r="AN245" s="272"/>
      <c r="AO245" s="271"/>
      <c r="AP245" s="272"/>
      <c r="AQ245" s="271"/>
      <c r="AR245" s="272"/>
      <c r="AS245" s="271"/>
      <c r="AT245" s="272"/>
      <c r="AU245" s="271"/>
      <c r="AV245" s="272"/>
      <c r="AW245" s="271"/>
      <c r="AX245" s="283"/>
      <c r="AY245" s="13">
        <f t="shared" si="0"/>
        <v>6047.5617000000011</v>
      </c>
      <c r="AZ245" s="42">
        <f t="shared" si="1"/>
        <v>240</v>
      </c>
      <c r="BA245" s="42">
        <f t="shared" si="2"/>
        <v>0</v>
      </c>
      <c r="BB245" s="42">
        <f t="shared" si="3"/>
        <v>240</v>
      </c>
      <c r="BC245" s="78">
        <f t="shared" si="4"/>
        <v>25.198173750000006</v>
      </c>
    </row>
    <row r="246" spans="1:55" ht="13" x14ac:dyDescent="0.15">
      <c r="A246" s="40" t="s">
        <v>13</v>
      </c>
      <c r="B246" s="41">
        <f t="shared" si="5"/>
        <v>46627</v>
      </c>
      <c r="C246" s="42">
        <v>9</v>
      </c>
      <c r="D246" s="42"/>
      <c r="E246" s="42" t="s">
        <v>35</v>
      </c>
      <c r="F246" s="43" t="s">
        <v>68</v>
      </c>
      <c r="G246" s="281"/>
      <c r="H246" s="272"/>
      <c r="I246" s="282"/>
      <c r="J246" s="272"/>
      <c r="K246" s="282"/>
      <c r="L246" s="272"/>
      <c r="M246" s="282"/>
      <c r="N246" s="283"/>
      <c r="O246" s="282"/>
      <c r="P246" s="272"/>
      <c r="Q246" s="282"/>
      <c r="R246" s="272"/>
      <c r="S246" s="282"/>
      <c r="T246" s="272"/>
      <c r="U246" s="282"/>
      <c r="V246" s="272"/>
      <c r="W246" s="282"/>
      <c r="X246" s="272"/>
      <c r="Y246" s="349">
        <v>120</v>
      </c>
      <c r="Z246" s="272"/>
      <c r="AA246" s="350">
        <v>120</v>
      </c>
      <c r="AB246" s="272"/>
      <c r="AC246" s="350"/>
      <c r="AD246" s="272"/>
      <c r="AE246" s="350"/>
      <c r="AF246" s="283"/>
      <c r="AG246" s="271"/>
      <c r="AH246" s="272"/>
      <c r="AI246" s="271"/>
      <c r="AJ246" s="272"/>
      <c r="AK246" s="271"/>
      <c r="AL246" s="283"/>
      <c r="AM246" s="289"/>
      <c r="AN246" s="272"/>
      <c r="AO246" s="271"/>
      <c r="AP246" s="272"/>
      <c r="AQ246" s="271"/>
      <c r="AR246" s="272"/>
      <c r="AS246" s="271"/>
      <c r="AT246" s="272"/>
      <c r="AU246" s="271"/>
      <c r="AV246" s="272"/>
      <c r="AW246" s="271"/>
      <c r="AX246" s="283"/>
      <c r="AY246" s="13">
        <f t="shared" si="0"/>
        <v>6481.5702000000001</v>
      </c>
      <c r="AZ246" s="42">
        <f t="shared" si="1"/>
        <v>240</v>
      </c>
      <c r="BA246" s="42">
        <f t="shared" si="2"/>
        <v>0</v>
      </c>
      <c r="BB246" s="42">
        <f t="shared" si="3"/>
        <v>240</v>
      </c>
      <c r="BC246" s="78">
        <f t="shared" si="4"/>
        <v>27.006542500000002</v>
      </c>
    </row>
    <row r="247" spans="1:55" ht="13" x14ac:dyDescent="0.15">
      <c r="A247" s="45" t="s">
        <v>14</v>
      </c>
      <c r="B247" s="46">
        <f t="shared" si="5"/>
        <v>46628</v>
      </c>
      <c r="C247" s="47">
        <v>9</v>
      </c>
      <c r="D247" s="47"/>
      <c r="E247" s="47" t="s">
        <v>35</v>
      </c>
      <c r="F247" s="48" t="s">
        <v>68</v>
      </c>
      <c r="G247" s="296"/>
      <c r="H247" s="292"/>
      <c r="I247" s="291"/>
      <c r="J247" s="292"/>
      <c r="K247" s="291"/>
      <c r="L247" s="292"/>
      <c r="M247" s="291"/>
      <c r="N247" s="293"/>
      <c r="O247" s="291"/>
      <c r="P247" s="292"/>
      <c r="Q247" s="291"/>
      <c r="R247" s="292"/>
      <c r="S247" s="291"/>
      <c r="T247" s="292"/>
      <c r="U247" s="291"/>
      <c r="V247" s="292"/>
      <c r="W247" s="291"/>
      <c r="X247" s="292"/>
      <c r="Y247" s="351">
        <v>0</v>
      </c>
      <c r="Z247" s="292"/>
      <c r="AA247" s="352">
        <v>0</v>
      </c>
      <c r="AB247" s="292"/>
      <c r="AC247" s="352"/>
      <c r="AD247" s="292"/>
      <c r="AE247" s="352"/>
      <c r="AF247" s="293"/>
      <c r="AG247" s="295"/>
      <c r="AH247" s="292"/>
      <c r="AI247" s="295"/>
      <c r="AJ247" s="292"/>
      <c r="AK247" s="295"/>
      <c r="AL247" s="293"/>
      <c r="AM247" s="294"/>
      <c r="AN247" s="292"/>
      <c r="AO247" s="295"/>
      <c r="AP247" s="292"/>
      <c r="AQ247" s="295"/>
      <c r="AR247" s="292"/>
      <c r="AS247" s="295"/>
      <c r="AT247" s="292"/>
      <c r="AU247" s="295"/>
      <c r="AV247" s="292"/>
      <c r="AW247" s="295"/>
      <c r="AX247" s="293"/>
      <c r="AY247" s="79">
        <f t="shared" si="0"/>
        <v>0</v>
      </c>
      <c r="AZ247" s="47">
        <f t="shared" si="1"/>
        <v>0</v>
      </c>
      <c r="BA247" s="47">
        <f t="shared" si="2"/>
        <v>0</v>
      </c>
      <c r="BB247" s="47">
        <f t="shared" si="3"/>
        <v>0</v>
      </c>
      <c r="BC247" s="80" t="str">
        <f t="shared" si="4"/>
        <v/>
      </c>
    </row>
    <row r="248" spans="1:55" ht="13" x14ac:dyDescent="0.15">
      <c r="A248" s="32" t="s">
        <v>7</v>
      </c>
      <c r="B248" s="33">
        <f t="shared" si="5"/>
        <v>46629</v>
      </c>
      <c r="C248" s="34">
        <v>9</v>
      </c>
      <c r="D248" s="34"/>
      <c r="E248" s="34" t="s">
        <v>36</v>
      </c>
      <c r="F248" s="35" t="s">
        <v>68</v>
      </c>
      <c r="G248" s="281"/>
      <c r="H248" s="272"/>
      <c r="I248" s="282"/>
      <c r="J248" s="272"/>
      <c r="K248" s="282"/>
      <c r="L248" s="272"/>
      <c r="M248" s="282"/>
      <c r="N248" s="283"/>
      <c r="O248" s="284"/>
      <c r="P248" s="285"/>
      <c r="Q248" s="284"/>
      <c r="R248" s="285"/>
      <c r="S248" s="284"/>
      <c r="T248" s="285"/>
      <c r="U248" s="284"/>
      <c r="V248" s="285"/>
      <c r="W248" s="284"/>
      <c r="X248" s="285"/>
      <c r="Y248" s="286">
        <v>120</v>
      </c>
      <c r="Z248" s="285"/>
      <c r="AA248" s="287">
        <v>90</v>
      </c>
      <c r="AB248" s="285"/>
      <c r="AC248" s="287">
        <v>30</v>
      </c>
      <c r="AD248" s="285"/>
      <c r="AE248" s="287"/>
      <c r="AF248" s="288"/>
      <c r="AG248" s="271"/>
      <c r="AH248" s="272"/>
      <c r="AI248" s="271"/>
      <c r="AJ248" s="272"/>
      <c r="AK248" s="271"/>
      <c r="AL248" s="283"/>
      <c r="AM248" s="289"/>
      <c r="AN248" s="272"/>
      <c r="AO248" s="271"/>
      <c r="AP248" s="272"/>
      <c r="AQ248" s="271"/>
      <c r="AR248" s="272"/>
      <c r="AS248" s="271"/>
      <c r="AT248" s="272"/>
      <c r="AU248" s="271"/>
      <c r="AV248" s="272"/>
      <c r="AW248" s="271"/>
      <c r="AX248" s="283"/>
      <c r="AY248" s="68">
        <f t="shared" si="0"/>
        <v>6047.5617000000011</v>
      </c>
      <c r="AZ248" s="34">
        <f t="shared" si="1"/>
        <v>240</v>
      </c>
      <c r="BA248" s="34">
        <f t="shared" si="2"/>
        <v>0</v>
      </c>
      <c r="BB248" s="34">
        <f t="shared" si="3"/>
        <v>240</v>
      </c>
      <c r="BC248" s="69">
        <f t="shared" si="4"/>
        <v>25.198173750000006</v>
      </c>
    </row>
    <row r="249" spans="1:55" ht="13" x14ac:dyDescent="0.15">
      <c r="A249" s="40" t="s">
        <v>9</v>
      </c>
      <c r="B249" s="41">
        <f t="shared" si="5"/>
        <v>46630</v>
      </c>
      <c r="C249" s="42">
        <v>9</v>
      </c>
      <c r="D249" s="42"/>
      <c r="E249" s="42" t="s">
        <v>36</v>
      </c>
      <c r="F249" s="43" t="s">
        <v>68</v>
      </c>
      <c r="G249" s="281"/>
      <c r="H249" s="272"/>
      <c r="I249" s="282"/>
      <c r="J249" s="272"/>
      <c r="K249" s="282"/>
      <c r="L249" s="272"/>
      <c r="M249" s="282"/>
      <c r="N249" s="283"/>
      <c r="O249" s="282"/>
      <c r="P249" s="272"/>
      <c r="Q249" s="282"/>
      <c r="R249" s="272"/>
      <c r="S249" s="282"/>
      <c r="T249" s="272"/>
      <c r="U249" s="282"/>
      <c r="V249" s="272"/>
      <c r="W249" s="282"/>
      <c r="X249" s="272"/>
      <c r="Y249" s="349">
        <v>120</v>
      </c>
      <c r="Z249" s="272"/>
      <c r="AA249" s="350">
        <v>120</v>
      </c>
      <c r="AB249" s="272"/>
      <c r="AC249" s="350"/>
      <c r="AD249" s="272"/>
      <c r="AE249" s="350"/>
      <c r="AF249" s="283"/>
      <c r="AG249" s="271"/>
      <c r="AH249" s="272"/>
      <c r="AI249" s="271"/>
      <c r="AJ249" s="272"/>
      <c r="AK249" s="271"/>
      <c r="AL249" s="283"/>
      <c r="AM249" s="289"/>
      <c r="AN249" s="272"/>
      <c r="AO249" s="271"/>
      <c r="AP249" s="272"/>
      <c r="AQ249" s="271"/>
      <c r="AR249" s="272"/>
      <c r="AS249" s="271"/>
      <c r="AT249" s="272"/>
      <c r="AU249" s="271"/>
      <c r="AV249" s="272"/>
      <c r="AW249" s="271"/>
      <c r="AX249" s="283"/>
      <c r="AY249" s="13">
        <f t="shared" si="0"/>
        <v>6481.5702000000001</v>
      </c>
      <c r="AZ249" s="42">
        <f t="shared" si="1"/>
        <v>240</v>
      </c>
      <c r="BA249" s="42">
        <f t="shared" si="2"/>
        <v>0</v>
      </c>
      <c r="BB249" s="42">
        <f t="shared" si="3"/>
        <v>240</v>
      </c>
      <c r="BC249" s="78">
        <f t="shared" si="4"/>
        <v>27.006542500000002</v>
      </c>
    </row>
    <row r="250" spans="1:55" ht="13" x14ac:dyDescent="0.15">
      <c r="A250" s="40" t="s">
        <v>10</v>
      </c>
      <c r="B250" s="41">
        <f t="shared" si="5"/>
        <v>46631</v>
      </c>
      <c r="C250" s="42">
        <v>9</v>
      </c>
      <c r="D250" s="42"/>
      <c r="E250" s="42" t="s">
        <v>36</v>
      </c>
      <c r="F250" s="43" t="s">
        <v>68</v>
      </c>
      <c r="G250" s="281"/>
      <c r="H250" s="272"/>
      <c r="I250" s="282"/>
      <c r="J250" s="272"/>
      <c r="K250" s="282"/>
      <c r="L250" s="272"/>
      <c r="M250" s="282"/>
      <c r="N250" s="283"/>
      <c r="O250" s="282"/>
      <c r="P250" s="272"/>
      <c r="Q250" s="282"/>
      <c r="R250" s="272"/>
      <c r="S250" s="282"/>
      <c r="T250" s="272"/>
      <c r="U250" s="282"/>
      <c r="V250" s="272"/>
      <c r="W250" s="282"/>
      <c r="X250" s="272"/>
      <c r="Y250" s="349">
        <v>120</v>
      </c>
      <c r="Z250" s="272"/>
      <c r="AA250" s="350">
        <v>90</v>
      </c>
      <c r="AB250" s="272"/>
      <c r="AC250" s="350">
        <v>30</v>
      </c>
      <c r="AD250" s="272"/>
      <c r="AE250" s="350"/>
      <c r="AF250" s="283"/>
      <c r="AG250" s="271"/>
      <c r="AH250" s="272"/>
      <c r="AI250" s="271"/>
      <c r="AJ250" s="272"/>
      <c r="AK250" s="271"/>
      <c r="AL250" s="283"/>
      <c r="AM250" s="289"/>
      <c r="AN250" s="272"/>
      <c r="AO250" s="271"/>
      <c r="AP250" s="272"/>
      <c r="AQ250" s="271"/>
      <c r="AR250" s="272"/>
      <c r="AS250" s="271"/>
      <c r="AT250" s="272"/>
      <c r="AU250" s="271"/>
      <c r="AV250" s="272"/>
      <c r="AW250" s="271"/>
      <c r="AX250" s="283"/>
      <c r="AY250" s="13">
        <f t="shared" si="0"/>
        <v>6047.5617000000011</v>
      </c>
      <c r="AZ250" s="42">
        <f t="shared" si="1"/>
        <v>240</v>
      </c>
      <c r="BA250" s="42">
        <f t="shared" si="2"/>
        <v>0</v>
      </c>
      <c r="BB250" s="42">
        <f t="shared" si="3"/>
        <v>240</v>
      </c>
      <c r="BC250" s="78">
        <f t="shared" si="4"/>
        <v>25.198173750000006</v>
      </c>
    </row>
    <row r="251" spans="1:55" ht="13" x14ac:dyDescent="0.15">
      <c r="A251" s="40" t="s">
        <v>11</v>
      </c>
      <c r="B251" s="41">
        <f t="shared" si="5"/>
        <v>46632</v>
      </c>
      <c r="C251" s="42">
        <v>9</v>
      </c>
      <c r="D251" s="42"/>
      <c r="E251" s="42" t="s">
        <v>36</v>
      </c>
      <c r="F251" s="43" t="s">
        <v>68</v>
      </c>
      <c r="G251" s="281"/>
      <c r="H251" s="272"/>
      <c r="I251" s="282"/>
      <c r="J251" s="272"/>
      <c r="K251" s="282"/>
      <c r="L251" s="272"/>
      <c r="M251" s="282"/>
      <c r="N251" s="283"/>
      <c r="O251" s="282"/>
      <c r="P251" s="272"/>
      <c r="Q251" s="282"/>
      <c r="R251" s="272"/>
      <c r="S251" s="282"/>
      <c r="T251" s="272"/>
      <c r="U251" s="282"/>
      <c r="V251" s="272"/>
      <c r="W251" s="282"/>
      <c r="X251" s="272"/>
      <c r="Y251" s="349">
        <v>120</v>
      </c>
      <c r="Z251" s="272"/>
      <c r="AA251" s="350">
        <v>120</v>
      </c>
      <c r="AB251" s="272"/>
      <c r="AC251" s="350"/>
      <c r="AD251" s="272"/>
      <c r="AE251" s="350"/>
      <c r="AF251" s="283"/>
      <c r="AG251" s="271"/>
      <c r="AH251" s="272"/>
      <c r="AI251" s="271"/>
      <c r="AJ251" s="272"/>
      <c r="AK251" s="271"/>
      <c r="AL251" s="283"/>
      <c r="AM251" s="289"/>
      <c r="AN251" s="272"/>
      <c r="AO251" s="271"/>
      <c r="AP251" s="272"/>
      <c r="AQ251" s="271"/>
      <c r="AR251" s="272"/>
      <c r="AS251" s="271"/>
      <c r="AT251" s="272"/>
      <c r="AU251" s="271"/>
      <c r="AV251" s="272"/>
      <c r="AW251" s="271"/>
      <c r="AX251" s="283"/>
      <c r="AY251" s="13">
        <f t="shared" si="0"/>
        <v>6481.5702000000001</v>
      </c>
      <c r="AZ251" s="42">
        <f t="shared" si="1"/>
        <v>240</v>
      </c>
      <c r="BA251" s="42">
        <f t="shared" si="2"/>
        <v>0</v>
      </c>
      <c r="BB251" s="42">
        <f t="shared" si="3"/>
        <v>240</v>
      </c>
      <c r="BC251" s="78">
        <f t="shared" si="4"/>
        <v>27.006542500000002</v>
      </c>
    </row>
    <row r="252" spans="1:55" ht="13" x14ac:dyDescent="0.15">
      <c r="A252" s="40" t="s">
        <v>12</v>
      </c>
      <c r="B252" s="41">
        <f t="shared" si="5"/>
        <v>46633</v>
      </c>
      <c r="C252" s="42">
        <v>9</v>
      </c>
      <c r="D252" s="42"/>
      <c r="E252" s="42" t="s">
        <v>36</v>
      </c>
      <c r="F252" s="43" t="s">
        <v>68</v>
      </c>
      <c r="G252" s="281"/>
      <c r="H252" s="272"/>
      <c r="I252" s="282"/>
      <c r="J252" s="272"/>
      <c r="K252" s="282"/>
      <c r="L252" s="272"/>
      <c r="M252" s="282"/>
      <c r="N252" s="283"/>
      <c r="O252" s="282"/>
      <c r="P252" s="272"/>
      <c r="Q252" s="282"/>
      <c r="R252" s="272"/>
      <c r="S252" s="282"/>
      <c r="T252" s="272"/>
      <c r="U252" s="282"/>
      <c r="V252" s="272"/>
      <c r="W252" s="282"/>
      <c r="X252" s="272"/>
      <c r="Y252" s="349">
        <v>120</v>
      </c>
      <c r="Z252" s="272"/>
      <c r="AA252" s="350">
        <v>90</v>
      </c>
      <c r="AB252" s="272"/>
      <c r="AC252" s="350">
        <v>30</v>
      </c>
      <c r="AD252" s="272"/>
      <c r="AE252" s="350"/>
      <c r="AF252" s="283"/>
      <c r="AG252" s="271"/>
      <c r="AH252" s="272"/>
      <c r="AI252" s="271"/>
      <c r="AJ252" s="272"/>
      <c r="AK252" s="271"/>
      <c r="AL252" s="283"/>
      <c r="AM252" s="289"/>
      <c r="AN252" s="272"/>
      <c r="AO252" s="271"/>
      <c r="AP252" s="272"/>
      <c r="AQ252" s="271"/>
      <c r="AR252" s="272"/>
      <c r="AS252" s="271"/>
      <c r="AT252" s="272"/>
      <c r="AU252" s="271"/>
      <c r="AV252" s="272"/>
      <c r="AW252" s="271"/>
      <c r="AX252" s="283"/>
      <c r="AY252" s="13">
        <f t="shared" si="0"/>
        <v>6047.5617000000011</v>
      </c>
      <c r="AZ252" s="42">
        <f t="shared" si="1"/>
        <v>240</v>
      </c>
      <c r="BA252" s="42">
        <f t="shared" si="2"/>
        <v>0</v>
      </c>
      <c r="BB252" s="42">
        <f t="shared" si="3"/>
        <v>240</v>
      </c>
      <c r="BC252" s="78">
        <f t="shared" si="4"/>
        <v>25.198173750000006</v>
      </c>
    </row>
    <row r="253" spans="1:55" ht="13" x14ac:dyDescent="0.15">
      <c r="A253" s="40" t="s">
        <v>13</v>
      </c>
      <c r="B253" s="41">
        <f t="shared" si="5"/>
        <v>46634</v>
      </c>
      <c r="C253" s="42">
        <v>9</v>
      </c>
      <c r="D253" s="42"/>
      <c r="E253" s="42" t="s">
        <v>36</v>
      </c>
      <c r="F253" s="43" t="s">
        <v>68</v>
      </c>
      <c r="G253" s="281"/>
      <c r="H253" s="272"/>
      <c r="I253" s="282"/>
      <c r="J253" s="272"/>
      <c r="K253" s="282"/>
      <c r="L253" s="272"/>
      <c r="M253" s="282"/>
      <c r="N253" s="283"/>
      <c r="O253" s="282"/>
      <c r="P253" s="272"/>
      <c r="Q253" s="282"/>
      <c r="R253" s="272"/>
      <c r="S253" s="282"/>
      <c r="T253" s="272"/>
      <c r="U253" s="282"/>
      <c r="V253" s="272"/>
      <c r="W253" s="282"/>
      <c r="X253" s="272"/>
      <c r="Y253" s="349">
        <v>120</v>
      </c>
      <c r="Z253" s="272"/>
      <c r="AA253" s="350">
        <v>120</v>
      </c>
      <c r="AB253" s="272"/>
      <c r="AC253" s="350"/>
      <c r="AD253" s="272"/>
      <c r="AE253" s="350"/>
      <c r="AF253" s="283"/>
      <c r="AG253" s="271"/>
      <c r="AH253" s="272"/>
      <c r="AI253" s="271"/>
      <c r="AJ253" s="272"/>
      <c r="AK253" s="271"/>
      <c r="AL253" s="283"/>
      <c r="AM253" s="289"/>
      <c r="AN253" s="272"/>
      <c r="AO253" s="271"/>
      <c r="AP253" s="272"/>
      <c r="AQ253" s="271"/>
      <c r="AR253" s="272"/>
      <c r="AS253" s="271"/>
      <c r="AT253" s="272"/>
      <c r="AU253" s="271"/>
      <c r="AV253" s="272"/>
      <c r="AW253" s="271"/>
      <c r="AX253" s="283"/>
      <c r="AY253" s="13">
        <f t="shared" si="0"/>
        <v>6481.5702000000001</v>
      </c>
      <c r="AZ253" s="42">
        <f t="shared" si="1"/>
        <v>240</v>
      </c>
      <c r="BA253" s="42">
        <f t="shared" si="2"/>
        <v>0</v>
      </c>
      <c r="BB253" s="42">
        <f t="shared" si="3"/>
        <v>240</v>
      </c>
      <c r="BC253" s="78">
        <f t="shared" si="4"/>
        <v>27.006542500000002</v>
      </c>
    </row>
    <row r="254" spans="1:55" ht="13" x14ac:dyDescent="0.15">
      <c r="A254" s="45" t="s">
        <v>14</v>
      </c>
      <c r="B254" s="46">
        <f t="shared" si="5"/>
        <v>46635</v>
      </c>
      <c r="C254" s="47">
        <v>9</v>
      </c>
      <c r="D254" s="47"/>
      <c r="E254" s="47" t="s">
        <v>36</v>
      </c>
      <c r="F254" s="48" t="s">
        <v>68</v>
      </c>
      <c r="G254" s="296"/>
      <c r="H254" s="292"/>
      <c r="I254" s="291"/>
      <c r="J254" s="292"/>
      <c r="K254" s="291"/>
      <c r="L254" s="292"/>
      <c r="M254" s="291"/>
      <c r="N254" s="293"/>
      <c r="O254" s="291"/>
      <c r="P254" s="292"/>
      <c r="Q254" s="291"/>
      <c r="R254" s="292"/>
      <c r="S254" s="291"/>
      <c r="T254" s="292"/>
      <c r="U254" s="291"/>
      <c r="V254" s="292"/>
      <c r="W254" s="291"/>
      <c r="X254" s="292"/>
      <c r="Y254" s="351">
        <v>0</v>
      </c>
      <c r="Z254" s="292"/>
      <c r="AA254" s="352">
        <v>0</v>
      </c>
      <c r="AB254" s="292"/>
      <c r="AC254" s="352"/>
      <c r="AD254" s="292"/>
      <c r="AE254" s="352"/>
      <c r="AF254" s="293"/>
      <c r="AG254" s="295"/>
      <c r="AH254" s="292"/>
      <c r="AI254" s="295"/>
      <c r="AJ254" s="292"/>
      <c r="AK254" s="295"/>
      <c r="AL254" s="293"/>
      <c r="AM254" s="294"/>
      <c r="AN254" s="292"/>
      <c r="AO254" s="295"/>
      <c r="AP254" s="292"/>
      <c r="AQ254" s="295"/>
      <c r="AR254" s="292"/>
      <c r="AS254" s="295"/>
      <c r="AT254" s="292"/>
      <c r="AU254" s="295"/>
      <c r="AV254" s="292"/>
      <c r="AW254" s="295"/>
      <c r="AX254" s="293"/>
      <c r="AY254" s="79">
        <f t="shared" si="0"/>
        <v>0</v>
      </c>
      <c r="AZ254" s="47">
        <f t="shared" si="1"/>
        <v>0</v>
      </c>
      <c r="BA254" s="47">
        <f t="shared" si="2"/>
        <v>0</v>
      </c>
      <c r="BB254" s="47">
        <f t="shared" si="3"/>
        <v>0</v>
      </c>
      <c r="BC254" s="80" t="str">
        <f t="shared" si="4"/>
        <v/>
      </c>
    </row>
    <row r="255" spans="1:55" ht="13" x14ac:dyDescent="0.15">
      <c r="A255" s="32" t="s">
        <v>7</v>
      </c>
      <c r="B255" s="33">
        <f t="shared" si="5"/>
        <v>46636</v>
      </c>
      <c r="C255" s="34">
        <v>10</v>
      </c>
      <c r="D255" s="34"/>
      <c r="E255" s="34" t="s">
        <v>31</v>
      </c>
      <c r="F255" s="35" t="s">
        <v>68</v>
      </c>
      <c r="G255" s="281"/>
      <c r="H255" s="272"/>
      <c r="I255" s="282"/>
      <c r="J255" s="272"/>
      <c r="K255" s="282"/>
      <c r="L255" s="272"/>
      <c r="M255" s="282"/>
      <c r="N255" s="283"/>
      <c r="O255" s="282"/>
      <c r="P255" s="272"/>
      <c r="Q255" s="282"/>
      <c r="R255" s="272"/>
      <c r="S255" s="282"/>
      <c r="T255" s="272"/>
      <c r="U255" s="282"/>
      <c r="V255" s="272"/>
      <c r="W255" s="282"/>
      <c r="X255" s="272"/>
      <c r="Y255" s="286">
        <v>120</v>
      </c>
      <c r="Z255" s="285"/>
      <c r="AA255" s="287">
        <v>120</v>
      </c>
      <c r="AB255" s="285"/>
      <c r="AC255" s="287"/>
      <c r="AD255" s="285"/>
      <c r="AE255" s="287"/>
      <c r="AF255" s="288"/>
      <c r="AG255" s="271"/>
      <c r="AH255" s="272"/>
      <c r="AI255" s="271"/>
      <c r="AJ255" s="272"/>
      <c r="AK255" s="271"/>
      <c r="AL255" s="283"/>
      <c r="AM255" s="289"/>
      <c r="AN255" s="272"/>
      <c r="AO255" s="271"/>
      <c r="AP255" s="272"/>
      <c r="AQ255" s="271"/>
      <c r="AR255" s="272"/>
      <c r="AS255" s="271"/>
      <c r="AT255" s="272"/>
      <c r="AU255" s="271"/>
      <c r="AV255" s="272"/>
      <c r="AW255" s="271"/>
      <c r="AX255" s="283"/>
      <c r="AY255" s="68">
        <f t="shared" si="0"/>
        <v>6481.5702000000001</v>
      </c>
      <c r="AZ255" s="34">
        <f t="shared" si="1"/>
        <v>240</v>
      </c>
      <c r="BA255" s="34">
        <f t="shared" si="2"/>
        <v>0</v>
      </c>
      <c r="BB255" s="34">
        <f t="shared" si="3"/>
        <v>240</v>
      </c>
      <c r="BC255" s="69">
        <f t="shared" si="4"/>
        <v>27.006542500000002</v>
      </c>
    </row>
    <row r="256" spans="1:55" ht="13" x14ac:dyDescent="0.15">
      <c r="A256" s="40" t="s">
        <v>9</v>
      </c>
      <c r="B256" s="41">
        <f t="shared" si="5"/>
        <v>46637</v>
      </c>
      <c r="C256" s="42">
        <v>10</v>
      </c>
      <c r="D256" s="42"/>
      <c r="E256" s="42" t="s">
        <v>31</v>
      </c>
      <c r="F256" s="43" t="s">
        <v>68</v>
      </c>
      <c r="G256" s="281"/>
      <c r="H256" s="272"/>
      <c r="I256" s="282"/>
      <c r="J256" s="272"/>
      <c r="K256" s="282"/>
      <c r="L256" s="272"/>
      <c r="M256" s="282"/>
      <c r="N256" s="283"/>
      <c r="O256" s="282"/>
      <c r="P256" s="272"/>
      <c r="Q256" s="282"/>
      <c r="R256" s="272"/>
      <c r="S256" s="282"/>
      <c r="T256" s="272"/>
      <c r="U256" s="282"/>
      <c r="V256" s="272"/>
      <c r="W256" s="282"/>
      <c r="X256" s="272"/>
      <c r="Y256" s="349">
        <v>120</v>
      </c>
      <c r="Z256" s="272"/>
      <c r="AA256" s="350">
        <v>120</v>
      </c>
      <c r="AB256" s="272"/>
      <c r="AC256" s="350"/>
      <c r="AD256" s="272"/>
      <c r="AE256" s="350"/>
      <c r="AF256" s="283"/>
      <c r="AG256" s="271"/>
      <c r="AH256" s="272"/>
      <c r="AI256" s="271"/>
      <c r="AJ256" s="272"/>
      <c r="AK256" s="271"/>
      <c r="AL256" s="283"/>
      <c r="AM256" s="289"/>
      <c r="AN256" s="272"/>
      <c r="AO256" s="271"/>
      <c r="AP256" s="272"/>
      <c r="AQ256" s="271"/>
      <c r="AR256" s="272"/>
      <c r="AS256" s="271"/>
      <c r="AT256" s="272"/>
      <c r="AU256" s="271"/>
      <c r="AV256" s="272"/>
      <c r="AW256" s="271"/>
      <c r="AX256" s="283"/>
      <c r="AY256" s="13">
        <f t="shared" si="0"/>
        <v>6481.5702000000001</v>
      </c>
      <c r="AZ256" s="42">
        <f t="shared" si="1"/>
        <v>240</v>
      </c>
      <c r="BA256" s="42">
        <f t="shared" si="2"/>
        <v>0</v>
      </c>
      <c r="BB256" s="42">
        <f t="shared" si="3"/>
        <v>240</v>
      </c>
      <c r="BC256" s="78">
        <f t="shared" si="4"/>
        <v>27.006542500000002</v>
      </c>
    </row>
    <row r="257" spans="1:55" ht="13" x14ac:dyDescent="0.15">
      <c r="A257" s="40" t="s">
        <v>10</v>
      </c>
      <c r="B257" s="41">
        <f t="shared" si="5"/>
        <v>46638</v>
      </c>
      <c r="C257" s="42">
        <v>10</v>
      </c>
      <c r="D257" s="42"/>
      <c r="E257" s="42" t="s">
        <v>31</v>
      </c>
      <c r="F257" s="43" t="s">
        <v>68</v>
      </c>
      <c r="G257" s="281"/>
      <c r="H257" s="272"/>
      <c r="I257" s="282"/>
      <c r="J257" s="272"/>
      <c r="K257" s="282"/>
      <c r="L257" s="272"/>
      <c r="M257" s="282"/>
      <c r="N257" s="283"/>
      <c r="O257" s="282"/>
      <c r="P257" s="272"/>
      <c r="Q257" s="282"/>
      <c r="R257" s="272"/>
      <c r="S257" s="282"/>
      <c r="T257" s="272"/>
      <c r="U257" s="282"/>
      <c r="V257" s="272"/>
      <c r="W257" s="282"/>
      <c r="X257" s="272"/>
      <c r="Y257" s="349">
        <v>120</v>
      </c>
      <c r="Z257" s="272"/>
      <c r="AA257" s="350">
        <v>120</v>
      </c>
      <c r="AB257" s="272"/>
      <c r="AC257" s="350"/>
      <c r="AD257" s="272"/>
      <c r="AE257" s="350"/>
      <c r="AF257" s="283"/>
      <c r="AG257" s="271"/>
      <c r="AH257" s="272"/>
      <c r="AI257" s="271"/>
      <c r="AJ257" s="272"/>
      <c r="AK257" s="271"/>
      <c r="AL257" s="283"/>
      <c r="AM257" s="289"/>
      <c r="AN257" s="272"/>
      <c r="AO257" s="271"/>
      <c r="AP257" s="272"/>
      <c r="AQ257" s="271"/>
      <c r="AR257" s="272"/>
      <c r="AS257" s="271"/>
      <c r="AT257" s="272"/>
      <c r="AU257" s="271"/>
      <c r="AV257" s="272"/>
      <c r="AW257" s="271"/>
      <c r="AX257" s="283"/>
      <c r="AY257" s="13">
        <f t="shared" si="0"/>
        <v>6481.5702000000001</v>
      </c>
      <c r="AZ257" s="42">
        <f t="shared" si="1"/>
        <v>240</v>
      </c>
      <c r="BA257" s="42">
        <f t="shared" si="2"/>
        <v>0</v>
      </c>
      <c r="BB257" s="42">
        <f t="shared" si="3"/>
        <v>240</v>
      </c>
      <c r="BC257" s="78">
        <f t="shared" si="4"/>
        <v>27.006542500000002</v>
      </c>
    </row>
    <row r="258" spans="1:55" ht="13" x14ac:dyDescent="0.15">
      <c r="A258" s="40" t="s">
        <v>11</v>
      </c>
      <c r="B258" s="41">
        <f t="shared" si="5"/>
        <v>46639</v>
      </c>
      <c r="C258" s="42">
        <v>10</v>
      </c>
      <c r="D258" s="42"/>
      <c r="E258" s="42" t="s">
        <v>31</v>
      </c>
      <c r="F258" s="43" t="s">
        <v>68</v>
      </c>
      <c r="G258" s="281"/>
      <c r="H258" s="272"/>
      <c r="I258" s="282"/>
      <c r="J258" s="272"/>
      <c r="K258" s="282"/>
      <c r="L258" s="272"/>
      <c r="M258" s="282"/>
      <c r="N258" s="283"/>
      <c r="O258" s="282"/>
      <c r="P258" s="272"/>
      <c r="Q258" s="282"/>
      <c r="R258" s="272"/>
      <c r="S258" s="282"/>
      <c r="T258" s="272"/>
      <c r="U258" s="282"/>
      <c r="V258" s="272"/>
      <c r="W258" s="282"/>
      <c r="X258" s="272"/>
      <c r="Y258" s="349">
        <v>120</v>
      </c>
      <c r="Z258" s="272"/>
      <c r="AA258" s="350">
        <v>120</v>
      </c>
      <c r="AB258" s="272"/>
      <c r="AC258" s="350"/>
      <c r="AD258" s="272"/>
      <c r="AE258" s="350"/>
      <c r="AF258" s="283"/>
      <c r="AG258" s="271"/>
      <c r="AH258" s="272"/>
      <c r="AI258" s="271"/>
      <c r="AJ258" s="272"/>
      <c r="AK258" s="271"/>
      <c r="AL258" s="283"/>
      <c r="AM258" s="289"/>
      <c r="AN258" s="272"/>
      <c r="AO258" s="271"/>
      <c r="AP258" s="272"/>
      <c r="AQ258" s="271"/>
      <c r="AR258" s="272"/>
      <c r="AS258" s="271"/>
      <c r="AT258" s="272"/>
      <c r="AU258" s="271"/>
      <c r="AV258" s="272"/>
      <c r="AW258" s="271"/>
      <c r="AX258" s="283"/>
      <c r="AY258" s="13">
        <f t="shared" ref="AY258:AY366" si="6">(G258*H$2)+(I258*J$2)+(K258*L$2)+(AE258*AF$2)+(AG258*AH$2)+(AI258*AJ$2)+(AK258*AL$2)+(AM258*AN$2)+(AO258*AP$2)+(AQ258*AR$2)+(AS258*AT$2)+(AU258*AV$2)+(AW258*AX$2) + (M258*$N$2) + (Y258*$Z$2) + (AA258*$AB$2) + (O258*$P$2) + (Q258*$R$2) + (S258*$T$2) + (U258*$V$2) + (W258*$X$2) + (AC258*$AD$2)</f>
        <v>6481.5702000000001</v>
      </c>
      <c r="AZ258" s="42">
        <f t="shared" ref="AZ258:AZ366" si="7">SUM(G258,I258,K258,M258,Y258,AA258,AE258,AG258,AC258)</f>
        <v>240</v>
      </c>
      <c r="BA258" s="42">
        <f t="shared" ref="BA258:BA366" si="8">SUM(O258,Q258,S258,U258,W258,AI258,AK258)</f>
        <v>0</v>
      </c>
      <c r="BB258" s="42">
        <f t="shared" ref="BB258:BB366" si="9">SUM(AZ258:BA258)</f>
        <v>240</v>
      </c>
      <c r="BC258" s="78">
        <f t="shared" ref="BC258:BC366" si="10">IFERROR(AY258/BB258,"")</f>
        <v>27.006542500000002</v>
      </c>
    </row>
    <row r="259" spans="1:55" ht="13" x14ac:dyDescent="0.15">
      <c r="A259" s="40" t="s">
        <v>12</v>
      </c>
      <c r="B259" s="41">
        <f t="shared" ref="B259:B366" si="11">B258+1</f>
        <v>46640</v>
      </c>
      <c r="C259" s="42">
        <v>10</v>
      </c>
      <c r="D259" s="42"/>
      <c r="E259" s="42" t="s">
        <v>31</v>
      </c>
      <c r="F259" s="43" t="s">
        <v>68</v>
      </c>
      <c r="G259" s="281"/>
      <c r="H259" s="272"/>
      <c r="I259" s="282"/>
      <c r="J259" s="272"/>
      <c r="K259" s="282"/>
      <c r="L259" s="272"/>
      <c r="M259" s="282"/>
      <c r="N259" s="283"/>
      <c r="O259" s="282"/>
      <c r="P259" s="272"/>
      <c r="Q259" s="282"/>
      <c r="R259" s="272"/>
      <c r="S259" s="282"/>
      <c r="T259" s="272"/>
      <c r="U259" s="282"/>
      <c r="V259" s="272"/>
      <c r="W259" s="282"/>
      <c r="X259" s="272"/>
      <c r="Y259" s="349">
        <v>120</v>
      </c>
      <c r="Z259" s="272"/>
      <c r="AA259" s="350">
        <v>120</v>
      </c>
      <c r="AB259" s="272"/>
      <c r="AC259" s="350"/>
      <c r="AD259" s="272"/>
      <c r="AE259" s="350"/>
      <c r="AF259" s="283"/>
      <c r="AG259" s="271"/>
      <c r="AH259" s="272"/>
      <c r="AI259" s="271"/>
      <c r="AJ259" s="272"/>
      <c r="AK259" s="271"/>
      <c r="AL259" s="283"/>
      <c r="AM259" s="289"/>
      <c r="AN259" s="272"/>
      <c r="AO259" s="271"/>
      <c r="AP259" s="272"/>
      <c r="AQ259" s="271"/>
      <c r="AR259" s="272"/>
      <c r="AS259" s="271"/>
      <c r="AT259" s="272"/>
      <c r="AU259" s="271"/>
      <c r="AV259" s="272"/>
      <c r="AW259" s="271"/>
      <c r="AX259" s="283"/>
      <c r="AY259" s="13">
        <f t="shared" si="6"/>
        <v>6481.5702000000001</v>
      </c>
      <c r="AZ259" s="42">
        <f t="shared" si="7"/>
        <v>240</v>
      </c>
      <c r="BA259" s="42">
        <f t="shared" si="8"/>
        <v>0</v>
      </c>
      <c r="BB259" s="42">
        <f t="shared" si="9"/>
        <v>240</v>
      </c>
      <c r="BC259" s="78">
        <f t="shared" si="10"/>
        <v>27.006542500000002</v>
      </c>
    </row>
    <row r="260" spans="1:55" ht="13" x14ac:dyDescent="0.15">
      <c r="A260" s="40" t="s">
        <v>13</v>
      </c>
      <c r="B260" s="41">
        <f t="shared" si="11"/>
        <v>46641</v>
      </c>
      <c r="C260" s="42">
        <v>10</v>
      </c>
      <c r="D260" s="42"/>
      <c r="E260" s="42" t="s">
        <v>31</v>
      </c>
      <c r="F260" s="43" t="s">
        <v>68</v>
      </c>
      <c r="G260" s="281"/>
      <c r="H260" s="272"/>
      <c r="I260" s="282"/>
      <c r="J260" s="272"/>
      <c r="K260" s="282"/>
      <c r="L260" s="272"/>
      <c r="M260" s="282"/>
      <c r="N260" s="283"/>
      <c r="O260" s="282"/>
      <c r="P260" s="272"/>
      <c r="Q260" s="282"/>
      <c r="R260" s="272"/>
      <c r="S260" s="282"/>
      <c r="T260" s="272"/>
      <c r="U260" s="282"/>
      <c r="V260" s="272"/>
      <c r="W260" s="282"/>
      <c r="X260" s="272"/>
      <c r="Y260" s="349">
        <v>120</v>
      </c>
      <c r="Z260" s="272"/>
      <c r="AA260" s="350">
        <v>120</v>
      </c>
      <c r="AB260" s="272"/>
      <c r="AC260" s="350"/>
      <c r="AD260" s="272"/>
      <c r="AE260" s="350"/>
      <c r="AF260" s="283"/>
      <c r="AG260" s="271"/>
      <c r="AH260" s="272"/>
      <c r="AI260" s="271"/>
      <c r="AJ260" s="272"/>
      <c r="AK260" s="271"/>
      <c r="AL260" s="283"/>
      <c r="AM260" s="289"/>
      <c r="AN260" s="272"/>
      <c r="AO260" s="271"/>
      <c r="AP260" s="272"/>
      <c r="AQ260" s="271"/>
      <c r="AR260" s="272"/>
      <c r="AS260" s="271"/>
      <c r="AT260" s="272"/>
      <c r="AU260" s="271"/>
      <c r="AV260" s="272"/>
      <c r="AW260" s="271"/>
      <c r="AX260" s="283"/>
      <c r="AY260" s="13">
        <f t="shared" si="6"/>
        <v>6481.5702000000001</v>
      </c>
      <c r="AZ260" s="42">
        <f t="shared" si="7"/>
        <v>240</v>
      </c>
      <c r="BA260" s="42">
        <f t="shared" si="8"/>
        <v>0</v>
      </c>
      <c r="BB260" s="42">
        <f t="shared" si="9"/>
        <v>240</v>
      </c>
      <c r="BC260" s="78">
        <f t="shared" si="10"/>
        <v>27.006542500000002</v>
      </c>
    </row>
    <row r="261" spans="1:55" ht="13" x14ac:dyDescent="0.15">
      <c r="A261" s="45" t="s">
        <v>14</v>
      </c>
      <c r="B261" s="46">
        <f t="shared" si="11"/>
        <v>46642</v>
      </c>
      <c r="C261" s="47">
        <v>10</v>
      </c>
      <c r="D261" s="47"/>
      <c r="E261" s="47" t="s">
        <v>31</v>
      </c>
      <c r="F261" s="48" t="s">
        <v>68</v>
      </c>
      <c r="G261" s="296"/>
      <c r="H261" s="292"/>
      <c r="I261" s="291"/>
      <c r="J261" s="292"/>
      <c r="K261" s="291"/>
      <c r="L261" s="292"/>
      <c r="M261" s="291"/>
      <c r="N261" s="293"/>
      <c r="O261" s="282"/>
      <c r="P261" s="272"/>
      <c r="Q261" s="282"/>
      <c r="R261" s="272"/>
      <c r="S261" s="282"/>
      <c r="T261" s="272"/>
      <c r="U261" s="282"/>
      <c r="V261" s="272"/>
      <c r="W261" s="282"/>
      <c r="X261" s="272"/>
      <c r="Y261" s="351">
        <v>0</v>
      </c>
      <c r="Z261" s="292"/>
      <c r="AA261" s="352">
        <v>0</v>
      </c>
      <c r="AB261" s="292"/>
      <c r="AC261" s="352"/>
      <c r="AD261" s="292"/>
      <c r="AE261" s="352"/>
      <c r="AF261" s="293"/>
      <c r="AG261" s="295"/>
      <c r="AH261" s="292"/>
      <c r="AI261" s="295"/>
      <c r="AJ261" s="292"/>
      <c r="AK261" s="295"/>
      <c r="AL261" s="293"/>
      <c r="AM261" s="294"/>
      <c r="AN261" s="292"/>
      <c r="AO261" s="295"/>
      <c r="AP261" s="292"/>
      <c r="AQ261" s="295"/>
      <c r="AR261" s="292"/>
      <c r="AS261" s="295"/>
      <c r="AT261" s="292"/>
      <c r="AU261" s="295"/>
      <c r="AV261" s="292"/>
      <c r="AW261" s="295"/>
      <c r="AX261" s="293"/>
      <c r="AY261" s="79">
        <f t="shared" si="6"/>
        <v>0</v>
      </c>
      <c r="AZ261" s="47">
        <f t="shared" si="7"/>
        <v>0</v>
      </c>
      <c r="BA261" s="47">
        <f t="shared" si="8"/>
        <v>0</v>
      </c>
      <c r="BB261" s="47">
        <f t="shared" si="9"/>
        <v>0</v>
      </c>
      <c r="BC261" s="80" t="str">
        <f t="shared" si="10"/>
        <v/>
      </c>
    </row>
    <row r="262" spans="1:55" ht="13" x14ac:dyDescent="0.15">
      <c r="A262" s="32" t="s">
        <v>7</v>
      </c>
      <c r="B262" s="33">
        <f t="shared" si="11"/>
        <v>46643</v>
      </c>
      <c r="C262" s="34">
        <v>10</v>
      </c>
      <c r="D262" s="34"/>
      <c r="E262" s="34" t="s">
        <v>34</v>
      </c>
      <c r="F262" s="35" t="s">
        <v>68</v>
      </c>
      <c r="G262" s="281"/>
      <c r="H262" s="272"/>
      <c r="I262" s="282"/>
      <c r="J262" s="272"/>
      <c r="K262" s="282"/>
      <c r="L262" s="272"/>
      <c r="M262" s="282"/>
      <c r="N262" s="283"/>
      <c r="O262" s="284"/>
      <c r="P262" s="285"/>
      <c r="Q262" s="284"/>
      <c r="R262" s="285"/>
      <c r="S262" s="284"/>
      <c r="T262" s="285"/>
      <c r="U262" s="284"/>
      <c r="V262" s="285"/>
      <c r="W262" s="284"/>
      <c r="X262" s="285"/>
      <c r="Y262" s="286">
        <v>120</v>
      </c>
      <c r="Z262" s="285"/>
      <c r="AA262" s="287">
        <v>120</v>
      </c>
      <c r="AB262" s="285"/>
      <c r="AC262" s="287"/>
      <c r="AD262" s="285"/>
      <c r="AE262" s="287"/>
      <c r="AF262" s="288"/>
      <c r="AG262" s="271"/>
      <c r="AH262" s="272"/>
      <c r="AI262" s="271"/>
      <c r="AJ262" s="272"/>
      <c r="AK262" s="271"/>
      <c r="AL262" s="283"/>
      <c r="AM262" s="289"/>
      <c r="AN262" s="272"/>
      <c r="AO262" s="271"/>
      <c r="AP262" s="272"/>
      <c r="AQ262" s="271"/>
      <c r="AR262" s="272"/>
      <c r="AS262" s="271"/>
      <c r="AT262" s="272"/>
      <c r="AU262" s="271"/>
      <c r="AV262" s="272"/>
      <c r="AW262" s="271"/>
      <c r="AX262" s="283"/>
      <c r="AY262" s="68">
        <f t="shared" si="6"/>
        <v>6481.5702000000001</v>
      </c>
      <c r="AZ262" s="34">
        <f t="shared" si="7"/>
        <v>240</v>
      </c>
      <c r="BA262" s="34">
        <f t="shared" si="8"/>
        <v>0</v>
      </c>
      <c r="BB262" s="34">
        <f t="shared" si="9"/>
        <v>240</v>
      </c>
      <c r="BC262" s="69">
        <f t="shared" si="10"/>
        <v>27.006542500000002</v>
      </c>
    </row>
    <row r="263" spans="1:55" ht="13" x14ac:dyDescent="0.15">
      <c r="A263" s="40" t="s">
        <v>9</v>
      </c>
      <c r="B263" s="41">
        <f t="shared" si="11"/>
        <v>46644</v>
      </c>
      <c r="C263" s="42">
        <v>10</v>
      </c>
      <c r="D263" s="42"/>
      <c r="E263" s="42" t="s">
        <v>34</v>
      </c>
      <c r="F263" s="43" t="s">
        <v>68</v>
      </c>
      <c r="G263" s="281"/>
      <c r="H263" s="272"/>
      <c r="I263" s="282"/>
      <c r="J263" s="272"/>
      <c r="K263" s="282"/>
      <c r="L263" s="272"/>
      <c r="M263" s="282"/>
      <c r="N263" s="283"/>
      <c r="O263" s="282"/>
      <c r="P263" s="272"/>
      <c r="Q263" s="282"/>
      <c r="R263" s="272"/>
      <c r="S263" s="282"/>
      <c r="T263" s="272"/>
      <c r="U263" s="282"/>
      <c r="V263" s="272"/>
      <c r="W263" s="282"/>
      <c r="X263" s="272"/>
      <c r="Y263" s="349">
        <v>120</v>
      </c>
      <c r="Z263" s="272"/>
      <c r="AA263" s="350">
        <v>120</v>
      </c>
      <c r="AB263" s="272"/>
      <c r="AC263" s="350"/>
      <c r="AD263" s="272"/>
      <c r="AE263" s="350"/>
      <c r="AF263" s="283"/>
      <c r="AG263" s="271"/>
      <c r="AH263" s="272"/>
      <c r="AI263" s="271"/>
      <c r="AJ263" s="272"/>
      <c r="AK263" s="271"/>
      <c r="AL263" s="283"/>
      <c r="AM263" s="289"/>
      <c r="AN263" s="272"/>
      <c r="AO263" s="271"/>
      <c r="AP263" s="272"/>
      <c r="AQ263" s="271"/>
      <c r="AR263" s="272"/>
      <c r="AS263" s="271"/>
      <c r="AT263" s="272"/>
      <c r="AU263" s="271"/>
      <c r="AV263" s="272"/>
      <c r="AW263" s="271"/>
      <c r="AX263" s="283"/>
      <c r="AY263" s="13">
        <f t="shared" si="6"/>
        <v>6481.5702000000001</v>
      </c>
      <c r="AZ263" s="42">
        <f t="shared" si="7"/>
        <v>240</v>
      </c>
      <c r="BA263" s="42">
        <f t="shared" si="8"/>
        <v>0</v>
      </c>
      <c r="BB263" s="42">
        <f t="shared" si="9"/>
        <v>240</v>
      </c>
      <c r="BC263" s="78">
        <f t="shared" si="10"/>
        <v>27.006542500000002</v>
      </c>
    </row>
    <row r="264" spans="1:55" ht="13" x14ac:dyDescent="0.15">
      <c r="A264" s="40" t="s">
        <v>10</v>
      </c>
      <c r="B264" s="41">
        <f t="shared" si="11"/>
        <v>46645</v>
      </c>
      <c r="C264" s="42">
        <v>10</v>
      </c>
      <c r="D264" s="42"/>
      <c r="E264" s="42" t="s">
        <v>34</v>
      </c>
      <c r="F264" s="43" t="s">
        <v>68</v>
      </c>
      <c r="G264" s="281"/>
      <c r="H264" s="272"/>
      <c r="I264" s="282"/>
      <c r="J264" s="272"/>
      <c r="K264" s="282"/>
      <c r="L264" s="272"/>
      <c r="M264" s="282"/>
      <c r="N264" s="283"/>
      <c r="O264" s="282"/>
      <c r="P264" s="272"/>
      <c r="Q264" s="282"/>
      <c r="R264" s="272"/>
      <c r="S264" s="282"/>
      <c r="T264" s="272"/>
      <c r="U264" s="282"/>
      <c r="V264" s="272"/>
      <c r="W264" s="282"/>
      <c r="X264" s="272"/>
      <c r="Y264" s="349">
        <v>120</v>
      </c>
      <c r="Z264" s="272"/>
      <c r="AA264" s="350">
        <v>120</v>
      </c>
      <c r="AB264" s="272"/>
      <c r="AC264" s="350"/>
      <c r="AD264" s="272"/>
      <c r="AE264" s="350"/>
      <c r="AF264" s="283"/>
      <c r="AG264" s="271"/>
      <c r="AH264" s="272"/>
      <c r="AI264" s="271"/>
      <c r="AJ264" s="272"/>
      <c r="AK264" s="271"/>
      <c r="AL264" s="283"/>
      <c r="AM264" s="289"/>
      <c r="AN264" s="272"/>
      <c r="AO264" s="271"/>
      <c r="AP264" s="272"/>
      <c r="AQ264" s="271"/>
      <c r="AR264" s="272"/>
      <c r="AS264" s="271"/>
      <c r="AT264" s="272"/>
      <c r="AU264" s="271"/>
      <c r="AV264" s="272"/>
      <c r="AW264" s="271"/>
      <c r="AX264" s="283"/>
      <c r="AY264" s="13">
        <f t="shared" si="6"/>
        <v>6481.5702000000001</v>
      </c>
      <c r="AZ264" s="42">
        <f t="shared" si="7"/>
        <v>240</v>
      </c>
      <c r="BA264" s="42">
        <f t="shared" si="8"/>
        <v>0</v>
      </c>
      <c r="BB264" s="42">
        <f t="shared" si="9"/>
        <v>240</v>
      </c>
      <c r="BC264" s="78">
        <f t="shared" si="10"/>
        <v>27.006542500000002</v>
      </c>
    </row>
    <row r="265" spans="1:55" ht="13" x14ac:dyDescent="0.15">
      <c r="A265" s="40" t="s">
        <v>11</v>
      </c>
      <c r="B265" s="41">
        <f t="shared" si="11"/>
        <v>46646</v>
      </c>
      <c r="C265" s="42">
        <v>10</v>
      </c>
      <c r="D265" s="42"/>
      <c r="E265" s="42" t="s">
        <v>34</v>
      </c>
      <c r="F265" s="43" t="s">
        <v>68</v>
      </c>
      <c r="G265" s="281"/>
      <c r="H265" s="272"/>
      <c r="I265" s="282"/>
      <c r="J265" s="272"/>
      <c r="K265" s="282"/>
      <c r="L265" s="272"/>
      <c r="M265" s="282"/>
      <c r="N265" s="283"/>
      <c r="O265" s="282"/>
      <c r="P265" s="272"/>
      <c r="Q265" s="282"/>
      <c r="R265" s="272"/>
      <c r="S265" s="282"/>
      <c r="T265" s="272"/>
      <c r="U265" s="282"/>
      <c r="V265" s="272"/>
      <c r="W265" s="282"/>
      <c r="X265" s="272"/>
      <c r="Y265" s="349">
        <v>120</v>
      </c>
      <c r="Z265" s="272"/>
      <c r="AA265" s="350">
        <v>120</v>
      </c>
      <c r="AB265" s="272"/>
      <c r="AC265" s="350"/>
      <c r="AD265" s="272"/>
      <c r="AE265" s="350"/>
      <c r="AF265" s="283"/>
      <c r="AG265" s="271"/>
      <c r="AH265" s="272"/>
      <c r="AI265" s="271"/>
      <c r="AJ265" s="272"/>
      <c r="AK265" s="271"/>
      <c r="AL265" s="283"/>
      <c r="AM265" s="289"/>
      <c r="AN265" s="272"/>
      <c r="AO265" s="271"/>
      <c r="AP265" s="272"/>
      <c r="AQ265" s="271"/>
      <c r="AR265" s="272"/>
      <c r="AS265" s="271"/>
      <c r="AT265" s="272"/>
      <c r="AU265" s="271"/>
      <c r="AV265" s="272"/>
      <c r="AW265" s="271"/>
      <c r="AX265" s="283"/>
      <c r="AY265" s="13">
        <f t="shared" si="6"/>
        <v>6481.5702000000001</v>
      </c>
      <c r="AZ265" s="42">
        <f t="shared" si="7"/>
        <v>240</v>
      </c>
      <c r="BA265" s="42">
        <f t="shared" si="8"/>
        <v>0</v>
      </c>
      <c r="BB265" s="42">
        <f t="shared" si="9"/>
        <v>240</v>
      </c>
      <c r="BC265" s="78">
        <f t="shared" si="10"/>
        <v>27.006542500000002</v>
      </c>
    </row>
    <row r="266" spans="1:55" ht="13" x14ac:dyDescent="0.15">
      <c r="A266" s="40" t="s">
        <v>12</v>
      </c>
      <c r="B266" s="41">
        <f t="shared" si="11"/>
        <v>46647</v>
      </c>
      <c r="C266" s="42">
        <v>10</v>
      </c>
      <c r="D266" s="42"/>
      <c r="E266" s="42" t="s">
        <v>34</v>
      </c>
      <c r="F266" s="43" t="s">
        <v>68</v>
      </c>
      <c r="G266" s="281"/>
      <c r="H266" s="272"/>
      <c r="I266" s="282"/>
      <c r="J266" s="272"/>
      <c r="K266" s="282"/>
      <c r="L266" s="272"/>
      <c r="M266" s="282"/>
      <c r="N266" s="283"/>
      <c r="O266" s="282"/>
      <c r="P266" s="272"/>
      <c r="Q266" s="282"/>
      <c r="R266" s="272"/>
      <c r="S266" s="282"/>
      <c r="T266" s="272"/>
      <c r="U266" s="282"/>
      <c r="V266" s="272"/>
      <c r="W266" s="282"/>
      <c r="X266" s="272"/>
      <c r="Y266" s="349">
        <v>120</v>
      </c>
      <c r="Z266" s="272"/>
      <c r="AA266" s="350">
        <v>120</v>
      </c>
      <c r="AB266" s="272"/>
      <c r="AC266" s="350"/>
      <c r="AD266" s="272"/>
      <c r="AE266" s="350"/>
      <c r="AF266" s="283"/>
      <c r="AG266" s="271"/>
      <c r="AH266" s="272"/>
      <c r="AI266" s="271"/>
      <c r="AJ266" s="272"/>
      <c r="AK266" s="271"/>
      <c r="AL266" s="283"/>
      <c r="AM266" s="289"/>
      <c r="AN266" s="272"/>
      <c r="AO266" s="271"/>
      <c r="AP266" s="272"/>
      <c r="AQ266" s="271"/>
      <c r="AR266" s="272"/>
      <c r="AS266" s="271"/>
      <c r="AT266" s="272"/>
      <c r="AU266" s="271"/>
      <c r="AV266" s="272"/>
      <c r="AW266" s="271"/>
      <c r="AX266" s="283"/>
      <c r="AY266" s="13">
        <f t="shared" si="6"/>
        <v>6481.5702000000001</v>
      </c>
      <c r="AZ266" s="42">
        <f t="shared" si="7"/>
        <v>240</v>
      </c>
      <c r="BA266" s="42">
        <f t="shared" si="8"/>
        <v>0</v>
      </c>
      <c r="BB266" s="42">
        <f t="shared" si="9"/>
        <v>240</v>
      </c>
      <c r="BC266" s="78">
        <f t="shared" si="10"/>
        <v>27.006542500000002</v>
      </c>
    </row>
    <row r="267" spans="1:55" ht="13" x14ac:dyDescent="0.15">
      <c r="A267" s="40" t="s">
        <v>13</v>
      </c>
      <c r="B267" s="41">
        <f t="shared" si="11"/>
        <v>46648</v>
      </c>
      <c r="C267" s="42">
        <v>10</v>
      </c>
      <c r="D267" s="42"/>
      <c r="E267" s="42" t="s">
        <v>34</v>
      </c>
      <c r="F267" s="43" t="s">
        <v>68</v>
      </c>
      <c r="G267" s="281"/>
      <c r="H267" s="272"/>
      <c r="I267" s="282"/>
      <c r="J267" s="272"/>
      <c r="K267" s="282"/>
      <c r="L267" s="272"/>
      <c r="M267" s="282"/>
      <c r="N267" s="283"/>
      <c r="O267" s="282"/>
      <c r="P267" s="272"/>
      <c r="Q267" s="282"/>
      <c r="R267" s="272"/>
      <c r="S267" s="282"/>
      <c r="T267" s="272"/>
      <c r="U267" s="282"/>
      <c r="V267" s="272"/>
      <c r="W267" s="282"/>
      <c r="X267" s="272"/>
      <c r="Y267" s="349">
        <v>120</v>
      </c>
      <c r="Z267" s="272"/>
      <c r="AA267" s="350">
        <v>120</v>
      </c>
      <c r="AB267" s="272"/>
      <c r="AC267" s="350"/>
      <c r="AD267" s="272"/>
      <c r="AE267" s="350"/>
      <c r="AF267" s="283"/>
      <c r="AG267" s="271"/>
      <c r="AH267" s="272"/>
      <c r="AI267" s="271"/>
      <c r="AJ267" s="272"/>
      <c r="AK267" s="271"/>
      <c r="AL267" s="283"/>
      <c r="AM267" s="289"/>
      <c r="AN267" s="272"/>
      <c r="AO267" s="271"/>
      <c r="AP267" s="272"/>
      <c r="AQ267" s="271"/>
      <c r="AR267" s="272"/>
      <c r="AS267" s="271"/>
      <c r="AT267" s="272"/>
      <c r="AU267" s="271"/>
      <c r="AV267" s="272"/>
      <c r="AW267" s="271"/>
      <c r="AX267" s="283"/>
      <c r="AY267" s="13">
        <f t="shared" si="6"/>
        <v>6481.5702000000001</v>
      </c>
      <c r="AZ267" s="42">
        <f t="shared" si="7"/>
        <v>240</v>
      </c>
      <c r="BA267" s="42">
        <f t="shared" si="8"/>
        <v>0</v>
      </c>
      <c r="BB267" s="42">
        <f t="shared" si="9"/>
        <v>240</v>
      </c>
      <c r="BC267" s="78">
        <f t="shared" si="10"/>
        <v>27.006542500000002</v>
      </c>
    </row>
    <row r="268" spans="1:55" ht="13" x14ac:dyDescent="0.15">
      <c r="A268" s="45" t="s">
        <v>14</v>
      </c>
      <c r="B268" s="46">
        <f t="shared" si="11"/>
        <v>46649</v>
      </c>
      <c r="C268" s="47">
        <v>10</v>
      </c>
      <c r="D268" s="47"/>
      <c r="E268" s="47" t="s">
        <v>34</v>
      </c>
      <c r="F268" s="48" t="s">
        <v>68</v>
      </c>
      <c r="G268" s="296"/>
      <c r="H268" s="292"/>
      <c r="I268" s="291"/>
      <c r="J268" s="292"/>
      <c r="K268" s="291"/>
      <c r="L268" s="292"/>
      <c r="M268" s="291"/>
      <c r="N268" s="293"/>
      <c r="O268" s="291"/>
      <c r="P268" s="292"/>
      <c r="Q268" s="291"/>
      <c r="R268" s="292"/>
      <c r="S268" s="291"/>
      <c r="T268" s="292"/>
      <c r="U268" s="291"/>
      <c r="V268" s="292"/>
      <c r="W268" s="291"/>
      <c r="X268" s="292"/>
      <c r="Y268" s="351">
        <v>0</v>
      </c>
      <c r="Z268" s="292"/>
      <c r="AA268" s="352">
        <v>0</v>
      </c>
      <c r="AB268" s="292"/>
      <c r="AC268" s="352"/>
      <c r="AD268" s="292"/>
      <c r="AE268" s="352"/>
      <c r="AF268" s="293"/>
      <c r="AG268" s="295"/>
      <c r="AH268" s="292"/>
      <c r="AI268" s="295"/>
      <c r="AJ268" s="292"/>
      <c r="AK268" s="295"/>
      <c r="AL268" s="293"/>
      <c r="AM268" s="294"/>
      <c r="AN268" s="292"/>
      <c r="AO268" s="295"/>
      <c r="AP268" s="292"/>
      <c r="AQ268" s="295"/>
      <c r="AR268" s="292"/>
      <c r="AS268" s="295"/>
      <c r="AT268" s="292"/>
      <c r="AU268" s="295"/>
      <c r="AV268" s="292"/>
      <c r="AW268" s="295"/>
      <c r="AX268" s="293"/>
      <c r="AY268" s="79">
        <f t="shared" si="6"/>
        <v>0</v>
      </c>
      <c r="AZ268" s="47">
        <f t="shared" si="7"/>
        <v>0</v>
      </c>
      <c r="BA268" s="47">
        <f t="shared" si="8"/>
        <v>0</v>
      </c>
      <c r="BB268" s="47">
        <f t="shared" si="9"/>
        <v>0</v>
      </c>
      <c r="BC268" s="80" t="str">
        <f t="shared" si="10"/>
        <v/>
      </c>
    </row>
    <row r="269" spans="1:55" ht="13" x14ac:dyDescent="0.15">
      <c r="A269" s="32" t="s">
        <v>7</v>
      </c>
      <c r="B269" s="33">
        <f t="shared" si="11"/>
        <v>46650</v>
      </c>
      <c r="C269" s="34">
        <v>10</v>
      </c>
      <c r="D269" s="34"/>
      <c r="E269" s="34" t="s">
        <v>35</v>
      </c>
      <c r="F269" s="35" t="s">
        <v>68</v>
      </c>
      <c r="G269" s="281"/>
      <c r="H269" s="272"/>
      <c r="I269" s="282"/>
      <c r="J269" s="272"/>
      <c r="K269" s="282"/>
      <c r="L269" s="272"/>
      <c r="M269" s="282"/>
      <c r="N269" s="283"/>
      <c r="O269" s="284"/>
      <c r="P269" s="285"/>
      <c r="Q269" s="284"/>
      <c r="R269" s="285"/>
      <c r="S269" s="284"/>
      <c r="T269" s="285"/>
      <c r="U269" s="284"/>
      <c r="V269" s="285"/>
      <c r="W269" s="284"/>
      <c r="X269" s="285"/>
      <c r="Y269" s="286">
        <v>120</v>
      </c>
      <c r="Z269" s="285"/>
      <c r="AA269" s="287">
        <v>120</v>
      </c>
      <c r="AB269" s="285"/>
      <c r="AC269" s="287"/>
      <c r="AD269" s="285"/>
      <c r="AE269" s="287"/>
      <c r="AF269" s="288"/>
      <c r="AG269" s="271"/>
      <c r="AH269" s="272"/>
      <c r="AI269" s="271"/>
      <c r="AJ269" s="272"/>
      <c r="AK269" s="271"/>
      <c r="AL269" s="283"/>
      <c r="AM269" s="289"/>
      <c r="AN269" s="272"/>
      <c r="AO269" s="271"/>
      <c r="AP269" s="272"/>
      <c r="AQ269" s="271"/>
      <c r="AR269" s="272"/>
      <c r="AS269" s="271"/>
      <c r="AT269" s="272"/>
      <c r="AU269" s="271"/>
      <c r="AV269" s="272"/>
      <c r="AW269" s="271"/>
      <c r="AX269" s="283"/>
      <c r="AY269" s="68">
        <f t="shared" si="6"/>
        <v>6481.5702000000001</v>
      </c>
      <c r="AZ269" s="34">
        <f t="shared" si="7"/>
        <v>240</v>
      </c>
      <c r="BA269" s="34">
        <f t="shared" si="8"/>
        <v>0</v>
      </c>
      <c r="BB269" s="34">
        <f t="shared" si="9"/>
        <v>240</v>
      </c>
      <c r="BC269" s="69">
        <f t="shared" si="10"/>
        <v>27.006542500000002</v>
      </c>
    </row>
    <row r="270" spans="1:55" ht="13" x14ac:dyDescent="0.15">
      <c r="A270" s="40" t="s">
        <v>9</v>
      </c>
      <c r="B270" s="41">
        <f t="shared" si="11"/>
        <v>46651</v>
      </c>
      <c r="C270" s="42">
        <v>10</v>
      </c>
      <c r="D270" s="42"/>
      <c r="E270" s="42" t="s">
        <v>35</v>
      </c>
      <c r="F270" s="43" t="s">
        <v>68</v>
      </c>
      <c r="G270" s="281"/>
      <c r="H270" s="272"/>
      <c r="I270" s="282"/>
      <c r="J270" s="272"/>
      <c r="K270" s="282"/>
      <c r="L270" s="272"/>
      <c r="M270" s="282"/>
      <c r="N270" s="283"/>
      <c r="O270" s="282"/>
      <c r="P270" s="272"/>
      <c r="Q270" s="282"/>
      <c r="R270" s="272"/>
      <c r="S270" s="282"/>
      <c r="T270" s="272"/>
      <c r="U270" s="282"/>
      <c r="V270" s="272"/>
      <c r="W270" s="282"/>
      <c r="X270" s="272"/>
      <c r="Y270" s="349">
        <v>120</v>
      </c>
      <c r="Z270" s="272"/>
      <c r="AA270" s="350">
        <v>120</v>
      </c>
      <c r="AB270" s="272"/>
      <c r="AC270" s="350"/>
      <c r="AD270" s="272"/>
      <c r="AE270" s="350"/>
      <c r="AF270" s="283"/>
      <c r="AG270" s="271"/>
      <c r="AH270" s="272"/>
      <c r="AI270" s="271"/>
      <c r="AJ270" s="272"/>
      <c r="AK270" s="271"/>
      <c r="AL270" s="283"/>
      <c r="AM270" s="289"/>
      <c r="AN270" s="272"/>
      <c r="AO270" s="271"/>
      <c r="AP270" s="272"/>
      <c r="AQ270" s="271"/>
      <c r="AR270" s="272"/>
      <c r="AS270" s="271"/>
      <c r="AT270" s="272"/>
      <c r="AU270" s="271"/>
      <c r="AV270" s="272"/>
      <c r="AW270" s="271"/>
      <c r="AX270" s="283"/>
      <c r="AY270" s="13">
        <f t="shared" si="6"/>
        <v>6481.5702000000001</v>
      </c>
      <c r="AZ270" s="42">
        <f t="shared" si="7"/>
        <v>240</v>
      </c>
      <c r="BA270" s="42">
        <f t="shared" si="8"/>
        <v>0</v>
      </c>
      <c r="BB270" s="42">
        <f t="shared" si="9"/>
        <v>240</v>
      </c>
      <c r="BC270" s="78">
        <f t="shared" si="10"/>
        <v>27.006542500000002</v>
      </c>
    </row>
    <row r="271" spans="1:55" ht="13" x14ac:dyDescent="0.15">
      <c r="A271" s="40" t="s">
        <v>10</v>
      </c>
      <c r="B271" s="41">
        <f t="shared" si="11"/>
        <v>46652</v>
      </c>
      <c r="C271" s="42">
        <v>10</v>
      </c>
      <c r="D271" s="42"/>
      <c r="E271" s="42" t="s">
        <v>35</v>
      </c>
      <c r="F271" s="43" t="s">
        <v>68</v>
      </c>
      <c r="G271" s="281"/>
      <c r="H271" s="272"/>
      <c r="I271" s="282"/>
      <c r="J271" s="272"/>
      <c r="K271" s="282"/>
      <c r="L271" s="272"/>
      <c r="M271" s="282"/>
      <c r="N271" s="283"/>
      <c r="O271" s="282"/>
      <c r="P271" s="272"/>
      <c r="Q271" s="282"/>
      <c r="R271" s="272"/>
      <c r="S271" s="282"/>
      <c r="T271" s="272"/>
      <c r="U271" s="282"/>
      <c r="V271" s="272"/>
      <c r="W271" s="282"/>
      <c r="X271" s="272"/>
      <c r="Y271" s="349">
        <v>120</v>
      </c>
      <c r="Z271" s="272"/>
      <c r="AA271" s="350">
        <v>120</v>
      </c>
      <c r="AB271" s="272"/>
      <c r="AC271" s="350"/>
      <c r="AD271" s="272"/>
      <c r="AE271" s="350"/>
      <c r="AF271" s="283"/>
      <c r="AG271" s="271"/>
      <c r="AH271" s="272"/>
      <c r="AI271" s="271"/>
      <c r="AJ271" s="272"/>
      <c r="AK271" s="271"/>
      <c r="AL271" s="283"/>
      <c r="AM271" s="289"/>
      <c r="AN271" s="272"/>
      <c r="AO271" s="271"/>
      <c r="AP271" s="272"/>
      <c r="AQ271" s="271"/>
      <c r="AR271" s="272"/>
      <c r="AS271" s="271"/>
      <c r="AT271" s="272"/>
      <c r="AU271" s="271"/>
      <c r="AV271" s="272"/>
      <c r="AW271" s="271"/>
      <c r="AX271" s="283"/>
      <c r="AY271" s="13">
        <f t="shared" si="6"/>
        <v>6481.5702000000001</v>
      </c>
      <c r="AZ271" s="42">
        <f t="shared" si="7"/>
        <v>240</v>
      </c>
      <c r="BA271" s="42">
        <f t="shared" si="8"/>
        <v>0</v>
      </c>
      <c r="BB271" s="42">
        <f t="shared" si="9"/>
        <v>240</v>
      </c>
      <c r="BC271" s="78">
        <f t="shared" si="10"/>
        <v>27.006542500000002</v>
      </c>
    </row>
    <row r="272" spans="1:55" ht="13" x14ac:dyDescent="0.15">
      <c r="A272" s="40" t="s">
        <v>11</v>
      </c>
      <c r="B272" s="41">
        <f t="shared" si="11"/>
        <v>46653</v>
      </c>
      <c r="C272" s="42">
        <v>10</v>
      </c>
      <c r="D272" s="42"/>
      <c r="E272" s="42" t="s">
        <v>35</v>
      </c>
      <c r="F272" s="43" t="s">
        <v>68</v>
      </c>
      <c r="G272" s="281"/>
      <c r="H272" s="272"/>
      <c r="I272" s="282"/>
      <c r="J272" s="272"/>
      <c r="K272" s="282"/>
      <c r="L272" s="272"/>
      <c r="M272" s="282"/>
      <c r="N272" s="283"/>
      <c r="O272" s="282"/>
      <c r="P272" s="272"/>
      <c r="Q272" s="282"/>
      <c r="R272" s="272"/>
      <c r="S272" s="282"/>
      <c r="T272" s="272"/>
      <c r="U272" s="282"/>
      <c r="V272" s="272"/>
      <c r="W272" s="282"/>
      <c r="X272" s="272"/>
      <c r="Y272" s="349">
        <v>120</v>
      </c>
      <c r="Z272" s="272"/>
      <c r="AA272" s="350">
        <v>120</v>
      </c>
      <c r="AB272" s="272"/>
      <c r="AC272" s="350"/>
      <c r="AD272" s="272"/>
      <c r="AE272" s="350"/>
      <c r="AF272" s="283"/>
      <c r="AG272" s="271"/>
      <c r="AH272" s="272"/>
      <c r="AI272" s="271"/>
      <c r="AJ272" s="272"/>
      <c r="AK272" s="271"/>
      <c r="AL272" s="283"/>
      <c r="AM272" s="289"/>
      <c r="AN272" s="272"/>
      <c r="AO272" s="271"/>
      <c r="AP272" s="272"/>
      <c r="AQ272" s="271"/>
      <c r="AR272" s="272"/>
      <c r="AS272" s="271"/>
      <c r="AT272" s="272"/>
      <c r="AU272" s="271"/>
      <c r="AV272" s="272"/>
      <c r="AW272" s="271"/>
      <c r="AX272" s="283"/>
      <c r="AY272" s="13">
        <f t="shared" si="6"/>
        <v>6481.5702000000001</v>
      </c>
      <c r="AZ272" s="42">
        <f t="shared" si="7"/>
        <v>240</v>
      </c>
      <c r="BA272" s="42">
        <f t="shared" si="8"/>
        <v>0</v>
      </c>
      <c r="BB272" s="42">
        <f t="shared" si="9"/>
        <v>240</v>
      </c>
      <c r="BC272" s="78">
        <f t="shared" si="10"/>
        <v>27.006542500000002</v>
      </c>
    </row>
    <row r="273" spans="1:55" ht="13" x14ac:dyDescent="0.15">
      <c r="A273" s="40" t="s">
        <v>12</v>
      </c>
      <c r="B273" s="41">
        <f t="shared" si="11"/>
        <v>46654</v>
      </c>
      <c r="C273" s="42">
        <v>10</v>
      </c>
      <c r="D273" s="42"/>
      <c r="E273" s="42" t="s">
        <v>35</v>
      </c>
      <c r="F273" s="43" t="s">
        <v>68</v>
      </c>
      <c r="G273" s="281"/>
      <c r="H273" s="272"/>
      <c r="I273" s="282"/>
      <c r="J273" s="272"/>
      <c r="K273" s="282"/>
      <c r="L273" s="272"/>
      <c r="M273" s="282"/>
      <c r="N273" s="283"/>
      <c r="O273" s="282"/>
      <c r="P273" s="272"/>
      <c r="Q273" s="282"/>
      <c r="R273" s="272"/>
      <c r="S273" s="282"/>
      <c r="T273" s="272"/>
      <c r="U273" s="282"/>
      <c r="V273" s="272"/>
      <c r="W273" s="282"/>
      <c r="X273" s="272"/>
      <c r="Y273" s="349">
        <v>120</v>
      </c>
      <c r="Z273" s="272"/>
      <c r="AA273" s="350">
        <v>120</v>
      </c>
      <c r="AB273" s="272"/>
      <c r="AC273" s="350"/>
      <c r="AD273" s="272"/>
      <c r="AE273" s="350"/>
      <c r="AF273" s="283"/>
      <c r="AG273" s="271"/>
      <c r="AH273" s="272"/>
      <c r="AI273" s="271"/>
      <c r="AJ273" s="272"/>
      <c r="AK273" s="271"/>
      <c r="AL273" s="283"/>
      <c r="AM273" s="289"/>
      <c r="AN273" s="272"/>
      <c r="AO273" s="271"/>
      <c r="AP273" s="272"/>
      <c r="AQ273" s="271"/>
      <c r="AR273" s="272"/>
      <c r="AS273" s="271"/>
      <c r="AT273" s="272"/>
      <c r="AU273" s="271"/>
      <c r="AV273" s="272"/>
      <c r="AW273" s="271"/>
      <c r="AX273" s="283"/>
      <c r="AY273" s="13">
        <f t="shared" si="6"/>
        <v>6481.5702000000001</v>
      </c>
      <c r="AZ273" s="42">
        <f t="shared" si="7"/>
        <v>240</v>
      </c>
      <c r="BA273" s="42">
        <f t="shared" si="8"/>
        <v>0</v>
      </c>
      <c r="BB273" s="42">
        <f t="shared" si="9"/>
        <v>240</v>
      </c>
      <c r="BC273" s="78">
        <f t="shared" si="10"/>
        <v>27.006542500000002</v>
      </c>
    </row>
    <row r="274" spans="1:55" ht="13" x14ac:dyDescent="0.15">
      <c r="A274" s="40" t="s">
        <v>13</v>
      </c>
      <c r="B274" s="41">
        <f t="shared" si="11"/>
        <v>46655</v>
      </c>
      <c r="C274" s="42">
        <v>10</v>
      </c>
      <c r="D274" s="42"/>
      <c r="E274" s="42" t="s">
        <v>35</v>
      </c>
      <c r="F274" s="43" t="s">
        <v>68</v>
      </c>
      <c r="G274" s="281"/>
      <c r="H274" s="272"/>
      <c r="I274" s="282"/>
      <c r="J274" s="272"/>
      <c r="K274" s="282"/>
      <c r="L274" s="272"/>
      <c r="M274" s="282"/>
      <c r="N274" s="283"/>
      <c r="O274" s="282"/>
      <c r="P274" s="272"/>
      <c r="Q274" s="282"/>
      <c r="R274" s="272"/>
      <c r="S274" s="282"/>
      <c r="T274" s="272"/>
      <c r="U274" s="282"/>
      <c r="V274" s="272"/>
      <c r="W274" s="282"/>
      <c r="X274" s="272"/>
      <c r="Y274" s="349">
        <v>120</v>
      </c>
      <c r="Z274" s="272"/>
      <c r="AA274" s="350">
        <v>120</v>
      </c>
      <c r="AB274" s="272"/>
      <c r="AC274" s="350"/>
      <c r="AD274" s="272"/>
      <c r="AE274" s="350"/>
      <c r="AF274" s="283"/>
      <c r="AG274" s="271"/>
      <c r="AH274" s="272"/>
      <c r="AI274" s="271"/>
      <c r="AJ274" s="272"/>
      <c r="AK274" s="271"/>
      <c r="AL274" s="283"/>
      <c r="AM274" s="289"/>
      <c r="AN274" s="272"/>
      <c r="AO274" s="271"/>
      <c r="AP274" s="272"/>
      <c r="AQ274" s="271"/>
      <c r="AR274" s="272"/>
      <c r="AS274" s="271"/>
      <c r="AT274" s="272"/>
      <c r="AU274" s="271"/>
      <c r="AV274" s="272"/>
      <c r="AW274" s="271"/>
      <c r="AX274" s="283"/>
      <c r="AY274" s="13">
        <f t="shared" si="6"/>
        <v>6481.5702000000001</v>
      </c>
      <c r="AZ274" s="42">
        <f t="shared" si="7"/>
        <v>240</v>
      </c>
      <c r="BA274" s="42">
        <f t="shared" si="8"/>
        <v>0</v>
      </c>
      <c r="BB274" s="42">
        <f t="shared" si="9"/>
        <v>240</v>
      </c>
      <c r="BC274" s="78">
        <f t="shared" si="10"/>
        <v>27.006542500000002</v>
      </c>
    </row>
    <row r="275" spans="1:55" ht="13" x14ac:dyDescent="0.15">
      <c r="A275" s="45" t="s">
        <v>14</v>
      </c>
      <c r="B275" s="46">
        <f t="shared" si="11"/>
        <v>46656</v>
      </c>
      <c r="C275" s="47">
        <v>10</v>
      </c>
      <c r="D275" s="47"/>
      <c r="E275" s="47" t="s">
        <v>35</v>
      </c>
      <c r="F275" s="48" t="s">
        <v>68</v>
      </c>
      <c r="G275" s="296"/>
      <c r="H275" s="292"/>
      <c r="I275" s="291"/>
      <c r="J275" s="292"/>
      <c r="K275" s="291"/>
      <c r="L275" s="292"/>
      <c r="M275" s="291"/>
      <c r="N275" s="293"/>
      <c r="O275" s="291"/>
      <c r="P275" s="292"/>
      <c r="Q275" s="291"/>
      <c r="R275" s="292"/>
      <c r="S275" s="291"/>
      <c r="T275" s="292"/>
      <c r="U275" s="291"/>
      <c r="V275" s="292"/>
      <c r="W275" s="291"/>
      <c r="X275" s="292"/>
      <c r="Y275" s="349">
        <v>0</v>
      </c>
      <c r="Z275" s="272"/>
      <c r="AA275" s="352">
        <v>0</v>
      </c>
      <c r="AB275" s="292"/>
      <c r="AC275" s="352"/>
      <c r="AD275" s="292"/>
      <c r="AE275" s="352"/>
      <c r="AF275" s="293"/>
      <c r="AG275" s="295"/>
      <c r="AH275" s="292"/>
      <c r="AI275" s="295"/>
      <c r="AJ275" s="292"/>
      <c r="AK275" s="295"/>
      <c r="AL275" s="293"/>
      <c r="AM275" s="294"/>
      <c r="AN275" s="292"/>
      <c r="AO275" s="295"/>
      <c r="AP275" s="292"/>
      <c r="AQ275" s="295"/>
      <c r="AR275" s="292"/>
      <c r="AS275" s="295"/>
      <c r="AT275" s="292"/>
      <c r="AU275" s="295"/>
      <c r="AV275" s="292"/>
      <c r="AW275" s="295"/>
      <c r="AX275" s="293"/>
      <c r="AY275" s="79">
        <f t="shared" si="6"/>
        <v>0</v>
      </c>
      <c r="AZ275" s="47">
        <f t="shared" si="7"/>
        <v>0</v>
      </c>
      <c r="BA275" s="47">
        <f t="shared" si="8"/>
        <v>0</v>
      </c>
      <c r="BB275" s="47">
        <f t="shared" si="9"/>
        <v>0</v>
      </c>
      <c r="BC275" s="80" t="str">
        <f t="shared" si="10"/>
        <v/>
      </c>
    </row>
    <row r="276" spans="1:55" ht="13" x14ac:dyDescent="0.15">
      <c r="A276" s="32" t="s">
        <v>7</v>
      </c>
      <c r="B276" s="33">
        <f t="shared" si="11"/>
        <v>46657</v>
      </c>
      <c r="C276" s="34">
        <v>10</v>
      </c>
      <c r="D276" s="34"/>
      <c r="E276" s="34" t="s">
        <v>36</v>
      </c>
      <c r="F276" s="35" t="s">
        <v>90</v>
      </c>
      <c r="G276" s="281"/>
      <c r="H276" s="272"/>
      <c r="I276" s="282"/>
      <c r="J276" s="272"/>
      <c r="K276" s="282"/>
      <c r="L276" s="272"/>
      <c r="M276" s="282"/>
      <c r="N276" s="283"/>
      <c r="O276" s="284"/>
      <c r="P276" s="285"/>
      <c r="Q276" s="284"/>
      <c r="R276" s="285"/>
      <c r="S276" s="284"/>
      <c r="T276" s="285"/>
      <c r="U276" s="284"/>
      <c r="V276" s="285"/>
      <c r="W276" s="284"/>
      <c r="X276" s="285"/>
      <c r="Y276" s="286">
        <v>40</v>
      </c>
      <c r="Z276" s="285"/>
      <c r="AA276" s="287">
        <v>40</v>
      </c>
      <c r="AB276" s="285"/>
      <c r="AC276" s="287"/>
      <c r="AD276" s="285"/>
      <c r="AE276" s="287"/>
      <c r="AF276" s="288"/>
      <c r="AG276" s="271"/>
      <c r="AH276" s="272"/>
      <c r="AI276" s="271"/>
      <c r="AJ276" s="272"/>
      <c r="AK276" s="271"/>
      <c r="AL276" s="283"/>
      <c r="AM276" s="289"/>
      <c r="AN276" s="272"/>
      <c r="AO276" s="271"/>
      <c r="AP276" s="272"/>
      <c r="AQ276" s="271"/>
      <c r="AR276" s="272"/>
      <c r="AS276" s="271"/>
      <c r="AT276" s="272"/>
      <c r="AU276" s="271"/>
      <c r="AV276" s="272"/>
      <c r="AW276" s="271"/>
      <c r="AX276" s="283"/>
      <c r="AY276" s="68">
        <f t="shared" si="6"/>
        <v>2160.5234</v>
      </c>
      <c r="AZ276" s="34">
        <f t="shared" si="7"/>
        <v>80</v>
      </c>
      <c r="BA276" s="34">
        <f t="shared" si="8"/>
        <v>0</v>
      </c>
      <c r="BB276" s="34">
        <f t="shared" si="9"/>
        <v>80</v>
      </c>
      <c r="BC276" s="69">
        <f t="shared" si="10"/>
        <v>27.006542500000002</v>
      </c>
    </row>
    <row r="277" spans="1:55" ht="13" x14ac:dyDescent="0.15">
      <c r="A277" s="40" t="s">
        <v>9</v>
      </c>
      <c r="B277" s="41">
        <f t="shared" si="11"/>
        <v>46658</v>
      </c>
      <c r="C277" s="42">
        <v>10</v>
      </c>
      <c r="D277" s="42"/>
      <c r="E277" s="42" t="s">
        <v>36</v>
      </c>
      <c r="F277" s="43" t="s">
        <v>90</v>
      </c>
      <c r="G277" s="281"/>
      <c r="H277" s="272"/>
      <c r="I277" s="282"/>
      <c r="J277" s="272"/>
      <c r="K277" s="282"/>
      <c r="L277" s="272"/>
      <c r="M277" s="282"/>
      <c r="N277" s="283"/>
      <c r="O277" s="282"/>
      <c r="P277" s="272"/>
      <c r="Q277" s="282"/>
      <c r="R277" s="272"/>
      <c r="S277" s="282"/>
      <c r="T277" s="272"/>
      <c r="U277" s="282"/>
      <c r="V277" s="272"/>
      <c r="W277" s="282"/>
      <c r="X277" s="272"/>
      <c r="Y277" s="349">
        <v>40</v>
      </c>
      <c r="Z277" s="272"/>
      <c r="AA277" s="350">
        <v>40</v>
      </c>
      <c r="AB277" s="272"/>
      <c r="AC277" s="350"/>
      <c r="AD277" s="272"/>
      <c r="AE277" s="350"/>
      <c r="AF277" s="283"/>
      <c r="AG277" s="271"/>
      <c r="AH277" s="272"/>
      <c r="AI277" s="271"/>
      <c r="AJ277" s="272"/>
      <c r="AK277" s="271"/>
      <c r="AL277" s="283"/>
      <c r="AM277" s="289"/>
      <c r="AN277" s="272"/>
      <c r="AO277" s="271"/>
      <c r="AP277" s="272"/>
      <c r="AQ277" s="271"/>
      <c r="AR277" s="272"/>
      <c r="AS277" s="271"/>
      <c r="AT277" s="272"/>
      <c r="AU277" s="271"/>
      <c r="AV277" s="272"/>
      <c r="AW277" s="271"/>
      <c r="AX277" s="283"/>
      <c r="AY277" s="13">
        <f t="shared" si="6"/>
        <v>2160.5234</v>
      </c>
      <c r="AZ277" s="42">
        <f t="shared" si="7"/>
        <v>80</v>
      </c>
      <c r="BA277" s="42">
        <f t="shared" si="8"/>
        <v>0</v>
      </c>
      <c r="BB277" s="42">
        <f t="shared" si="9"/>
        <v>80</v>
      </c>
      <c r="BC277" s="78">
        <f t="shared" si="10"/>
        <v>27.006542500000002</v>
      </c>
    </row>
    <row r="278" spans="1:55" ht="13" x14ac:dyDescent="0.15">
      <c r="A278" s="40" t="s">
        <v>10</v>
      </c>
      <c r="B278" s="41">
        <f t="shared" si="11"/>
        <v>46659</v>
      </c>
      <c r="C278" s="42">
        <v>10</v>
      </c>
      <c r="D278" s="42"/>
      <c r="E278" s="42" t="s">
        <v>36</v>
      </c>
      <c r="F278" s="43" t="s">
        <v>90</v>
      </c>
      <c r="G278" s="281"/>
      <c r="H278" s="272"/>
      <c r="I278" s="282"/>
      <c r="J278" s="272"/>
      <c r="K278" s="282"/>
      <c r="L278" s="272"/>
      <c r="M278" s="282"/>
      <c r="N278" s="283"/>
      <c r="O278" s="282"/>
      <c r="P278" s="272"/>
      <c r="Q278" s="282"/>
      <c r="R278" s="272"/>
      <c r="S278" s="282"/>
      <c r="T278" s="272"/>
      <c r="U278" s="282"/>
      <c r="V278" s="272"/>
      <c r="W278" s="282"/>
      <c r="X278" s="272"/>
      <c r="Y278" s="349">
        <v>40</v>
      </c>
      <c r="Z278" s="272"/>
      <c r="AA278" s="350">
        <v>40</v>
      </c>
      <c r="AB278" s="272"/>
      <c r="AC278" s="350"/>
      <c r="AD278" s="272"/>
      <c r="AE278" s="350"/>
      <c r="AF278" s="283"/>
      <c r="AG278" s="271"/>
      <c r="AH278" s="272"/>
      <c r="AI278" s="271"/>
      <c r="AJ278" s="272"/>
      <c r="AK278" s="271"/>
      <c r="AL278" s="283"/>
      <c r="AM278" s="289"/>
      <c r="AN278" s="272"/>
      <c r="AO278" s="271"/>
      <c r="AP278" s="272"/>
      <c r="AQ278" s="271"/>
      <c r="AR278" s="272"/>
      <c r="AS278" s="271"/>
      <c r="AT278" s="272"/>
      <c r="AU278" s="271"/>
      <c r="AV278" s="272"/>
      <c r="AW278" s="271"/>
      <c r="AX278" s="283"/>
      <c r="AY278" s="13">
        <f t="shared" si="6"/>
        <v>2160.5234</v>
      </c>
      <c r="AZ278" s="42">
        <f t="shared" si="7"/>
        <v>80</v>
      </c>
      <c r="BA278" s="42">
        <f t="shared" si="8"/>
        <v>0</v>
      </c>
      <c r="BB278" s="42">
        <f t="shared" si="9"/>
        <v>80</v>
      </c>
      <c r="BC278" s="78">
        <f t="shared" si="10"/>
        <v>27.006542500000002</v>
      </c>
    </row>
    <row r="279" spans="1:55" ht="13" x14ac:dyDescent="0.15">
      <c r="A279" s="40" t="s">
        <v>11</v>
      </c>
      <c r="B279" s="41">
        <f t="shared" si="11"/>
        <v>46660</v>
      </c>
      <c r="C279" s="42">
        <v>10</v>
      </c>
      <c r="D279" s="42"/>
      <c r="E279" s="42" t="s">
        <v>36</v>
      </c>
      <c r="F279" s="43" t="s">
        <v>90</v>
      </c>
      <c r="G279" s="281"/>
      <c r="H279" s="272"/>
      <c r="I279" s="282"/>
      <c r="J279" s="272"/>
      <c r="K279" s="282"/>
      <c r="L279" s="272"/>
      <c r="M279" s="282"/>
      <c r="N279" s="283"/>
      <c r="O279" s="282"/>
      <c r="P279" s="272"/>
      <c r="Q279" s="282"/>
      <c r="R279" s="272"/>
      <c r="S279" s="282"/>
      <c r="T279" s="272"/>
      <c r="U279" s="282"/>
      <c r="V279" s="272"/>
      <c r="W279" s="282"/>
      <c r="X279" s="272"/>
      <c r="Y279" s="349">
        <v>40</v>
      </c>
      <c r="Z279" s="272"/>
      <c r="AA279" s="350">
        <v>40</v>
      </c>
      <c r="AB279" s="272"/>
      <c r="AC279" s="350"/>
      <c r="AD279" s="272"/>
      <c r="AE279" s="350"/>
      <c r="AF279" s="283"/>
      <c r="AG279" s="271"/>
      <c r="AH279" s="272"/>
      <c r="AI279" s="271"/>
      <c r="AJ279" s="272"/>
      <c r="AK279" s="271"/>
      <c r="AL279" s="283"/>
      <c r="AM279" s="289"/>
      <c r="AN279" s="272"/>
      <c r="AO279" s="271"/>
      <c r="AP279" s="272"/>
      <c r="AQ279" s="271"/>
      <c r="AR279" s="272"/>
      <c r="AS279" s="271"/>
      <c r="AT279" s="272"/>
      <c r="AU279" s="271"/>
      <c r="AV279" s="272"/>
      <c r="AW279" s="271"/>
      <c r="AX279" s="283"/>
      <c r="AY279" s="13">
        <f t="shared" si="6"/>
        <v>2160.5234</v>
      </c>
      <c r="AZ279" s="42">
        <f t="shared" si="7"/>
        <v>80</v>
      </c>
      <c r="BA279" s="42">
        <f t="shared" si="8"/>
        <v>0</v>
      </c>
      <c r="BB279" s="42">
        <f t="shared" si="9"/>
        <v>80</v>
      </c>
      <c r="BC279" s="78">
        <f t="shared" si="10"/>
        <v>27.006542500000002</v>
      </c>
    </row>
    <row r="280" spans="1:55" ht="13" x14ac:dyDescent="0.15">
      <c r="A280" s="40" t="s">
        <v>12</v>
      </c>
      <c r="B280" s="41">
        <f t="shared" si="11"/>
        <v>46661</v>
      </c>
      <c r="C280" s="42">
        <v>10</v>
      </c>
      <c r="D280" s="42"/>
      <c r="E280" s="42" t="s">
        <v>36</v>
      </c>
      <c r="F280" s="43" t="s">
        <v>90</v>
      </c>
      <c r="G280" s="281"/>
      <c r="H280" s="272"/>
      <c r="I280" s="282"/>
      <c r="J280" s="272"/>
      <c r="K280" s="282"/>
      <c r="L280" s="272"/>
      <c r="M280" s="282"/>
      <c r="N280" s="283"/>
      <c r="O280" s="282"/>
      <c r="P280" s="272"/>
      <c r="Q280" s="282"/>
      <c r="R280" s="272"/>
      <c r="S280" s="282"/>
      <c r="T280" s="272"/>
      <c r="U280" s="282"/>
      <c r="V280" s="272"/>
      <c r="W280" s="282"/>
      <c r="X280" s="272"/>
      <c r="Y280" s="349">
        <v>40</v>
      </c>
      <c r="Z280" s="272"/>
      <c r="AA280" s="350">
        <v>40</v>
      </c>
      <c r="AB280" s="272"/>
      <c r="AC280" s="350"/>
      <c r="AD280" s="272"/>
      <c r="AE280" s="350"/>
      <c r="AF280" s="283"/>
      <c r="AG280" s="271"/>
      <c r="AH280" s="272"/>
      <c r="AI280" s="271"/>
      <c r="AJ280" s="272"/>
      <c r="AK280" s="271"/>
      <c r="AL280" s="283"/>
      <c r="AM280" s="289"/>
      <c r="AN280" s="272"/>
      <c r="AO280" s="271"/>
      <c r="AP280" s="272"/>
      <c r="AQ280" s="271"/>
      <c r="AR280" s="272"/>
      <c r="AS280" s="271"/>
      <c r="AT280" s="272"/>
      <c r="AU280" s="271"/>
      <c r="AV280" s="272"/>
      <c r="AW280" s="271"/>
      <c r="AX280" s="283"/>
      <c r="AY280" s="13">
        <f t="shared" si="6"/>
        <v>2160.5234</v>
      </c>
      <c r="AZ280" s="42">
        <f t="shared" si="7"/>
        <v>80</v>
      </c>
      <c r="BA280" s="42">
        <f t="shared" si="8"/>
        <v>0</v>
      </c>
      <c r="BB280" s="42">
        <f t="shared" si="9"/>
        <v>80</v>
      </c>
      <c r="BC280" s="78">
        <f t="shared" si="10"/>
        <v>27.006542500000002</v>
      </c>
    </row>
    <row r="281" spans="1:55" ht="13" x14ac:dyDescent="0.15">
      <c r="A281" s="40" t="s">
        <v>13</v>
      </c>
      <c r="B281" s="41">
        <f t="shared" si="11"/>
        <v>46662</v>
      </c>
      <c r="C281" s="42">
        <v>10</v>
      </c>
      <c r="D281" s="42"/>
      <c r="E281" s="42" t="s">
        <v>36</v>
      </c>
      <c r="F281" s="43" t="s">
        <v>90</v>
      </c>
      <c r="G281" s="281"/>
      <c r="H281" s="272"/>
      <c r="I281" s="282"/>
      <c r="J281" s="272"/>
      <c r="K281" s="282"/>
      <c r="L281" s="272"/>
      <c r="M281" s="282"/>
      <c r="N281" s="283"/>
      <c r="O281" s="282"/>
      <c r="P281" s="272"/>
      <c r="Q281" s="282"/>
      <c r="R281" s="272"/>
      <c r="S281" s="282"/>
      <c r="T281" s="272"/>
      <c r="U281" s="282"/>
      <c r="V281" s="272"/>
      <c r="W281" s="282"/>
      <c r="X281" s="272"/>
      <c r="Y281" s="349">
        <v>40</v>
      </c>
      <c r="Z281" s="272"/>
      <c r="AA281" s="350">
        <v>40</v>
      </c>
      <c r="AB281" s="272"/>
      <c r="AC281" s="350"/>
      <c r="AD281" s="272"/>
      <c r="AE281" s="350"/>
      <c r="AF281" s="283"/>
      <c r="AG281" s="271"/>
      <c r="AH281" s="272"/>
      <c r="AI281" s="271"/>
      <c r="AJ281" s="272"/>
      <c r="AK281" s="271"/>
      <c r="AL281" s="283"/>
      <c r="AM281" s="289"/>
      <c r="AN281" s="272"/>
      <c r="AO281" s="271"/>
      <c r="AP281" s="272"/>
      <c r="AQ281" s="271"/>
      <c r="AR281" s="272"/>
      <c r="AS281" s="271"/>
      <c r="AT281" s="272"/>
      <c r="AU281" s="271"/>
      <c r="AV281" s="272"/>
      <c r="AW281" s="271"/>
      <c r="AX281" s="283"/>
      <c r="AY281" s="13">
        <f t="shared" si="6"/>
        <v>2160.5234</v>
      </c>
      <c r="AZ281" s="42">
        <f t="shared" si="7"/>
        <v>80</v>
      </c>
      <c r="BA281" s="42">
        <f t="shared" si="8"/>
        <v>0</v>
      </c>
      <c r="BB281" s="42">
        <f t="shared" si="9"/>
        <v>80</v>
      </c>
      <c r="BC281" s="78">
        <f t="shared" si="10"/>
        <v>27.006542500000002</v>
      </c>
    </row>
    <row r="282" spans="1:55" ht="13" x14ac:dyDescent="0.15">
      <c r="A282" s="45" t="s">
        <v>14</v>
      </c>
      <c r="B282" s="46">
        <f t="shared" si="11"/>
        <v>46663</v>
      </c>
      <c r="C282" s="47">
        <v>10</v>
      </c>
      <c r="D282" s="47"/>
      <c r="E282" s="47" t="s">
        <v>36</v>
      </c>
      <c r="F282" s="48" t="s">
        <v>90</v>
      </c>
      <c r="G282" s="296"/>
      <c r="H282" s="292"/>
      <c r="I282" s="291"/>
      <c r="J282" s="292"/>
      <c r="K282" s="291"/>
      <c r="L282" s="292"/>
      <c r="M282" s="291"/>
      <c r="N282" s="293"/>
      <c r="O282" s="291"/>
      <c r="P282" s="292"/>
      <c r="Q282" s="291"/>
      <c r="R282" s="292"/>
      <c r="S282" s="291"/>
      <c r="T282" s="292"/>
      <c r="U282" s="291"/>
      <c r="V282" s="292"/>
      <c r="W282" s="291"/>
      <c r="X282" s="292"/>
      <c r="Y282" s="351">
        <v>0</v>
      </c>
      <c r="Z282" s="292"/>
      <c r="AA282" s="352">
        <v>0</v>
      </c>
      <c r="AB282" s="292"/>
      <c r="AC282" s="352"/>
      <c r="AD282" s="292"/>
      <c r="AE282" s="352"/>
      <c r="AF282" s="293"/>
      <c r="AG282" s="295"/>
      <c r="AH282" s="292"/>
      <c r="AI282" s="295"/>
      <c r="AJ282" s="292"/>
      <c r="AK282" s="295"/>
      <c r="AL282" s="293"/>
      <c r="AM282" s="294"/>
      <c r="AN282" s="292"/>
      <c r="AO282" s="295"/>
      <c r="AP282" s="292"/>
      <c r="AQ282" s="295"/>
      <c r="AR282" s="292"/>
      <c r="AS282" s="295"/>
      <c r="AT282" s="292"/>
      <c r="AU282" s="295"/>
      <c r="AV282" s="292"/>
      <c r="AW282" s="295"/>
      <c r="AX282" s="293"/>
      <c r="AY282" s="79">
        <f t="shared" si="6"/>
        <v>0</v>
      </c>
      <c r="AZ282" s="47">
        <f t="shared" si="7"/>
        <v>0</v>
      </c>
      <c r="BA282" s="47">
        <f t="shared" si="8"/>
        <v>0</v>
      </c>
      <c r="BB282" s="47">
        <f t="shared" si="9"/>
        <v>0</v>
      </c>
      <c r="BC282" s="80" t="str">
        <f t="shared" si="10"/>
        <v/>
      </c>
    </row>
    <row r="283" spans="1:55" ht="13" x14ac:dyDescent="0.15">
      <c r="A283" s="32" t="s">
        <v>7</v>
      </c>
      <c r="B283" s="33">
        <f t="shared" si="11"/>
        <v>46664</v>
      </c>
      <c r="C283" s="34">
        <v>11</v>
      </c>
      <c r="D283" s="34"/>
      <c r="E283" s="34" t="s">
        <v>31</v>
      </c>
      <c r="F283" s="35" t="s">
        <v>90</v>
      </c>
      <c r="G283" s="281"/>
      <c r="H283" s="272"/>
      <c r="I283" s="282"/>
      <c r="J283" s="272"/>
      <c r="K283" s="282"/>
      <c r="L283" s="272"/>
      <c r="M283" s="282"/>
      <c r="N283" s="283"/>
      <c r="O283" s="282"/>
      <c r="P283" s="272"/>
      <c r="Q283" s="282"/>
      <c r="R283" s="272"/>
      <c r="S283" s="282"/>
      <c r="T283" s="272"/>
      <c r="U283" s="282"/>
      <c r="V283" s="272"/>
      <c r="W283" s="282"/>
      <c r="X283" s="272"/>
      <c r="Y283" s="286">
        <v>40</v>
      </c>
      <c r="Z283" s="285"/>
      <c r="AA283" s="287">
        <v>40</v>
      </c>
      <c r="AB283" s="285"/>
      <c r="AC283" s="287"/>
      <c r="AD283" s="285"/>
      <c r="AE283" s="287"/>
      <c r="AF283" s="288"/>
      <c r="AG283" s="271"/>
      <c r="AH283" s="272"/>
      <c r="AI283" s="271"/>
      <c r="AJ283" s="272"/>
      <c r="AK283" s="271"/>
      <c r="AL283" s="283"/>
      <c r="AM283" s="289"/>
      <c r="AN283" s="272"/>
      <c r="AO283" s="271"/>
      <c r="AP283" s="272"/>
      <c r="AQ283" s="271"/>
      <c r="AR283" s="272"/>
      <c r="AS283" s="271"/>
      <c r="AT283" s="272"/>
      <c r="AU283" s="271"/>
      <c r="AV283" s="272"/>
      <c r="AW283" s="271"/>
      <c r="AX283" s="283"/>
      <c r="AY283" s="68">
        <f t="shared" si="6"/>
        <v>2160.5234</v>
      </c>
      <c r="AZ283" s="34">
        <f t="shared" si="7"/>
        <v>80</v>
      </c>
      <c r="BA283" s="34">
        <f t="shared" si="8"/>
        <v>0</v>
      </c>
      <c r="BB283" s="34">
        <f t="shared" si="9"/>
        <v>80</v>
      </c>
      <c r="BC283" s="69">
        <f t="shared" si="10"/>
        <v>27.006542500000002</v>
      </c>
    </row>
    <row r="284" spans="1:55" ht="13" x14ac:dyDescent="0.15">
      <c r="A284" s="40" t="s">
        <v>9</v>
      </c>
      <c r="B284" s="41">
        <f t="shared" si="11"/>
        <v>46665</v>
      </c>
      <c r="C284" s="42">
        <v>11</v>
      </c>
      <c r="D284" s="42"/>
      <c r="E284" s="42" t="s">
        <v>31</v>
      </c>
      <c r="F284" s="43" t="s">
        <v>90</v>
      </c>
      <c r="G284" s="281"/>
      <c r="H284" s="272"/>
      <c r="I284" s="282"/>
      <c r="J284" s="272"/>
      <c r="K284" s="282"/>
      <c r="L284" s="272"/>
      <c r="M284" s="282"/>
      <c r="N284" s="283"/>
      <c r="O284" s="282"/>
      <c r="P284" s="272"/>
      <c r="Q284" s="282"/>
      <c r="R284" s="272"/>
      <c r="S284" s="282"/>
      <c r="T284" s="272"/>
      <c r="U284" s="282"/>
      <c r="V284" s="272"/>
      <c r="W284" s="282"/>
      <c r="X284" s="272"/>
      <c r="Y284" s="349">
        <v>40</v>
      </c>
      <c r="Z284" s="272"/>
      <c r="AA284" s="350">
        <v>40</v>
      </c>
      <c r="AB284" s="272"/>
      <c r="AC284" s="350"/>
      <c r="AD284" s="272"/>
      <c r="AE284" s="350"/>
      <c r="AF284" s="283"/>
      <c r="AG284" s="271"/>
      <c r="AH284" s="272"/>
      <c r="AI284" s="271"/>
      <c r="AJ284" s="272"/>
      <c r="AK284" s="271"/>
      <c r="AL284" s="283"/>
      <c r="AM284" s="289"/>
      <c r="AN284" s="272"/>
      <c r="AO284" s="271"/>
      <c r="AP284" s="272"/>
      <c r="AQ284" s="271"/>
      <c r="AR284" s="272"/>
      <c r="AS284" s="271"/>
      <c r="AT284" s="272"/>
      <c r="AU284" s="271"/>
      <c r="AV284" s="272"/>
      <c r="AW284" s="271"/>
      <c r="AX284" s="283"/>
      <c r="AY284" s="13">
        <f t="shared" si="6"/>
        <v>2160.5234</v>
      </c>
      <c r="AZ284" s="42">
        <f t="shared" si="7"/>
        <v>80</v>
      </c>
      <c r="BA284" s="42">
        <f t="shared" si="8"/>
        <v>0</v>
      </c>
      <c r="BB284" s="42">
        <f t="shared" si="9"/>
        <v>80</v>
      </c>
      <c r="BC284" s="78">
        <f t="shared" si="10"/>
        <v>27.006542500000002</v>
      </c>
    </row>
    <row r="285" spans="1:55" ht="13" x14ac:dyDescent="0.15">
      <c r="A285" s="40" t="s">
        <v>10</v>
      </c>
      <c r="B285" s="41">
        <f t="shared" si="11"/>
        <v>46666</v>
      </c>
      <c r="C285" s="42">
        <v>11</v>
      </c>
      <c r="D285" s="42"/>
      <c r="E285" s="42" t="s">
        <v>31</v>
      </c>
      <c r="F285" s="43" t="s">
        <v>90</v>
      </c>
      <c r="G285" s="281"/>
      <c r="H285" s="272"/>
      <c r="I285" s="282"/>
      <c r="J285" s="272"/>
      <c r="K285" s="282"/>
      <c r="L285" s="272"/>
      <c r="M285" s="282"/>
      <c r="N285" s="283"/>
      <c r="O285" s="282"/>
      <c r="P285" s="272"/>
      <c r="Q285" s="282"/>
      <c r="R285" s="272"/>
      <c r="S285" s="282"/>
      <c r="T285" s="272"/>
      <c r="U285" s="282"/>
      <c r="V285" s="272"/>
      <c r="W285" s="282"/>
      <c r="X285" s="272"/>
      <c r="Y285" s="349">
        <v>40</v>
      </c>
      <c r="Z285" s="272"/>
      <c r="AA285" s="350">
        <v>40</v>
      </c>
      <c r="AB285" s="272"/>
      <c r="AC285" s="350"/>
      <c r="AD285" s="272"/>
      <c r="AE285" s="350"/>
      <c r="AF285" s="283"/>
      <c r="AG285" s="271"/>
      <c r="AH285" s="272"/>
      <c r="AI285" s="271"/>
      <c r="AJ285" s="272"/>
      <c r="AK285" s="271"/>
      <c r="AL285" s="283"/>
      <c r="AM285" s="289"/>
      <c r="AN285" s="272"/>
      <c r="AO285" s="271"/>
      <c r="AP285" s="272"/>
      <c r="AQ285" s="271"/>
      <c r="AR285" s="272"/>
      <c r="AS285" s="271"/>
      <c r="AT285" s="272"/>
      <c r="AU285" s="271"/>
      <c r="AV285" s="272"/>
      <c r="AW285" s="271"/>
      <c r="AX285" s="283"/>
      <c r="AY285" s="13">
        <f t="shared" si="6"/>
        <v>2160.5234</v>
      </c>
      <c r="AZ285" s="42">
        <f t="shared" si="7"/>
        <v>80</v>
      </c>
      <c r="BA285" s="42">
        <f t="shared" si="8"/>
        <v>0</v>
      </c>
      <c r="BB285" s="42">
        <f t="shared" si="9"/>
        <v>80</v>
      </c>
      <c r="BC285" s="78">
        <f t="shared" si="10"/>
        <v>27.006542500000002</v>
      </c>
    </row>
    <row r="286" spans="1:55" ht="13" x14ac:dyDescent="0.15">
      <c r="A286" s="40" t="s">
        <v>11</v>
      </c>
      <c r="B286" s="41">
        <f t="shared" si="11"/>
        <v>46667</v>
      </c>
      <c r="C286" s="42">
        <v>11</v>
      </c>
      <c r="D286" s="42"/>
      <c r="E286" s="42" t="s">
        <v>31</v>
      </c>
      <c r="F286" s="43" t="s">
        <v>90</v>
      </c>
      <c r="G286" s="281"/>
      <c r="H286" s="272"/>
      <c r="I286" s="282"/>
      <c r="J286" s="272"/>
      <c r="K286" s="282"/>
      <c r="L286" s="272"/>
      <c r="M286" s="282"/>
      <c r="N286" s="283"/>
      <c r="O286" s="282"/>
      <c r="P286" s="272"/>
      <c r="Q286" s="282"/>
      <c r="R286" s="272"/>
      <c r="S286" s="282"/>
      <c r="T286" s="272"/>
      <c r="U286" s="282"/>
      <c r="V286" s="272"/>
      <c r="W286" s="282"/>
      <c r="X286" s="272"/>
      <c r="Y286" s="349">
        <v>40</v>
      </c>
      <c r="Z286" s="272"/>
      <c r="AA286" s="350">
        <v>40</v>
      </c>
      <c r="AB286" s="272"/>
      <c r="AC286" s="350"/>
      <c r="AD286" s="272"/>
      <c r="AE286" s="350"/>
      <c r="AF286" s="283"/>
      <c r="AG286" s="271"/>
      <c r="AH286" s="272"/>
      <c r="AI286" s="271"/>
      <c r="AJ286" s="272"/>
      <c r="AK286" s="271"/>
      <c r="AL286" s="283"/>
      <c r="AM286" s="289"/>
      <c r="AN286" s="272"/>
      <c r="AO286" s="271"/>
      <c r="AP286" s="272"/>
      <c r="AQ286" s="271"/>
      <c r="AR286" s="272"/>
      <c r="AS286" s="271"/>
      <c r="AT286" s="272"/>
      <c r="AU286" s="271"/>
      <c r="AV286" s="272"/>
      <c r="AW286" s="271"/>
      <c r="AX286" s="283"/>
      <c r="AY286" s="13">
        <f t="shared" si="6"/>
        <v>2160.5234</v>
      </c>
      <c r="AZ286" s="42">
        <f t="shared" si="7"/>
        <v>80</v>
      </c>
      <c r="BA286" s="42">
        <f t="shared" si="8"/>
        <v>0</v>
      </c>
      <c r="BB286" s="42">
        <f t="shared" si="9"/>
        <v>80</v>
      </c>
      <c r="BC286" s="78">
        <f t="shared" si="10"/>
        <v>27.006542500000002</v>
      </c>
    </row>
    <row r="287" spans="1:55" ht="13" x14ac:dyDescent="0.15">
      <c r="A287" s="40" t="s">
        <v>12</v>
      </c>
      <c r="B287" s="41">
        <f t="shared" si="11"/>
        <v>46668</v>
      </c>
      <c r="C287" s="42">
        <v>11</v>
      </c>
      <c r="D287" s="42"/>
      <c r="E287" s="42" t="s">
        <v>31</v>
      </c>
      <c r="F287" s="43" t="s">
        <v>90</v>
      </c>
      <c r="G287" s="281"/>
      <c r="H287" s="272"/>
      <c r="I287" s="282"/>
      <c r="J287" s="272"/>
      <c r="K287" s="282"/>
      <c r="L287" s="272"/>
      <c r="M287" s="282"/>
      <c r="N287" s="283"/>
      <c r="O287" s="282"/>
      <c r="P287" s="272"/>
      <c r="Q287" s="282"/>
      <c r="R287" s="272"/>
      <c r="S287" s="282"/>
      <c r="T287" s="272"/>
      <c r="U287" s="282"/>
      <c r="V287" s="272"/>
      <c r="W287" s="282"/>
      <c r="X287" s="272"/>
      <c r="Y287" s="349">
        <v>40</v>
      </c>
      <c r="Z287" s="272"/>
      <c r="AA287" s="350">
        <v>40</v>
      </c>
      <c r="AB287" s="272"/>
      <c r="AC287" s="350"/>
      <c r="AD287" s="272"/>
      <c r="AE287" s="350"/>
      <c r="AF287" s="283"/>
      <c r="AG287" s="271"/>
      <c r="AH287" s="272"/>
      <c r="AI287" s="271"/>
      <c r="AJ287" s="272"/>
      <c r="AK287" s="271"/>
      <c r="AL287" s="283"/>
      <c r="AM287" s="289"/>
      <c r="AN287" s="272"/>
      <c r="AO287" s="271"/>
      <c r="AP287" s="272"/>
      <c r="AQ287" s="271"/>
      <c r="AR287" s="272"/>
      <c r="AS287" s="271"/>
      <c r="AT287" s="272"/>
      <c r="AU287" s="271"/>
      <c r="AV287" s="272"/>
      <c r="AW287" s="271"/>
      <c r="AX287" s="283"/>
      <c r="AY287" s="13">
        <f t="shared" si="6"/>
        <v>2160.5234</v>
      </c>
      <c r="AZ287" s="42">
        <f t="shared" si="7"/>
        <v>80</v>
      </c>
      <c r="BA287" s="42">
        <f t="shared" si="8"/>
        <v>0</v>
      </c>
      <c r="BB287" s="42">
        <f t="shared" si="9"/>
        <v>80</v>
      </c>
      <c r="BC287" s="78">
        <f t="shared" si="10"/>
        <v>27.006542500000002</v>
      </c>
    </row>
    <row r="288" spans="1:55" ht="13" x14ac:dyDescent="0.15">
      <c r="A288" s="40" t="s">
        <v>13</v>
      </c>
      <c r="B288" s="41">
        <f t="shared" si="11"/>
        <v>46669</v>
      </c>
      <c r="C288" s="42">
        <v>11</v>
      </c>
      <c r="D288" s="42"/>
      <c r="E288" s="42" t="s">
        <v>31</v>
      </c>
      <c r="F288" s="43" t="s">
        <v>90</v>
      </c>
      <c r="G288" s="281"/>
      <c r="H288" s="272"/>
      <c r="I288" s="282"/>
      <c r="J288" s="272"/>
      <c r="K288" s="282"/>
      <c r="L288" s="272"/>
      <c r="M288" s="282"/>
      <c r="N288" s="283"/>
      <c r="O288" s="282"/>
      <c r="P288" s="272"/>
      <c r="Q288" s="282"/>
      <c r="R288" s="272"/>
      <c r="S288" s="282"/>
      <c r="T288" s="272"/>
      <c r="U288" s="282"/>
      <c r="V288" s="272"/>
      <c r="W288" s="282"/>
      <c r="X288" s="272"/>
      <c r="Y288" s="349">
        <v>40</v>
      </c>
      <c r="Z288" s="272"/>
      <c r="AA288" s="350">
        <v>40</v>
      </c>
      <c r="AB288" s="272"/>
      <c r="AC288" s="350"/>
      <c r="AD288" s="272"/>
      <c r="AE288" s="350"/>
      <c r="AF288" s="283"/>
      <c r="AG288" s="271"/>
      <c r="AH288" s="272"/>
      <c r="AI288" s="271"/>
      <c r="AJ288" s="272"/>
      <c r="AK288" s="271"/>
      <c r="AL288" s="283"/>
      <c r="AM288" s="289"/>
      <c r="AN288" s="272"/>
      <c r="AO288" s="271"/>
      <c r="AP288" s="272"/>
      <c r="AQ288" s="271"/>
      <c r="AR288" s="272"/>
      <c r="AS288" s="271"/>
      <c r="AT288" s="272"/>
      <c r="AU288" s="271"/>
      <c r="AV288" s="272"/>
      <c r="AW288" s="271"/>
      <c r="AX288" s="283"/>
      <c r="AY288" s="13">
        <f t="shared" si="6"/>
        <v>2160.5234</v>
      </c>
      <c r="AZ288" s="42">
        <f t="shared" si="7"/>
        <v>80</v>
      </c>
      <c r="BA288" s="42">
        <f t="shared" si="8"/>
        <v>0</v>
      </c>
      <c r="BB288" s="42">
        <f t="shared" si="9"/>
        <v>80</v>
      </c>
      <c r="BC288" s="78">
        <f t="shared" si="10"/>
        <v>27.006542500000002</v>
      </c>
    </row>
    <row r="289" spans="1:55" ht="13" x14ac:dyDescent="0.15">
      <c r="A289" s="45" t="s">
        <v>14</v>
      </c>
      <c r="B289" s="46">
        <f t="shared" si="11"/>
        <v>46670</v>
      </c>
      <c r="C289" s="47">
        <v>11</v>
      </c>
      <c r="D289" s="47"/>
      <c r="E289" s="47" t="s">
        <v>31</v>
      </c>
      <c r="F289" s="48" t="s">
        <v>90</v>
      </c>
      <c r="G289" s="296"/>
      <c r="H289" s="292"/>
      <c r="I289" s="291"/>
      <c r="J289" s="292"/>
      <c r="K289" s="291"/>
      <c r="L289" s="292"/>
      <c r="M289" s="291"/>
      <c r="N289" s="293"/>
      <c r="O289" s="282"/>
      <c r="P289" s="272"/>
      <c r="Q289" s="282"/>
      <c r="R289" s="272"/>
      <c r="S289" s="282"/>
      <c r="T289" s="272"/>
      <c r="U289" s="282"/>
      <c r="V289" s="272"/>
      <c r="W289" s="282"/>
      <c r="X289" s="272"/>
      <c r="Y289" s="349">
        <v>0</v>
      </c>
      <c r="Z289" s="272"/>
      <c r="AA289" s="352">
        <v>0</v>
      </c>
      <c r="AB289" s="292"/>
      <c r="AC289" s="352"/>
      <c r="AD289" s="292"/>
      <c r="AE289" s="352"/>
      <c r="AF289" s="293"/>
      <c r="AG289" s="295"/>
      <c r="AH289" s="292"/>
      <c r="AI289" s="295"/>
      <c r="AJ289" s="292"/>
      <c r="AK289" s="295"/>
      <c r="AL289" s="293"/>
      <c r="AM289" s="294"/>
      <c r="AN289" s="292"/>
      <c r="AO289" s="295"/>
      <c r="AP289" s="292"/>
      <c r="AQ289" s="295"/>
      <c r="AR289" s="292"/>
      <c r="AS289" s="295"/>
      <c r="AT289" s="292"/>
      <c r="AU289" s="295"/>
      <c r="AV289" s="292"/>
      <c r="AW289" s="295"/>
      <c r="AX289" s="293"/>
      <c r="AY289" s="79">
        <f t="shared" si="6"/>
        <v>0</v>
      </c>
      <c r="AZ289" s="47">
        <f t="shared" si="7"/>
        <v>0</v>
      </c>
      <c r="BA289" s="47">
        <f t="shared" si="8"/>
        <v>0</v>
      </c>
      <c r="BB289" s="47">
        <f t="shared" si="9"/>
        <v>0</v>
      </c>
      <c r="BC289" s="80" t="str">
        <f t="shared" si="10"/>
        <v/>
      </c>
    </row>
    <row r="290" spans="1:55" ht="13" x14ac:dyDescent="0.15">
      <c r="A290" s="32" t="s">
        <v>7</v>
      </c>
      <c r="B290" s="33">
        <f t="shared" si="11"/>
        <v>46671</v>
      </c>
      <c r="C290" s="34">
        <v>11</v>
      </c>
      <c r="D290" s="34"/>
      <c r="E290" s="34" t="s">
        <v>34</v>
      </c>
      <c r="F290" s="35" t="s">
        <v>37</v>
      </c>
      <c r="G290" s="281"/>
      <c r="H290" s="272"/>
      <c r="I290" s="282"/>
      <c r="J290" s="272"/>
      <c r="K290" s="282"/>
      <c r="L290" s="272"/>
      <c r="M290" s="282"/>
      <c r="N290" s="283"/>
      <c r="O290" s="284"/>
      <c r="P290" s="285"/>
      <c r="Q290" s="284"/>
      <c r="R290" s="285"/>
      <c r="S290" s="284"/>
      <c r="T290" s="285"/>
      <c r="U290" s="284"/>
      <c r="V290" s="285"/>
      <c r="W290" s="284"/>
      <c r="X290" s="285"/>
      <c r="Y290" s="286">
        <v>90</v>
      </c>
      <c r="Z290" s="285"/>
      <c r="AA290" s="287">
        <v>90</v>
      </c>
      <c r="AB290" s="285"/>
      <c r="AC290" s="287"/>
      <c r="AD290" s="285"/>
      <c r="AE290" s="287"/>
      <c r="AF290" s="288"/>
      <c r="AG290" s="271"/>
      <c r="AH290" s="272"/>
      <c r="AI290" s="271"/>
      <c r="AJ290" s="272"/>
      <c r="AK290" s="271"/>
      <c r="AL290" s="283"/>
      <c r="AM290" s="289"/>
      <c r="AN290" s="272"/>
      <c r="AO290" s="271"/>
      <c r="AP290" s="272"/>
      <c r="AQ290" s="271"/>
      <c r="AR290" s="272"/>
      <c r="AS290" s="271"/>
      <c r="AT290" s="272"/>
      <c r="AU290" s="271"/>
      <c r="AV290" s="272"/>
      <c r="AW290" s="271"/>
      <c r="AX290" s="283"/>
      <c r="AY290" s="68">
        <f t="shared" si="6"/>
        <v>4861.1776500000005</v>
      </c>
      <c r="AZ290" s="34">
        <f t="shared" si="7"/>
        <v>180</v>
      </c>
      <c r="BA290" s="34">
        <f t="shared" si="8"/>
        <v>0</v>
      </c>
      <c r="BB290" s="34">
        <f t="shared" si="9"/>
        <v>180</v>
      </c>
      <c r="BC290" s="69">
        <f t="shared" si="10"/>
        <v>27.006542500000002</v>
      </c>
    </row>
    <row r="291" spans="1:55" ht="13" x14ac:dyDescent="0.15">
      <c r="A291" s="40" t="s">
        <v>9</v>
      </c>
      <c r="B291" s="41">
        <f t="shared" si="11"/>
        <v>46672</v>
      </c>
      <c r="C291" s="42">
        <v>11</v>
      </c>
      <c r="D291" s="42"/>
      <c r="E291" s="42" t="s">
        <v>34</v>
      </c>
      <c r="F291" s="43" t="s">
        <v>37</v>
      </c>
      <c r="G291" s="281"/>
      <c r="H291" s="272"/>
      <c r="I291" s="282"/>
      <c r="J291" s="272"/>
      <c r="K291" s="282"/>
      <c r="L291" s="272"/>
      <c r="M291" s="282"/>
      <c r="N291" s="283"/>
      <c r="O291" s="282"/>
      <c r="P291" s="272"/>
      <c r="Q291" s="282"/>
      <c r="R291" s="272"/>
      <c r="S291" s="282"/>
      <c r="T291" s="272"/>
      <c r="U291" s="282"/>
      <c r="V291" s="272"/>
      <c r="W291" s="282"/>
      <c r="X291" s="272"/>
      <c r="Y291" s="349">
        <v>90</v>
      </c>
      <c r="Z291" s="272"/>
      <c r="AA291" s="350">
        <v>90</v>
      </c>
      <c r="AB291" s="272"/>
      <c r="AC291" s="350"/>
      <c r="AD291" s="272"/>
      <c r="AE291" s="350"/>
      <c r="AF291" s="283"/>
      <c r="AG291" s="271"/>
      <c r="AH291" s="272"/>
      <c r="AI291" s="271"/>
      <c r="AJ291" s="272"/>
      <c r="AK291" s="271"/>
      <c r="AL291" s="283"/>
      <c r="AM291" s="289"/>
      <c r="AN291" s="272"/>
      <c r="AO291" s="271"/>
      <c r="AP291" s="272"/>
      <c r="AQ291" s="271"/>
      <c r="AR291" s="272"/>
      <c r="AS291" s="271"/>
      <c r="AT291" s="272"/>
      <c r="AU291" s="271"/>
      <c r="AV291" s="272"/>
      <c r="AW291" s="271"/>
      <c r="AX291" s="283"/>
      <c r="AY291" s="13">
        <f t="shared" si="6"/>
        <v>4861.1776500000005</v>
      </c>
      <c r="AZ291" s="42">
        <f t="shared" si="7"/>
        <v>180</v>
      </c>
      <c r="BA291" s="42">
        <f t="shared" si="8"/>
        <v>0</v>
      </c>
      <c r="BB291" s="42">
        <f t="shared" si="9"/>
        <v>180</v>
      </c>
      <c r="BC291" s="78">
        <f t="shared" si="10"/>
        <v>27.006542500000002</v>
      </c>
    </row>
    <row r="292" spans="1:55" ht="13" x14ac:dyDescent="0.15">
      <c r="A292" s="40" t="s">
        <v>10</v>
      </c>
      <c r="B292" s="41">
        <f t="shared" si="11"/>
        <v>46673</v>
      </c>
      <c r="C292" s="42">
        <v>11</v>
      </c>
      <c r="D292" s="42"/>
      <c r="E292" s="42" t="s">
        <v>34</v>
      </c>
      <c r="F292" s="43" t="s">
        <v>37</v>
      </c>
      <c r="G292" s="281"/>
      <c r="H292" s="272"/>
      <c r="I292" s="282"/>
      <c r="J292" s="272"/>
      <c r="K292" s="282"/>
      <c r="L292" s="272"/>
      <c r="M292" s="282"/>
      <c r="N292" s="283"/>
      <c r="O292" s="282"/>
      <c r="P292" s="272"/>
      <c r="Q292" s="282"/>
      <c r="R292" s="272"/>
      <c r="S292" s="282"/>
      <c r="T292" s="272"/>
      <c r="U292" s="282"/>
      <c r="V292" s="272"/>
      <c r="W292" s="282"/>
      <c r="X292" s="272"/>
      <c r="Y292" s="349">
        <v>90</v>
      </c>
      <c r="Z292" s="272"/>
      <c r="AA292" s="350">
        <v>90</v>
      </c>
      <c r="AB292" s="272"/>
      <c r="AC292" s="350"/>
      <c r="AD292" s="272"/>
      <c r="AE292" s="350"/>
      <c r="AF292" s="283"/>
      <c r="AG292" s="271"/>
      <c r="AH292" s="272"/>
      <c r="AI292" s="271"/>
      <c r="AJ292" s="272"/>
      <c r="AK292" s="271"/>
      <c r="AL292" s="283"/>
      <c r="AM292" s="289"/>
      <c r="AN292" s="272"/>
      <c r="AO292" s="271"/>
      <c r="AP292" s="272"/>
      <c r="AQ292" s="271"/>
      <c r="AR292" s="272"/>
      <c r="AS292" s="271"/>
      <c r="AT292" s="272"/>
      <c r="AU292" s="271"/>
      <c r="AV292" s="272"/>
      <c r="AW292" s="271"/>
      <c r="AX292" s="283"/>
      <c r="AY292" s="13">
        <f t="shared" si="6"/>
        <v>4861.1776500000005</v>
      </c>
      <c r="AZ292" s="42">
        <f t="shared" si="7"/>
        <v>180</v>
      </c>
      <c r="BA292" s="42">
        <f t="shared" si="8"/>
        <v>0</v>
      </c>
      <c r="BB292" s="42">
        <f t="shared" si="9"/>
        <v>180</v>
      </c>
      <c r="BC292" s="78">
        <f t="shared" si="10"/>
        <v>27.006542500000002</v>
      </c>
    </row>
    <row r="293" spans="1:55" ht="13" x14ac:dyDescent="0.15">
      <c r="A293" s="40" t="s">
        <v>11</v>
      </c>
      <c r="B293" s="41">
        <f t="shared" si="11"/>
        <v>46674</v>
      </c>
      <c r="C293" s="42">
        <v>11</v>
      </c>
      <c r="D293" s="42"/>
      <c r="E293" s="42" t="s">
        <v>34</v>
      </c>
      <c r="F293" s="43" t="s">
        <v>37</v>
      </c>
      <c r="G293" s="281"/>
      <c r="H293" s="272"/>
      <c r="I293" s="282"/>
      <c r="J293" s="272"/>
      <c r="K293" s="282"/>
      <c r="L293" s="272"/>
      <c r="M293" s="282"/>
      <c r="N293" s="283"/>
      <c r="O293" s="282"/>
      <c r="P293" s="272"/>
      <c r="Q293" s="282"/>
      <c r="R293" s="272"/>
      <c r="S293" s="282"/>
      <c r="T293" s="272"/>
      <c r="U293" s="282"/>
      <c r="V293" s="272"/>
      <c r="W293" s="282"/>
      <c r="X293" s="272"/>
      <c r="Y293" s="349">
        <v>90</v>
      </c>
      <c r="Z293" s="272"/>
      <c r="AA293" s="350">
        <v>90</v>
      </c>
      <c r="AB293" s="272"/>
      <c r="AC293" s="350"/>
      <c r="AD293" s="272"/>
      <c r="AE293" s="350"/>
      <c r="AF293" s="283"/>
      <c r="AG293" s="271"/>
      <c r="AH293" s="272"/>
      <c r="AI293" s="271"/>
      <c r="AJ293" s="272"/>
      <c r="AK293" s="271"/>
      <c r="AL293" s="283"/>
      <c r="AM293" s="289"/>
      <c r="AN293" s="272"/>
      <c r="AO293" s="271"/>
      <c r="AP293" s="272"/>
      <c r="AQ293" s="271"/>
      <c r="AR293" s="272"/>
      <c r="AS293" s="271"/>
      <c r="AT293" s="272"/>
      <c r="AU293" s="271"/>
      <c r="AV293" s="272"/>
      <c r="AW293" s="271"/>
      <c r="AX293" s="283"/>
      <c r="AY293" s="13">
        <f t="shared" si="6"/>
        <v>4861.1776500000005</v>
      </c>
      <c r="AZ293" s="42">
        <f t="shared" si="7"/>
        <v>180</v>
      </c>
      <c r="BA293" s="42">
        <f t="shared" si="8"/>
        <v>0</v>
      </c>
      <c r="BB293" s="42">
        <f t="shared" si="9"/>
        <v>180</v>
      </c>
      <c r="BC293" s="78">
        <f t="shared" si="10"/>
        <v>27.006542500000002</v>
      </c>
    </row>
    <row r="294" spans="1:55" ht="13" x14ac:dyDescent="0.15">
      <c r="A294" s="40" t="s">
        <v>12</v>
      </c>
      <c r="B294" s="41">
        <f t="shared" si="11"/>
        <v>46675</v>
      </c>
      <c r="C294" s="42">
        <v>11</v>
      </c>
      <c r="D294" s="42"/>
      <c r="E294" s="42" t="s">
        <v>34</v>
      </c>
      <c r="F294" s="43" t="s">
        <v>37</v>
      </c>
      <c r="G294" s="281"/>
      <c r="H294" s="272"/>
      <c r="I294" s="282"/>
      <c r="J294" s="272"/>
      <c r="K294" s="282"/>
      <c r="L294" s="272"/>
      <c r="M294" s="282"/>
      <c r="N294" s="283"/>
      <c r="O294" s="282"/>
      <c r="P294" s="272"/>
      <c r="Q294" s="282"/>
      <c r="R294" s="272"/>
      <c r="S294" s="282"/>
      <c r="T294" s="272"/>
      <c r="U294" s="282"/>
      <c r="V294" s="272"/>
      <c r="W294" s="282"/>
      <c r="X294" s="272"/>
      <c r="Y294" s="349">
        <v>90</v>
      </c>
      <c r="Z294" s="272"/>
      <c r="AA294" s="350">
        <v>90</v>
      </c>
      <c r="AB294" s="272"/>
      <c r="AC294" s="350"/>
      <c r="AD294" s="272"/>
      <c r="AE294" s="350"/>
      <c r="AF294" s="283"/>
      <c r="AG294" s="271"/>
      <c r="AH294" s="272"/>
      <c r="AI294" s="271"/>
      <c r="AJ294" s="272"/>
      <c r="AK294" s="271"/>
      <c r="AL294" s="283"/>
      <c r="AM294" s="289"/>
      <c r="AN294" s="272"/>
      <c r="AO294" s="271"/>
      <c r="AP294" s="272"/>
      <c r="AQ294" s="271"/>
      <c r="AR294" s="272"/>
      <c r="AS294" s="271"/>
      <c r="AT294" s="272"/>
      <c r="AU294" s="271"/>
      <c r="AV294" s="272"/>
      <c r="AW294" s="271"/>
      <c r="AX294" s="283"/>
      <c r="AY294" s="13">
        <f t="shared" si="6"/>
        <v>4861.1776500000005</v>
      </c>
      <c r="AZ294" s="42">
        <f t="shared" si="7"/>
        <v>180</v>
      </c>
      <c r="BA294" s="42">
        <f t="shared" si="8"/>
        <v>0</v>
      </c>
      <c r="BB294" s="42">
        <f t="shared" si="9"/>
        <v>180</v>
      </c>
      <c r="BC294" s="78">
        <f t="shared" si="10"/>
        <v>27.006542500000002</v>
      </c>
    </row>
    <row r="295" spans="1:55" ht="13" x14ac:dyDescent="0.15">
      <c r="A295" s="40" t="s">
        <v>13</v>
      </c>
      <c r="B295" s="41">
        <f t="shared" si="11"/>
        <v>46676</v>
      </c>
      <c r="C295" s="42">
        <v>11</v>
      </c>
      <c r="D295" s="42"/>
      <c r="E295" s="42" t="s">
        <v>34</v>
      </c>
      <c r="F295" s="43" t="s">
        <v>37</v>
      </c>
      <c r="G295" s="281"/>
      <c r="H295" s="272"/>
      <c r="I295" s="282"/>
      <c r="J295" s="272"/>
      <c r="K295" s="282"/>
      <c r="L295" s="272"/>
      <c r="M295" s="282"/>
      <c r="N295" s="283"/>
      <c r="O295" s="282"/>
      <c r="P295" s="272"/>
      <c r="Q295" s="282"/>
      <c r="R295" s="272"/>
      <c r="S295" s="282"/>
      <c r="T295" s="272"/>
      <c r="U295" s="282"/>
      <c r="V295" s="272"/>
      <c r="W295" s="282"/>
      <c r="X295" s="272"/>
      <c r="Y295" s="349">
        <v>0</v>
      </c>
      <c r="Z295" s="272"/>
      <c r="AA295" s="350">
        <v>0</v>
      </c>
      <c r="AB295" s="272"/>
      <c r="AC295" s="350"/>
      <c r="AD295" s="272"/>
      <c r="AE295" s="350"/>
      <c r="AF295" s="283"/>
      <c r="AG295" s="271"/>
      <c r="AH295" s="272"/>
      <c r="AI295" s="271"/>
      <c r="AJ295" s="272"/>
      <c r="AK295" s="271"/>
      <c r="AL295" s="283"/>
      <c r="AM295" s="289"/>
      <c r="AN295" s="272"/>
      <c r="AO295" s="271"/>
      <c r="AP295" s="272"/>
      <c r="AQ295" s="271"/>
      <c r="AR295" s="272"/>
      <c r="AS295" s="271"/>
      <c r="AT295" s="272"/>
      <c r="AU295" s="271"/>
      <c r="AV295" s="272"/>
      <c r="AW295" s="271"/>
      <c r="AX295" s="283"/>
      <c r="AY295" s="13">
        <f t="shared" si="6"/>
        <v>0</v>
      </c>
      <c r="AZ295" s="42">
        <f t="shared" si="7"/>
        <v>0</v>
      </c>
      <c r="BA295" s="42">
        <f t="shared" si="8"/>
        <v>0</v>
      </c>
      <c r="BB295" s="42">
        <f t="shared" si="9"/>
        <v>0</v>
      </c>
      <c r="BC295" s="78" t="str">
        <f t="shared" si="10"/>
        <v/>
      </c>
    </row>
    <row r="296" spans="1:55" ht="13" x14ac:dyDescent="0.15">
      <c r="A296" s="45" t="s">
        <v>14</v>
      </c>
      <c r="B296" s="46">
        <f t="shared" si="11"/>
        <v>46677</v>
      </c>
      <c r="C296" s="47">
        <v>11</v>
      </c>
      <c r="D296" s="47"/>
      <c r="E296" s="47" t="s">
        <v>34</v>
      </c>
      <c r="F296" s="48" t="s">
        <v>37</v>
      </c>
      <c r="G296" s="296"/>
      <c r="H296" s="292"/>
      <c r="I296" s="291"/>
      <c r="J296" s="292"/>
      <c r="K296" s="291"/>
      <c r="L296" s="292"/>
      <c r="M296" s="291"/>
      <c r="N296" s="293"/>
      <c r="O296" s="291"/>
      <c r="P296" s="292"/>
      <c r="Q296" s="291"/>
      <c r="R296" s="292"/>
      <c r="S296" s="291"/>
      <c r="T296" s="292"/>
      <c r="U296" s="291"/>
      <c r="V296" s="292"/>
      <c r="W296" s="291"/>
      <c r="X296" s="292"/>
      <c r="Y296" s="351">
        <v>0</v>
      </c>
      <c r="Z296" s="292"/>
      <c r="AA296" s="352">
        <v>0</v>
      </c>
      <c r="AB296" s="292"/>
      <c r="AC296" s="352"/>
      <c r="AD296" s="292"/>
      <c r="AE296" s="352"/>
      <c r="AF296" s="293"/>
      <c r="AG296" s="295"/>
      <c r="AH296" s="292"/>
      <c r="AI296" s="295"/>
      <c r="AJ296" s="292"/>
      <c r="AK296" s="295"/>
      <c r="AL296" s="293"/>
      <c r="AM296" s="294"/>
      <c r="AN296" s="292"/>
      <c r="AO296" s="295"/>
      <c r="AP296" s="292"/>
      <c r="AQ296" s="295"/>
      <c r="AR296" s="292"/>
      <c r="AS296" s="295"/>
      <c r="AT296" s="292"/>
      <c r="AU296" s="295"/>
      <c r="AV296" s="292"/>
      <c r="AW296" s="295"/>
      <c r="AX296" s="293"/>
      <c r="AY296" s="79">
        <f t="shared" si="6"/>
        <v>0</v>
      </c>
      <c r="AZ296" s="47">
        <f t="shared" si="7"/>
        <v>0</v>
      </c>
      <c r="BA296" s="47">
        <f t="shared" si="8"/>
        <v>0</v>
      </c>
      <c r="BB296" s="47">
        <f t="shared" si="9"/>
        <v>0</v>
      </c>
      <c r="BC296" s="80" t="str">
        <f t="shared" si="10"/>
        <v/>
      </c>
    </row>
    <row r="297" spans="1:55" ht="13" x14ac:dyDescent="0.15">
      <c r="A297" s="32" t="s">
        <v>7</v>
      </c>
      <c r="B297" s="33">
        <f t="shared" si="11"/>
        <v>46678</v>
      </c>
      <c r="C297" s="34">
        <v>11</v>
      </c>
      <c r="D297" s="34"/>
      <c r="E297" s="34" t="s">
        <v>35</v>
      </c>
      <c r="F297" s="35" t="s">
        <v>37</v>
      </c>
      <c r="G297" s="281"/>
      <c r="H297" s="272"/>
      <c r="I297" s="282"/>
      <c r="J297" s="272"/>
      <c r="K297" s="282"/>
      <c r="L297" s="272"/>
      <c r="M297" s="282"/>
      <c r="N297" s="283"/>
      <c r="O297" s="284"/>
      <c r="P297" s="285"/>
      <c r="Q297" s="284"/>
      <c r="R297" s="285"/>
      <c r="S297" s="284"/>
      <c r="T297" s="285"/>
      <c r="U297" s="284"/>
      <c r="V297" s="285"/>
      <c r="W297" s="284"/>
      <c r="X297" s="285"/>
      <c r="Y297" s="286">
        <v>90</v>
      </c>
      <c r="Z297" s="285"/>
      <c r="AA297" s="287">
        <v>90</v>
      </c>
      <c r="AB297" s="285"/>
      <c r="AC297" s="287"/>
      <c r="AD297" s="285"/>
      <c r="AE297" s="287"/>
      <c r="AF297" s="288"/>
      <c r="AG297" s="271"/>
      <c r="AH297" s="272"/>
      <c r="AI297" s="271"/>
      <c r="AJ297" s="272"/>
      <c r="AK297" s="271"/>
      <c r="AL297" s="283"/>
      <c r="AM297" s="289"/>
      <c r="AN297" s="272"/>
      <c r="AO297" s="271"/>
      <c r="AP297" s="272"/>
      <c r="AQ297" s="271"/>
      <c r="AR297" s="272"/>
      <c r="AS297" s="271"/>
      <c r="AT297" s="272"/>
      <c r="AU297" s="271"/>
      <c r="AV297" s="272"/>
      <c r="AW297" s="271"/>
      <c r="AX297" s="283"/>
      <c r="AY297" s="68">
        <f t="shared" si="6"/>
        <v>4861.1776500000005</v>
      </c>
      <c r="AZ297" s="34">
        <f t="shared" si="7"/>
        <v>180</v>
      </c>
      <c r="BA297" s="34">
        <f t="shared" si="8"/>
        <v>0</v>
      </c>
      <c r="BB297" s="34">
        <f t="shared" si="9"/>
        <v>180</v>
      </c>
      <c r="BC297" s="69">
        <f t="shared" si="10"/>
        <v>27.006542500000002</v>
      </c>
    </row>
    <row r="298" spans="1:55" ht="13" x14ac:dyDescent="0.15">
      <c r="A298" s="40" t="s">
        <v>9</v>
      </c>
      <c r="B298" s="41">
        <f t="shared" si="11"/>
        <v>46679</v>
      </c>
      <c r="C298" s="42">
        <v>11</v>
      </c>
      <c r="D298" s="42"/>
      <c r="E298" s="42" t="s">
        <v>35</v>
      </c>
      <c r="F298" s="43" t="s">
        <v>37</v>
      </c>
      <c r="G298" s="281"/>
      <c r="H298" s="272"/>
      <c r="I298" s="282"/>
      <c r="J298" s="272"/>
      <c r="K298" s="282"/>
      <c r="L298" s="272"/>
      <c r="M298" s="282"/>
      <c r="N298" s="283"/>
      <c r="O298" s="282"/>
      <c r="P298" s="272"/>
      <c r="Q298" s="282"/>
      <c r="R298" s="272"/>
      <c r="S298" s="282"/>
      <c r="T298" s="272"/>
      <c r="U298" s="282"/>
      <c r="V298" s="272"/>
      <c r="W298" s="282"/>
      <c r="X298" s="272"/>
      <c r="Y298" s="349">
        <v>90</v>
      </c>
      <c r="Z298" s="272"/>
      <c r="AA298" s="350">
        <v>90</v>
      </c>
      <c r="AB298" s="272"/>
      <c r="AC298" s="350"/>
      <c r="AD298" s="272"/>
      <c r="AE298" s="350"/>
      <c r="AF298" s="283"/>
      <c r="AG298" s="271"/>
      <c r="AH298" s="272"/>
      <c r="AI298" s="271"/>
      <c r="AJ298" s="272"/>
      <c r="AK298" s="271"/>
      <c r="AL298" s="283"/>
      <c r="AM298" s="289"/>
      <c r="AN298" s="272"/>
      <c r="AO298" s="271"/>
      <c r="AP298" s="272"/>
      <c r="AQ298" s="271"/>
      <c r="AR298" s="272"/>
      <c r="AS298" s="271"/>
      <c r="AT298" s="272"/>
      <c r="AU298" s="271"/>
      <c r="AV298" s="272"/>
      <c r="AW298" s="271"/>
      <c r="AX298" s="283"/>
      <c r="AY298" s="13">
        <f t="shared" si="6"/>
        <v>4861.1776500000005</v>
      </c>
      <c r="AZ298" s="42">
        <f t="shared" si="7"/>
        <v>180</v>
      </c>
      <c r="BA298" s="42">
        <f t="shared" si="8"/>
        <v>0</v>
      </c>
      <c r="BB298" s="42">
        <f t="shared" si="9"/>
        <v>180</v>
      </c>
      <c r="BC298" s="78">
        <f t="shared" si="10"/>
        <v>27.006542500000002</v>
      </c>
    </row>
    <row r="299" spans="1:55" ht="13" x14ac:dyDescent="0.15">
      <c r="A299" s="40" t="s">
        <v>10</v>
      </c>
      <c r="B299" s="41">
        <f t="shared" si="11"/>
        <v>46680</v>
      </c>
      <c r="C299" s="42">
        <v>11</v>
      </c>
      <c r="D299" s="42"/>
      <c r="E299" s="42" t="s">
        <v>35</v>
      </c>
      <c r="F299" s="43" t="s">
        <v>37</v>
      </c>
      <c r="G299" s="281"/>
      <c r="H299" s="272"/>
      <c r="I299" s="282"/>
      <c r="J299" s="272"/>
      <c r="K299" s="282"/>
      <c r="L299" s="272"/>
      <c r="M299" s="282"/>
      <c r="N299" s="283"/>
      <c r="O299" s="282"/>
      <c r="P299" s="272"/>
      <c r="Q299" s="282"/>
      <c r="R299" s="272"/>
      <c r="S299" s="282"/>
      <c r="T299" s="272"/>
      <c r="U299" s="282"/>
      <c r="V299" s="272"/>
      <c r="W299" s="282"/>
      <c r="X299" s="272"/>
      <c r="Y299" s="349">
        <v>90</v>
      </c>
      <c r="Z299" s="272"/>
      <c r="AA299" s="350">
        <v>90</v>
      </c>
      <c r="AB299" s="272"/>
      <c r="AC299" s="350"/>
      <c r="AD299" s="272"/>
      <c r="AE299" s="350"/>
      <c r="AF299" s="283"/>
      <c r="AG299" s="271"/>
      <c r="AH299" s="272"/>
      <c r="AI299" s="271"/>
      <c r="AJ299" s="272"/>
      <c r="AK299" s="271"/>
      <c r="AL299" s="283"/>
      <c r="AM299" s="289"/>
      <c r="AN299" s="272"/>
      <c r="AO299" s="271"/>
      <c r="AP299" s="272"/>
      <c r="AQ299" s="271"/>
      <c r="AR299" s="272"/>
      <c r="AS299" s="271"/>
      <c r="AT299" s="272"/>
      <c r="AU299" s="271"/>
      <c r="AV299" s="272"/>
      <c r="AW299" s="271"/>
      <c r="AX299" s="283"/>
      <c r="AY299" s="13">
        <f t="shared" si="6"/>
        <v>4861.1776500000005</v>
      </c>
      <c r="AZ299" s="42">
        <f t="shared" si="7"/>
        <v>180</v>
      </c>
      <c r="BA299" s="42">
        <f t="shared" si="8"/>
        <v>0</v>
      </c>
      <c r="BB299" s="42">
        <f t="shared" si="9"/>
        <v>180</v>
      </c>
      <c r="BC299" s="78">
        <f t="shared" si="10"/>
        <v>27.006542500000002</v>
      </c>
    </row>
    <row r="300" spans="1:55" ht="13" x14ac:dyDescent="0.15">
      <c r="A300" s="40" t="s">
        <v>11</v>
      </c>
      <c r="B300" s="41">
        <f t="shared" si="11"/>
        <v>46681</v>
      </c>
      <c r="C300" s="42">
        <v>11</v>
      </c>
      <c r="D300" s="42"/>
      <c r="E300" s="42" t="s">
        <v>35</v>
      </c>
      <c r="F300" s="43" t="s">
        <v>37</v>
      </c>
      <c r="G300" s="281"/>
      <c r="H300" s="272"/>
      <c r="I300" s="282"/>
      <c r="J300" s="272"/>
      <c r="K300" s="282"/>
      <c r="L300" s="272"/>
      <c r="M300" s="282"/>
      <c r="N300" s="283"/>
      <c r="O300" s="282"/>
      <c r="P300" s="272"/>
      <c r="Q300" s="282"/>
      <c r="R300" s="272"/>
      <c r="S300" s="282"/>
      <c r="T300" s="272"/>
      <c r="U300" s="282"/>
      <c r="V300" s="272"/>
      <c r="W300" s="282"/>
      <c r="X300" s="272"/>
      <c r="Y300" s="349">
        <v>90</v>
      </c>
      <c r="Z300" s="272"/>
      <c r="AA300" s="350">
        <v>90</v>
      </c>
      <c r="AB300" s="272"/>
      <c r="AC300" s="350"/>
      <c r="AD300" s="272"/>
      <c r="AE300" s="350"/>
      <c r="AF300" s="283"/>
      <c r="AG300" s="271"/>
      <c r="AH300" s="272"/>
      <c r="AI300" s="271"/>
      <c r="AJ300" s="272"/>
      <c r="AK300" s="271"/>
      <c r="AL300" s="283"/>
      <c r="AM300" s="289"/>
      <c r="AN300" s="272"/>
      <c r="AO300" s="271"/>
      <c r="AP300" s="272"/>
      <c r="AQ300" s="271"/>
      <c r="AR300" s="272"/>
      <c r="AS300" s="271"/>
      <c r="AT300" s="272"/>
      <c r="AU300" s="271"/>
      <c r="AV300" s="272"/>
      <c r="AW300" s="271"/>
      <c r="AX300" s="283"/>
      <c r="AY300" s="13">
        <f t="shared" si="6"/>
        <v>4861.1776500000005</v>
      </c>
      <c r="AZ300" s="42">
        <f t="shared" si="7"/>
        <v>180</v>
      </c>
      <c r="BA300" s="42">
        <f t="shared" si="8"/>
        <v>0</v>
      </c>
      <c r="BB300" s="42">
        <f t="shared" si="9"/>
        <v>180</v>
      </c>
      <c r="BC300" s="78">
        <f t="shared" si="10"/>
        <v>27.006542500000002</v>
      </c>
    </row>
    <row r="301" spans="1:55" ht="13" x14ac:dyDescent="0.15">
      <c r="A301" s="40" t="s">
        <v>12</v>
      </c>
      <c r="B301" s="41">
        <f t="shared" si="11"/>
        <v>46682</v>
      </c>
      <c r="C301" s="42">
        <v>11</v>
      </c>
      <c r="D301" s="42"/>
      <c r="E301" s="42" t="s">
        <v>35</v>
      </c>
      <c r="F301" s="43" t="s">
        <v>37</v>
      </c>
      <c r="G301" s="281"/>
      <c r="H301" s="272"/>
      <c r="I301" s="282"/>
      <c r="J301" s="272"/>
      <c r="K301" s="282"/>
      <c r="L301" s="272"/>
      <c r="M301" s="282"/>
      <c r="N301" s="283"/>
      <c r="O301" s="282"/>
      <c r="P301" s="272"/>
      <c r="Q301" s="282"/>
      <c r="R301" s="272"/>
      <c r="S301" s="282"/>
      <c r="T301" s="272"/>
      <c r="U301" s="282"/>
      <c r="V301" s="272"/>
      <c r="W301" s="282"/>
      <c r="X301" s="272"/>
      <c r="Y301" s="349">
        <v>90</v>
      </c>
      <c r="Z301" s="272"/>
      <c r="AA301" s="350">
        <v>90</v>
      </c>
      <c r="AB301" s="272"/>
      <c r="AC301" s="350"/>
      <c r="AD301" s="272"/>
      <c r="AE301" s="350"/>
      <c r="AF301" s="283"/>
      <c r="AG301" s="271"/>
      <c r="AH301" s="272"/>
      <c r="AI301" s="271"/>
      <c r="AJ301" s="272"/>
      <c r="AK301" s="271"/>
      <c r="AL301" s="283"/>
      <c r="AM301" s="289"/>
      <c r="AN301" s="272"/>
      <c r="AO301" s="271"/>
      <c r="AP301" s="272"/>
      <c r="AQ301" s="271"/>
      <c r="AR301" s="272"/>
      <c r="AS301" s="271"/>
      <c r="AT301" s="272"/>
      <c r="AU301" s="271"/>
      <c r="AV301" s="272"/>
      <c r="AW301" s="271"/>
      <c r="AX301" s="283"/>
      <c r="AY301" s="13">
        <f t="shared" si="6"/>
        <v>4861.1776500000005</v>
      </c>
      <c r="AZ301" s="42">
        <f t="shared" si="7"/>
        <v>180</v>
      </c>
      <c r="BA301" s="42">
        <f t="shared" si="8"/>
        <v>0</v>
      </c>
      <c r="BB301" s="42">
        <f t="shared" si="9"/>
        <v>180</v>
      </c>
      <c r="BC301" s="78">
        <f t="shared" si="10"/>
        <v>27.006542500000002</v>
      </c>
    </row>
    <row r="302" spans="1:55" ht="13" x14ac:dyDescent="0.15">
      <c r="A302" s="40" t="s">
        <v>13</v>
      </c>
      <c r="B302" s="41">
        <f t="shared" si="11"/>
        <v>46683</v>
      </c>
      <c r="C302" s="42">
        <v>11</v>
      </c>
      <c r="D302" s="42"/>
      <c r="E302" s="42" t="s">
        <v>35</v>
      </c>
      <c r="F302" s="43" t="s">
        <v>37</v>
      </c>
      <c r="G302" s="281"/>
      <c r="H302" s="272"/>
      <c r="I302" s="282"/>
      <c r="J302" s="272"/>
      <c r="K302" s="282"/>
      <c r="L302" s="272"/>
      <c r="M302" s="282"/>
      <c r="N302" s="283"/>
      <c r="O302" s="282"/>
      <c r="P302" s="272"/>
      <c r="Q302" s="282"/>
      <c r="R302" s="272"/>
      <c r="S302" s="282"/>
      <c r="T302" s="272"/>
      <c r="U302" s="282"/>
      <c r="V302" s="272"/>
      <c r="W302" s="282"/>
      <c r="X302" s="272"/>
      <c r="Y302" s="349">
        <v>0</v>
      </c>
      <c r="Z302" s="272"/>
      <c r="AA302" s="350">
        <v>0</v>
      </c>
      <c r="AB302" s="272"/>
      <c r="AC302" s="350"/>
      <c r="AD302" s="272"/>
      <c r="AE302" s="350"/>
      <c r="AF302" s="283"/>
      <c r="AG302" s="271"/>
      <c r="AH302" s="272"/>
      <c r="AI302" s="271"/>
      <c r="AJ302" s="272"/>
      <c r="AK302" s="271"/>
      <c r="AL302" s="283"/>
      <c r="AM302" s="289"/>
      <c r="AN302" s="272"/>
      <c r="AO302" s="271"/>
      <c r="AP302" s="272"/>
      <c r="AQ302" s="271"/>
      <c r="AR302" s="272"/>
      <c r="AS302" s="271"/>
      <c r="AT302" s="272"/>
      <c r="AU302" s="271"/>
      <c r="AV302" s="272"/>
      <c r="AW302" s="271"/>
      <c r="AX302" s="283"/>
      <c r="AY302" s="13">
        <f t="shared" si="6"/>
        <v>0</v>
      </c>
      <c r="AZ302" s="42">
        <f t="shared" si="7"/>
        <v>0</v>
      </c>
      <c r="BA302" s="42">
        <f t="shared" si="8"/>
        <v>0</v>
      </c>
      <c r="BB302" s="42">
        <f t="shared" si="9"/>
        <v>0</v>
      </c>
      <c r="BC302" s="78" t="str">
        <f t="shared" si="10"/>
        <v/>
      </c>
    </row>
    <row r="303" spans="1:55" ht="13" x14ac:dyDescent="0.15">
      <c r="A303" s="45" t="s">
        <v>14</v>
      </c>
      <c r="B303" s="46">
        <f t="shared" si="11"/>
        <v>46684</v>
      </c>
      <c r="C303" s="47">
        <v>11</v>
      </c>
      <c r="D303" s="47"/>
      <c r="E303" s="47" t="s">
        <v>35</v>
      </c>
      <c r="F303" s="48" t="s">
        <v>37</v>
      </c>
      <c r="G303" s="296"/>
      <c r="H303" s="292"/>
      <c r="I303" s="291"/>
      <c r="J303" s="292"/>
      <c r="K303" s="291"/>
      <c r="L303" s="292"/>
      <c r="M303" s="291"/>
      <c r="N303" s="293"/>
      <c r="O303" s="291"/>
      <c r="P303" s="292"/>
      <c r="Q303" s="291"/>
      <c r="R303" s="292"/>
      <c r="S303" s="291"/>
      <c r="T303" s="292"/>
      <c r="U303" s="291"/>
      <c r="V303" s="292"/>
      <c r="W303" s="291"/>
      <c r="X303" s="292"/>
      <c r="Y303" s="351">
        <v>0</v>
      </c>
      <c r="Z303" s="292"/>
      <c r="AA303" s="352">
        <v>0</v>
      </c>
      <c r="AB303" s="292"/>
      <c r="AC303" s="352"/>
      <c r="AD303" s="292"/>
      <c r="AE303" s="352"/>
      <c r="AF303" s="293"/>
      <c r="AG303" s="295"/>
      <c r="AH303" s="292"/>
      <c r="AI303" s="295"/>
      <c r="AJ303" s="292"/>
      <c r="AK303" s="295"/>
      <c r="AL303" s="293"/>
      <c r="AM303" s="294"/>
      <c r="AN303" s="292"/>
      <c r="AO303" s="295"/>
      <c r="AP303" s="292"/>
      <c r="AQ303" s="295"/>
      <c r="AR303" s="292"/>
      <c r="AS303" s="295"/>
      <c r="AT303" s="292"/>
      <c r="AU303" s="295"/>
      <c r="AV303" s="292"/>
      <c r="AW303" s="295"/>
      <c r="AX303" s="293"/>
      <c r="AY303" s="79">
        <f t="shared" si="6"/>
        <v>0</v>
      </c>
      <c r="AZ303" s="47">
        <f t="shared" si="7"/>
        <v>0</v>
      </c>
      <c r="BA303" s="47">
        <f t="shared" si="8"/>
        <v>0</v>
      </c>
      <c r="BB303" s="47">
        <f t="shared" si="9"/>
        <v>0</v>
      </c>
      <c r="BC303" s="80" t="str">
        <f t="shared" si="10"/>
        <v/>
      </c>
    </row>
    <row r="304" spans="1:55" ht="13" x14ac:dyDescent="0.15">
      <c r="A304" s="32" t="s">
        <v>7</v>
      </c>
      <c r="B304" s="33">
        <f t="shared" si="11"/>
        <v>46685</v>
      </c>
      <c r="C304" s="34">
        <v>11</v>
      </c>
      <c r="D304" s="34"/>
      <c r="E304" s="34" t="s">
        <v>36</v>
      </c>
      <c r="F304" s="35" t="s">
        <v>37</v>
      </c>
      <c r="G304" s="281"/>
      <c r="H304" s="272"/>
      <c r="I304" s="282"/>
      <c r="J304" s="272"/>
      <c r="K304" s="282"/>
      <c r="L304" s="272"/>
      <c r="M304" s="282"/>
      <c r="N304" s="283"/>
      <c r="O304" s="284"/>
      <c r="P304" s="285"/>
      <c r="Q304" s="284"/>
      <c r="R304" s="285"/>
      <c r="S304" s="284"/>
      <c r="T304" s="285"/>
      <c r="U304" s="284"/>
      <c r="V304" s="285"/>
      <c r="W304" s="284"/>
      <c r="X304" s="285"/>
      <c r="Y304" s="286">
        <v>90</v>
      </c>
      <c r="Z304" s="285"/>
      <c r="AA304" s="287">
        <v>90</v>
      </c>
      <c r="AB304" s="285"/>
      <c r="AC304" s="287"/>
      <c r="AD304" s="285"/>
      <c r="AE304" s="287"/>
      <c r="AF304" s="288"/>
      <c r="AG304" s="271"/>
      <c r="AH304" s="272"/>
      <c r="AI304" s="271"/>
      <c r="AJ304" s="272"/>
      <c r="AK304" s="271"/>
      <c r="AL304" s="283"/>
      <c r="AM304" s="289"/>
      <c r="AN304" s="272"/>
      <c r="AO304" s="271"/>
      <c r="AP304" s="272"/>
      <c r="AQ304" s="271"/>
      <c r="AR304" s="272"/>
      <c r="AS304" s="271"/>
      <c r="AT304" s="272"/>
      <c r="AU304" s="271"/>
      <c r="AV304" s="272"/>
      <c r="AW304" s="271"/>
      <c r="AX304" s="283"/>
      <c r="AY304" s="68">
        <f t="shared" si="6"/>
        <v>4861.1776500000005</v>
      </c>
      <c r="AZ304" s="34">
        <f t="shared" si="7"/>
        <v>180</v>
      </c>
      <c r="BA304" s="34">
        <f t="shared" si="8"/>
        <v>0</v>
      </c>
      <c r="BB304" s="34">
        <f t="shared" si="9"/>
        <v>180</v>
      </c>
      <c r="BC304" s="69">
        <f t="shared" si="10"/>
        <v>27.006542500000002</v>
      </c>
    </row>
    <row r="305" spans="1:55" ht="13" x14ac:dyDescent="0.15">
      <c r="A305" s="40" t="s">
        <v>9</v>
      </c>
      <c r="B305" s="41">
        <f t="shared" si="11"/>
        <v>46686</v>
      </c>
      <c r="C305" s="42">
        <v>11</v>
      </c>
      <c r="D305" s="42"/>
      <c r="E305" s="42" t="s">
        <v>36</v>
      </c>
      <c r="F305" s="43" t="s">
        <v>37</v>
      </c>
      <c r="G305" s="281"/>
      <c r="H305" s="272"/>
      <c r="I305" s="282"/>
      <c r="J305" s="272"/>
      <c r="K305" s="282"/>
      <c r="L305" s="272"/>
      <c r="M305" s="282"/>
      <c r="N305" s="283"/>
      <c r="O305" s="282"/>
      <c r="P305" s="272"/>
      <c r="Q305" s="282"/>
      <c r="R305" s="272"/>
      <c r="S305" s="282"/>
      <c r="T305" s="272"/>
      <c r="U305" s="282"/>
      <c r="V305" s="272"/>
      <c r="W305" s="282"/>
      <c r="X305" s="272"/>
      <c r="Y305" s="349">
        <v>90</v>
      </c>
      <c r="Z305" s="272"/>
      <c r="AA305" s="350">
        <v>90</v>
      </c>
      <c r="AB305" s="272"/>
      <c r="AC305" s="350"/>
      <c r="AD305" s="272"/>
      <c r="AE305" s="350"/>
      <c r="AF305" s="283"/>
      <c r="AG305" s="271"/>
      <c r="AH305" s="272"/>
      <c r="AI305" s="271"/>
      <c r="AJ305" s="272"/>
      <c r="AK305" s="271"/>
      <c r="AL305" s="283"/>
      <c r="AM305" s="289"/>
      <c r="AN305" s="272"/>
      <c r="AO305" s="271"/>
      <c r="AP305" s="272"/>
      <c r="AQ305" s="271"/>
      <c r="AR305" s="272"/>
      <c r="AS305" s="271"/>
      <c r="AT305" s="272"/>
      <c r="AU305" s="271"/>
      <c r="AV305" s="272"/>
      <c r="AW305" s="271"/>
      <c r="AX305" s="283"/>
      <c r="AY305" s="13">
        <f t="shared" si="6"/>
        <v>4861.1776500000005</v>
      </c>
      <c r="AZ305" s="42">
        <f t="shared" si="7"/>
        <v>180</v>
      </c>
      <c r="BA305" s="42">
        <f t="shared" si="8"/>
        <v>0</v>
      </c>
      <c r="BB305" s="42">
        <f t="shared" si="9"/>
        <v>180</v>
      </c>
      <c r="BC305" s="78">
        <f t="shared" si="10"/>
        <v>27.006542500000002</v>
      </c>
    </row>
    <row r="306" spans="1:55" ht="13" x14ac:dyDescent="0.15">
      <c r="A306" s="40" t="s">
        <v>10</v>
      </c>
      <c r="B306" s="41">
        <f t="shared" si="11"/>
        <v>46687</v>
      </c>
      <c r="C306" s="42">
        <v>11</v>
      </c>
      <c r="D306" s="42"/>
      <c r="E306" s="42" t="s">
        <v>36</v>
      </c>
      <c r="F306" s="43" t="s">
        <v>37</v>
      </c>
      <c r="G306" s="281"/>
      <c r="H306" s="272"/>
      <c r="I306" s="282"/>
      <c r="J306" s="272"/>
      <c r="K306" s="282"/>
      <c r="L306" s="272"/>
      <c r="M306" s="282"/>
      <c r="N306" s="283"/>
      <c r="O306" s="282"/>
      <c r="P306" s="272"/>
      <c r="Q306" s="282"/>
      <c r="R306" s="272"/>
      <c r="S306" s="282"/>
      <c r="T306" s="272"/>
      <c r="U306" s="282"/>
      <c r="V306" s="272"/>
      <c r="W306" s="282"/>
      <c r="X306" s="272"/>
      <c r="Y306" s="349">
        <v>90</v>
      </c>
      <c r="Z306" s="272"/>
      <c r="AA306" s="350">
        <v>90</v>
      </c>
      <c r="AB306" s="272"/>
      <c r="AC306" s="350"/>
      <c r="AD306" s="272"/>
      <c r="AE306" s="350"/>
      <c r="AF306" s="283"/>
      <c r="AG306" s="271"/>
      <c r="AH306" s="272"/>
      <c r="AI306" s="271"/>
      <c r="AJ306" s="272"/>
      <c r="AK306" s="271"/>
      <c r="AL306" s="283"/>
      <c r="AM306" s="289"/>
      <c r="AN306" s="272"/>
      <c r="AO306" s="271"/>
      <c r="AP306" s="272"/>
      <c r="AQ306" s="271"/>
      <c r="AR306" s="272"/>
      <c r="AS306" s="271"/>
      <c r="AT306" s="272"/>
      <c r="AU306" s="271"/>
      <c r="AV306" s="272"/>
      <c r="AW306" s="271"/>
      <c r="AX306" s="283"/>
      <c r="AY306" s="13">
        <f t="shared" si="6"/>
        <v>4861.1776500000005</v>
      </c>
      <c r="AZ306" s="42">
        <f t="shared" si="7"/>
        <v>180</v>
      </c>
      <c r="BA306" s="42">
        <f t="shared" si="8"/>
        <v>0</v>
      </c>
      <c r="BB306" s="42">
        <f t="shared" si="9"/>
        <v>180</v>
      </c>
      <c r="BC306" s="78">
        <f t="shared" si="10"/>
        <v>27.006542500000002</v>
      </c>
    </row>
    <row r="307" spans="1:55" ht="13" x14ac:dyDescent="0.15">
      <c r="A307" s="40" t="s">
        <v>11</v>
      </c>
      <c r="B307" s="41">
        <f t="shared" si="11"/>
        <v>46688</v>
      </c>
      <c r="C307" s="42">
        <v>11</v>
      </c>
      <c r="D307" s="42"/>
      <c r="E307" s="42" t="s">
        <v>36</v>
      </c>
      <c r="F307" s="43" t="s">
        <v>37</v>
      </c>
      <c r="G307" s="281"/>
      <c r="H307" s="272"/>
      <c r="I307" s="282"/>
      <c r="J307" s="272"/>
      <c r="K307" s="282"/>
      <c r="L307" s="272"/>
      <c r="M307" s="282"/>
      <c r="N307" s="283"/>
      <c r="O307" s="282"/>
      <c r="P307" s="272"/>
      <c r="Q307" s="282"/>
      <c r="R307" s="272"/>
      <c r="S307" s="282"/>
      <c r="T307" s="272"/>
      <c r="U307" s="282"/>
      <c r="V307" s="272"/>
      <c r="W307" s="282"/>
      <c r="X307" s="272"/>
      <c r="Y307" s="349">
        <v>90</v>
      </c>
      <c r="Z307" s="272"/>
      <c r="AA307" s="350">
        <v>90</v>
      </c>
      <c r="AB307" s="272"/>
      <c r="AC307" s="350"/>
      <c r="AD307" s="272"/>
      <c r="AE307" s="350"/>
      <c r="AF307" s="283"/>
      <c r="AG307" s="271"/>
      <c r="AH307" s="272"/>
      <c r="AI307" s="271"/>
      <c r="AJ307" s="272"/>
      <c r="AK307" s="271"/>
      <c r="AL307" s="283"/>
      <c r="AM307" s="289"/>
      <c r="AN307" s="272"/>
      <c r="AO307" s="271"/>
      <c r="AP307" s="272"/>
      <c r="AQ307" s="271"/>
      <c r="AR307" s="272"/>
      <c r="AS307" s="271"/>
      <c r="AT307" s="272"/>
      <c r="AU307" s="271"/>
      <c r="AV307" s="272"/>
      <c r="AW307" s="271"/>
      <c r="AX307" s="283"/>
      <c r="AY307" s="13">
        <f t="shared" si="6"/>
        <v>4861.1776500000005</v>
      </c>
      <c r="AZ307" s="42">
        <f t="shared" si="7"/>
        <v>180</v>
      </c>
      <c r="BA307" s="42">
        <f t="shared" si="8"/>
        <v>0</v>
      </c>
      <c r="BB307" s="42">
        <f t="shared" si="9"/>
        <v>180</v>
      </c>
      <c r="BC307" s="78">
        <f t="shared" si="10"/>
        <v>27.006542500000002</v>
      </c>
    </row>
    <row r="308" spans="1:55" ht="13" x14ac:dyDescent="0.15">
      <c r="A308" s="40" t="s">
        <v>12</v>
      </c>
      <c r="B308" s="41">
        <f t="shared" si="11"/>
        <v>46689</v>
      </c>
      <c r="C308" s="42">
        <v>11</v>
      </c>
      <c r="D308" s="42"/>
      <c r="E308" s="42" t="s">
        <v>36</v>
      </c>
      <c r="F308" s="43" t="s">
        <v>37</v>
      </c>
      <c r="G308" s="281"/>
      <c r="H308" s="272"/>
      <c r="I308" s="282"/>
      <c r="J308" s="272"/>
      <c r="K308" s="282"/>
      <c r="L308" s="272"/>
      <c r="M308" s="282"/>
      <c r="N308" s="283"/>
      <c r="O308" s="282"/>
      <c r="P308" s="272"/>
      <c r="Q308" s="282"/>
      <c r="R308" s="272"/>
      <c r="S308" s="282"/>
      <c r="T308" s="272"/>
      <c r="U308" s="282"/>
      <c r="V308" s="272"/>
      <c r="W308" s="282"/>
      <c r="X308" s="272"/>
      <c r="Y308" s="349">
        <v>90</v>
      </c>
      <c r="Z308" s="272"/>
      <c r="AA308" s="350">
        <v>90</v>
      </c>
      <c r="AB308" s="272"/>
      <c r="AC308" s="350"/>
      <c r="AD308" s="272"/>
      <c r="AE308" s="350"/>
      <c r="AF308" s="283"/>
      <c r="AG308" s="271"/>
      <c r="AH308" s="272"/>
      <c r="AI308" s="271"/>
      <c r="AJ308" s="272"/>
      <c r="AK308" s="271"/>
      <c r="AL308" s="283"/>
      <c r="AM308" s="289"/>
      <c r="AN308" s="272"/>
      <c r="AO308" s="271"/>
      <c r="AP308" s="272"/>
      <c r="AQ308" s="271"/>
      <c r="AR308" s="272"/>
      <c r="AS308" s="271"/>
      <c r="AT308" s="272"/>
      <c r="AU308" s="271"/>
      <c r="AV308" s="272"/>
      <c r="AW308" s="271"/>
      <c r="AX308" s="283"/>
      <c r="AY308" s="13">
        <f t="shared" si="6"/>
        <v>4861.1776500000005</v>
      </c>
      <c r="AZ308" s="42">
        <f t="shared" si="7"/>
        <v>180</v>
      </c>
      <c r="BA308" s="42">
        <f t="shared" si="8"/>
        <v>0</v>
      </c>
      <c r="BB308" s="42">
        <f t="shared" si="9"/>
        <v>180</v>
      </c>
      <c r="BC308" s="78">
        <f t="shared" si="10"/>
        <v>27.006542500000002</v>
      </c>
    </row>
    <row r="309" spans="1:55" ht="13" x14ac:dyDescent="0.15">
      <c r="A309" s="40" t="s">
        <v>13</v>
      </c>
      <c r="B309" s="41">
        <f t="shared" si="11"/>
        <v>46690</v>
      </c>
      <c r="C309" s="42">
        <v>11</v>
      </c>
      <c r="D309" s="42"/>
      <c r="E309" s="42" t="s">
        <v>36</v>
      </c>
      <c r="F309" s="43" t="s">
        <v>37</v>
      </c>
      <c r="G309" s="281"/>
      <c r="H309" s="272"/>
      <c r="I309" s="282"/>
      <c r="J309" s="272"/>
      <c r="K309" s="282"/>
      <c r="L309" s="272"/>
      <c r="M309" s="282"/>
      <c r="N309" s="283"/>
      <c r="O309" s="282"/>
      <c r="P309" s="272"/>
      <c r="Q309" s="282"/>
      <c r="R309" s="272"/>
      <c r="S309" s="282"/>
      <c r="T309" s="272"/>
      <c r="U309" s="282"/>
      <c r="V309" s="272"/>
      <c r="W309" s="282"/>
      <c r="X309" s="272"/>
      <c r="Y309" s="349">
        <v>0</v>
      </c>
      <c r="Z309" s="272"/>
      <c r="AA309" s="350">
        <v>0</v>
      </c>
      <c r="AB309" s="272"/>
      <c r="AC309" s="350"/>
      <c r="AD309" s="272"/>
      <c r="AE309" s="350"/>
      <c r="AF309" s="283"/>
      <c r="AG309" s="271"/>
      <c r="AH309" s="272"/>
      <c r="AI309" s="271"/>
      <c r="AJ309" s="272"/>
      <c r="AK309" s="271"/>
      <c r="AL309" s="283"/>
      <c r="AM309" s="289"/>
      <c r="AN309" s="272"/>
      <c r="AO309" s="271"/>
      <c r="AP309" s="272"/>
      <c r="AQ309" s="271"/>
      <c r="AR309" s="272"/>
      <c r="AS309" s="271"/>
      <c r="AT309" s="272"/>
      <c r="AU309" s="271"/>
      <c r="AV309" s="272"/>
      <c r="AW309" s="271"/>
      <c r="AX309" s="283"/>
      <c r="AY309" s="13">
        <f t="shared" si="6"/>
        <v>0</v>
      </c>
      <c r="AZ309" s="42">
        <f t="shared" si="7"/>
        <v>0</v>
      </c>
      <c r="BA309" s="42">
        <f t="shared" si="8"/>
        <v>0</v>
      </c>
      <c r="BB309" s="42">
        <f t="shared" si="9"/>
        <v>0</v>
      </c>
      <c r="BC309" s="78" t="str">
        <f t="shared" si="10"/>
        <v/>
      </c>
    </row>
    <row r="310" spans="1:55" ht="13" x14ac:dyDescent="0.15">
      <c r="A310" s="45" t="s">
        <v>14</v>
      </c>
      <c r="B310" s="46">
        <f t="shared" si="11"/>
        <v>46691</v>
      </c>
      <c r="C310" s="47">
        <v>11</v>
      </c>
      <c r="D310" s="47"/>
      <c r="E310" s="47" t="s">
        <v>36</v>
      </c>
      <c r="F310" s="48" t="s">
        <v>37</v>
      </c>
      <c r="G310" s="296"/>
      <c r="H310" s="292"/>
      <c r="I310" s="291"/>
      <c r="J310" s="292"/>
      <c r="K310" s="291"/>
      <c r="L310" s="292"/>
      <c r="M310" s="291"/>
      <c r="N310" s="293"/>
      <c r="O310" s="291"/>
      <c r="P310" s="292"/>
      <c r="Q310" s="291"/>
      <c r="R310" s="292"/>
      <c r="S310" s="291"/>
      <c r="T310" s="292"/>
      <c r="U310" s="291"/>
      <c r="V310" s="292"/>
      <c r="W310" s="291"/>
      <c r="X310" s="292"/>
      <c r="Y310" s="351">
        <v>0</v>
      </c>
      <c r="Z310" s="292"/>
      <c r="AA310" s="352">
        <v>0</v>
      </c>
      <c r="AB310" s="292"/>
      <c r="AC310" s="352"/>
      <c r="AD310" s="292"/>
      <c r="AE310" s="352"/>
      <c r="AF310" s="293"/>
      <c r="AG310" s="295"/>
      <c r="AH310" s="292"/>
      <c r="AI310" s="295"/>
      <c r="AJ310" s="292"/>
      <c r="AK310" s="295"/>
      <c r="AL310" s="293"/>
      <c r="AM310" s="294"/>
      <c r="AN310" s="292"/>
      <c r="AO310" s="295"/>
      <c r="AP310" s="292"/>
      <c r="AQ310" s="295"/>
      <c r="AR310" s="292"/>
      <c r="AS310" s="295"/>
      <c r="AT310" s="292"/>
      <c r="AU310" s="295"/>
      <c r="AV310" s="292"/>
      <c r="AW310" s="295"/>
      <c r="AX310" s="293"/>
      <c r="AY310" s="79">
        <f t="shared" si="6"/>
        <v>0</v>
      </c>
      <c r="AZ310" s="47">
        <f t="shared" si="7"/>
        <v>0</v>
      </c>
      <c r="BA310" s="47">
        <f t="shared" si="8"/>
        <v>0</v>
      </c>
      <c r="BB310" s="47">
        <f t="shared" si="9"/>
        <v>0</v>
      </c>
      <c r="BC310" s="80" t="str">
        <f t="shared" si="10"/>
        <v/>
      </c>
    </row>
    <row r="311" spans="1:55" ht="13" x14ac:dyDescent="0.15">
      <c r="A311" s="32" t="s">
        <v>7</v>
      </c>
      <c r="B311" s="33">
        <f t="shared" si="11"/>
        <v>46692</v>
      </c>
      <c r="C311" s="34">
        <v>12</v>
      </c>
      <c r="D311" s="34"/>
      <c r="E311" s="34" t="s">
        <v>31</v>
      </c>
      <c r="F311" s="35" t="s">
        <v>37</v>
      </c>
      <c r="G311" s="281"/>
      <c r="H311" s="272"/>
      <c r="I311" s="282"/>
      <c r="J311" s="272"/>
      <c r="K311" s="282"/>
      <c r="L311" s="272"/>
      <c r="M311" s="282"/>
      <c r="N311" s="283"/>
      <c r="O311" s="282"/>
      <c r="P311" s="272"/>
      <c r="Q311" s="282"/>
      <c r="R311" s="272"/>
      <c r="S311" s="282"/>
      <c r="T311" s="272"/>
      <c r="U311" s="282"/>
      <c r="V311" s="272"/>
      <c r="W311" s="282"/>
      <c r="X311" s="272"/>
      <c r="Y311" s="286">
        <v>90</v>
      </c>
      <c r="Z311" s="285"/>
      <c r="AA311" s="287">
        <v>90</v>
      </c>
      <c r="AB311" s="285"/>
      <c r="AC311" s="287"/>
      <c r="AD311" s="285"/>
      <c r="AE311" s="287"/>
      <c r="AF311" s="288"/>
      <c r="AG311" s="271"/>
      <c r="AH311" s="272"/>
      <c r="AI311" s="271"/>
      <c r="AJ311" s="272"/>
      <c r="AK311" s="271"/>
      <c r="AL311" s="283"/>
      <c r="AM311" s="289"/>
      <c r="AN311" s="272"/>
      <c r="AO311" s="271"/>
      <c r="AP311" s="272"/>
      <c r="AQ311" s="271"/>
      <c r="AR311" s="272"/>
      <c r="AS311" s="271"/>
      <c r="AT311" s="272"/>
      <c r="AU311" s="271"/>
      <c r="AV311" s="272"/>
      <c r="AW311" s="271"/>
      <c r="AX311" s="283"/>
      <c r="AY311" s="68">
        <f t="shared" si="6"/>
        <v>4861.1776500000005</v>
      </c>
      <c r="AZ311" s="34">
        <f t="shared" si="7"/>
        <v>180</v>
      </c>
      <c r="BA311" s="34">
        <f t="shared" si="8"/>
        <v>0</v>
      </c>
      <c r="BB311" s="34">
        <f t="shared" si="9"/>
        <v>180</v>
      </c>
      <c r="BC311" s="69">
        <f t="shared" si="10"/>
        <v>27.006542500000002</v>
      </c>
    </row>
    <row r="312" spans="1:55" ht="13" x14ac:dyDescent="0.15">
      <c r="A312" s="40" t="s">
        <v>9</v>
      </c>
      <c r="B312" s="41">
        <f t="shared" si="11"/>
        <v>46693</v>
      </c>
      <c r="C312" s="42">
        <v>12</v>
      </c>
      <c r="D312" s="42"/>
      <c r="E312" s="42" t="s">
        <v>31</v>
      </c>
      <c r="F312" s="43" t="s">
        <v>37</v>
      </c>
      <c r="G312" s="281"/>
      <c r="H312" s="272"/>
      <c r="I312" s="282"/>
      <c r="J312" s="272"/>
      <c r="K312" s="282"/>
      <c r="L312" s="272"/>
      <c r="M312" s="282"/>
      <c r="N312" s="283"/>
      <c r="O312" s="282"/>
      <c r="P312" s="272"/>
      <c r="Q312" s="282"/>
      <c r="R312" s="272"/>
      <c r="S312" s="282"/>
      <c r="T312" s="272"/>
      <c r="U312" s="282"/>
      <c r="V312" s="272"/>
      <c r="W312" s="282"/>
      <c r="X312" s="272"/>
      <c r="Y312" s="349">
        <v>90</v>
      </c>
      <c r="Z312" s="272"/>
      <c r="AA312" s="350">
        <v>90</v>
      </c>
      <c r="AB312" s="272"/>
      <c r="AC312" s="350"/>
      <c r="AD312" s="272"/>
      <c r="AE312" s="350"/>
      <c r="AF312" s="283"/>
      <c r="AG312" s="271"/>
      <c r="AH312" s="272"/>
      <c r="AI312" s="271"/>
      <c r="AJ312" s="272"/>
      <c r="AK312" s="271"/>
      <c r="AL312" s="283"/>
      <c r="AM312" s="289"/>
      <c r="AN312" s="272"/>
      <c r="AO312" s="271"/>
      <c r="AP312" s="272"/>
      <c r="AQ312" s="271"/>
      <c r="AR312" s="272"/>
      <c r="AS312" s="271"/>
      <c r="AT312" s="272"/>
      <c r="AU312" s="271"/>
      <c r="AV312" s="272"/>
      <c r="AW312" s="271"/>
      <c r="AX312" s="283"/>
      <c r="AY312" s="13">
        <f t="shared" si="6"/>
        <v>4861.1776500000005</v>
      </c>
      <c r="AZ312" s="42">
        <f t="shared" si="7"/>
        <v>180</v>
      </c>
      <c r="BA312" s="42">
        <f t="shared" si="8"/>
        <v>0</v>
      </c>
      <c r="BB312" s="42">
        <f t="shared" si="9"/>
        <v>180</v>
      </c>
      <c r="BC312" s="78">
        <f t="shared" si="10"/>
        <v>27.006542500000002</v>
      </c>
    </row>
    <row r="313" spans="1:55" ht="13" x14ac:dyDescent="0.15">
      <c r="A313" s="40" t="s">
        <v>10</v>
      </c>
      <c r="B313" s="41">
        <f t="shared" si="11"/>
        <v>46694</v>
      </c>
      <c r="C313" s="42">
        <v>12</v>
      </c>
      <c r="D313" s="42"/>
      <c r="E313" s="42" t="s">
        <v>31</v>
      </c>
      <c r="F313" s="43" t="s">
        <v>37</v>
      </c>
      <c r="G313" s="281"/>
      <c r="H313" s="272"/>
      <c r="I313" s="282"/>
      <c r="J313" s="272"/>
      <c r="K313" s="282"/>
      <c r="L313" s="272"/>
      <c r="M313" s="282"/>
      <c r="N313" s="283"/>
      <c r="O313" s="282"/>
      <c r="P313" s="272"/>
      <c r="Q313" s="282"/>
      <c r="R313" s="272"/>
      <c r="S313" s="282"/>
      <c r="T313" s="272"/>
      <c r="U313" s="282"/>
      <c r="V313" s="272"/>
      <c r="W313" s="282"/>
      <c r="X313" s="272"/>
      <c r="Y313" s="349">
        <v>90</v>
      </c>
      <c r="Z313" s="272"/>
      <c r="AA313" s="350">
        <v>90</v>
      </c>
      <c r="AB313" s="272"/>
      <c r="AC313" s="350"/>
      <c r="AD313" s="272"/>
      <c r="AE313" s="350"/>
      <c r="AF313" s="283"/>
      <c r="AG313" s="271"/>
      <c r="AH313" s="272"/>
      <c r="AI313" s="271"/>
      <c r="AJ313" s="272"/>
      <c r="AK313" s="271"/>
      <c r="AL313" s="283"/>
      <c r="AM313" s="289"/>
      <c r="AN313" s="272"/>
      <c r="AO313" s="271"/>
      <c r="AP313" s="272"/>
      <c r="AQ313" s="271"/>
      <c r="AR313" s="272"/>
      <c r="AS313" s="271"/>
      <c r="AT313" s="272"/>
      <c r="AU313" s="271"/>
      <c r="AV313" s="272"/>
      <c r="AW313" s="271"/>
      <c r="AX313" s="283"/>
      <c r="AY313" s="13">
        <f t="shared" si="6"/>
        <v>4861.1776500000005</v>
      </c>
      <c r="AZ313" s="42">
        <f t="shared" si="7"/>
        <v>180</v>
      </c>
      <c r="BA313" s="42">
        <f t="shared" si="8"/>
        <v>0</v>
      </c>
      <c r="BB313" s="42">
        <f t="shared" si="9"/>
        <v>180</v>
      </c>
      <c r="BC313" s="78">
        <f t="shared" si="10"/>
        <v>27.006542500000002</v>
      </c>
    </row>
    <row r="314" spans="1:55" ht="13" x14ac:dyDescent="0.15">
      <c r="A314" s="40" t="s">
        <v>11</v>
      </c>
      <c r="B314" s="41">
        <f t="shared" si="11"/>
        <v>46695</v>
      </c>
      <c r="C314" s="42">
        <v>12</v>
      </c>
      <c r="D314" s="42"/>
      <c r="E314" s="42" t="s">
        <v>31</v>
      </c>
      <c r="F314" s="43" t="s">
        <v>37</v>
      </c>
      <c r="G314" s="281"/>
      <c r="H314" s="272"/>
      <c r="I314" s="282"/>
      <c r="J314" s="272"/>
      <c r="K314" s="282"/>
      <c r="L314" s="272"/>
      <c r="M314" s="282"/>
      <c r="N314" s="283"/>
      <c r="O314" s="282"/>
      <c r="P314" s="272"/>
      <c r="Q314" s="282"/>
      <c r="R314" s="272"/>
      <c r="S314" s="282"/>
      <c r="T314" s="272"/>
      <c r="U314" s="282"/>
      <c r="V314" s="272"/>
      <c r="W314" s="282"/>
      <c r="X314" s="272"/>
      <c r="Y314" s="349">
        <v>90</v>
      </c>
      <c r="Z314" s="272"/>
      <c r="AA314" s="350">
        <v>90</v>
      </c>
      <c r="AB314" s="272"/>
      <c r="AC314" s="350"/>
      <c r="AD314" s="272"/>
      <c r="AE314" s="350"/>
      <c r="AF314" s="283"/>
      <c r="AG314" s="271"/>
      <c r="AH314" s="272"/>
      <c r="AI314" s="271"/>
      <c r="AJ314" s="272"/>
      <c r="AK314" s="271"/>
      <c r="AL314" s="283"/>
      <c r="AM314" s="289"/>
      <c r="AN314" s="272"/>
      <c r="AO314" s="271"/>
      <c r="AP314" s="272"/>
      <c r="AQ314" s="271"/>
      <c r="AR314" s="272"/>
      <c r="AS314" s="271"/>
      <c r="AT314" s="272"/>
      <c r="AU314" s="271"/>
      <c r="AV314" s="272"/>
      <c r="AW314" s="271"/>
      <c r="AX314" s="283"/>
      <c r="AY314" s="13">
        <f t="shared" si="6"/>
        <v>4861.1776500000005</v>
      </c>
      <c r="AZ314" s="42">
        <f t="shared" si="7"/>
        <v>180</v>
      </c>
      <c r="BA314" s="42">
        <f t="shared" si="8"/>
        <v>0</v>
      </c>
      <c r="BB314" s="42">
        <f t="shared" si="9"/>
        <v>180</v>
      </c>
      <c r="BC314" s="78">
        <f t="shared" si="10"/>
        <v>27.006542500000002</v>
      </c>
    </row>
    <row r="315" spans="1:55" ht="13" x14ac:dyDescent="0.15">
      <c r="A315" s="40" t="s">
        <v>12</v>
      </c>
      <c r="B315" s="41">
        <f t="shared" si="11"/>
        <v>46696</v>
      </c>
      <c r="C315" s="42">
        <v>12</v>
      </c>
      <c r="D315" s="42"/>
      <c r="E315" s="42" t="s">
        <v>31</v>
      </c>
      <c r="F315" s="43" t="s">
        <v>37</v>
      </c>
      <c r="G315" s="281"/>
      <c r="H315" s="272"/>
      <c r="I315" s="282"/>
      <c r="J315" s="272"/>
      <c r="K315" s="282"/>
      <c r="L315" s="272"/>
      <c r="M315" s="282"/>
      <c r="N315" s="283"/>
      <c r="O315" s="282"/>
      <c r="P315" s="272"/>
      <c r="Q315" s="282"/>
      <c r="R315" s="272"/>
      <c r="S315" s="282"/>
      <c r="T315" s="272"/>
      <c r="U315" s="282"/>
      <c r="V315" s="272"/>
      <c r="W315" s="282"/>
      <c r="X315" s="272"/>
      <c r="Y315" s="349">
        <v>90</v>
      </c>
      <c r="Z315" s="272"/>
      <c r="AA315" s="350">
        <v>90</v>
      </c>
      <c r="AB315" s="272"/>
      <c r="AC315" s="350"/>
      <c r="AD315" s="272"/>
      <c r="AE315" s="350"/>
      <c r="AF315" s="283"/>
      <c r="AG315" s="271"/>
      <c r="AH315" s="272"/>
      <c r="AI315" s="271"/>
      <c r="AJ315" s="272"/>
      <c r="AK315" s="271"/>
      <c r="AL315" s="283"/>
      <c r="AM315" s="289"/>
      <c r="AN315" s="272"/>
      <c r="AO315" s="271"/>
      <c r="AP315" s="272"/>
      <c r="AQ315" s="271"/>
      <c r="AR315" s="272"/>
      <c r="AS315" s="271"/>
      <c r="AT315" s="272"/>
      <c r="AU315" s="271"/>
      <c r="AV315" s="272"/>
      <c r="AW315" s="271"/>
      <c r="AX315" s="283"/>
      <c r="AY315" s="13">
        <f t="shared" si="6"/>
        <v>4861.1776500000005</v>
      </c>
      <c r="AZ315" s="42">
        <f t="shared" si="7"/>
        <v>180</v>
      </c>
      <c r="BA315" s="42">
        <f t="shared" si="8"/>
        <v>0</v>
      </c>
      <c r="BB315" s="42">
        <f t="shared" si="9"/>
        <v>180</v>
      </c>
      <c r="BC315" s="78">
        <f t="shared" si="10"/>
        <v>27.006542500000002</v>
      </c>
    </row>
    <row r="316" spans="1:55" ht="13" x14ac:dyDescent="0.15">
      <c r="A316" s="40" t="s">
        <v>13</v>
      </c>
      <c r="B316" s="41">
        <f t="shared" si="11"/>
        <v>46697</v>
      </c>
      <c r="C316" s="42">
        <v>12</v>
      </c>
      <c r="D316" s="42"/>
      <c r="E316" s="42" t="s">
        <v>31</v>
      </c>
      <c r="F316" s="43" t="s">
        <v>37</v>
      </c>
      <c r="G316" s="281"/>
      <c r="H316" s="272"/>
      <c r="I316" s="282"/>
      <c r="J316" s="272"/>
      <c r="K316" s="282"/>
      <c r="L316" s="272"/>
      <c r="M316" s="282"/>
      <c r="N316" s="283"/>
      <c r="O316" s="282"/>
      <c r="P316" s="272"/>
      <c r="Q316" s="282"/>
      <c r="R316" s="272"/>
      <c r="S316" s="282"/>
      <c r="T316" s="272"/>
      <c r="U316" s="282"/>
      <c r="V316" s="272"/>
      <c r="W316" s="282"/>
      <c r="X316" s="272"/>
      <c r="Y316" s="349">
        <v>0</v>
      </c>
      <c r="Z316" s="272"/>
      <c r="AA316" s="350">
        <v>0</v>
      </c>
      <c r="AB316" s="272"/>
      <c r="AC316" s="350"/>
      <c r="AD316" s="272"/>
      <c r="AE316" s="350"/>
      <c r="AF316" s="283"/>
      <c r="AG316" s="271"/>
      <c r="AH316" s="272"/>
      <c r="AI316" s="271"/>
      <c r="AJ316" s="272"/>
      <c r="AK316" s="271"/>
      <c r="AL316" s="283"/>
      <c r="AM316" s="289"/>
      <c r="AN316" s="272"/>
      <c r="AO316" s="271"/>
      <c r="AP316" s="272"/>
      <c r="AQ316" s="271"/>
      <c r="AR316" s="272"/>
      <c r="AS316" s="271"/>
      <c r="AT316" s="272"/>
      <c r="AU316" s="271"/>
      <c r="AV316" s="272"/>
      <c r="AW316" s="271"/>
      <c r="AX316" s="283"/>
      <c r="AY316" s="13">
        <f t="shared" si="6"/>
        <v>0</v>
      </c>
      <c r="AZ316" s="42">
        <f t="shared" si="7"/>
        <v>0</v>
      </c>
      <c r="BA316" s="42">
        <f t="shared" si="8"/>
        <v>0</v>
      </c>
      <c r="BB316" s="42">
        <f t="shared" si="9"/>
        <v>0</v>
      </c>
      <c r="BC316" s="78" t="str">
        <f t="shared" si="10"/>
        <v/>
      </c>
    </row>
    <row r="317" spans="1:55" ht="13" x14ac:dyDescent="0.15">
      <c r="A317" s="45" t="s">
        <v>14</v>
      </c>
      <c r="B317" s="46">
        <f t="shared" si="11"/>
        <v>46698</v>
      </c>
      <c r="C317" s="47">
        <v>12</v>
      </c>
      <c r="D317" s="47"/>
      <c r="E317" s="47" t="s">
        <v>31</v>
      </c>
      <c r="F317" s="48" t="s">
        <v>37</v>
      </c>
      <c r="G317" s="296"/>
      <c r="H317" s="292"/>
      <c r="I317" s="291"/>
      <c r="J317" s="292"/>
      <c r="K317" s="291"/>
      <c r="L317" s="292"/>
      <c r="M317" s="291"/>
      <c r="N317" s="293"/>
      <c r="O317" s="282"/>
      <c r="P317" s="272"/>
      <c r="Q317" s="282"/>
      <c r="R317" s="272"/>
      <c r="S317" s="282"/>
      <c r="T317" s="272"/>
      <c r="U317" s="282"/>
      <c r="V317" s="272"/>
      <c r="W317" s="282"/>
      <c r="X317" s="272"/>
      <c r="Y317" s="351">
        <v>0</v>
      </c>
      <c r="Z317" s="292"/>
      <c r="AA317" s="352">
        <v>0</v>
      </c>
      <c r="AB317" s="292"/>
      <c r="AC317" s="352"/>
      <c r="AD317" s="292"/>
      <c r="AE317" s="352"/>
      <c r="AF317" s="293"/>
      <c r="AG317" s="295"/>
      <c r="AH317" s="292"/>
      <c r="AI317" s="295"/>
      <c r="AJ317" s="292"/>
      <c r="AK317" s="295"/>
      <c r="AL317" s="293"/>
      <c r="AM317" s="294"/>
      <c r="AN317" s="292"/>
      <c r="AO317" s="295"/>
      <c r="AP317" s="292"/>
      <c r="AQ317" s="295"/>
      <c r="AR317" s="292"/>
      <c r="AS317" s="295"/>
      <c r="AT317" s="292"/>
      <c r="AU317" s="295"/>
      <c r="AV317" s="292"/>
      <c r="AW317" s="295"/>
      <c r="AX317" s="293"/>
      <c r="AY317" s="79">
        <f t="shared" si="6"/>
        <v>0</v>
      </c>
      <c r="AZ317" s="47">
        <f t="shared" si="7"/>
        <v>0</v>
      </c>
      <c r="BA317" s="47">
        <f t="shared" si="8"/>
        <v>0</v>
      </c>
      <c r="BB317" s="47">
        <f t="shared" si="9"/>
        <v>0</v>
      </c>
      <c r="BC317" s="80" t="str">
        <f t="shared" si="10"/>
        <v/>
      </c>
    </row>
    <row r="318" spans="1:55" ht="13" x14ac:dyDescent="0.15">
      <c r="A318" s="32" t="s">
        <v>7</v>
      </c>
      <c r="B318" s="33">
        <f t="shared" si="11"/>
        <v>46699</v>
      </c>
      <c r="C318" s="34">
        <v>12</v>
      </c>
      <c r="D318" s="34"/>
      <c r="E318" s="34" t="s">
        <v>34</v>
      </c>
      <c r="F318" s="35" t="s">
        <v>37</v>
      </c>
      <c r="G318" s="281"/>
      <c r="H318" s="272"/>
      <c r="I318" s="282"/>
      <c r="J318" s="272"/>
      <c r="K318" s="282"/>
      <c r="L318" s="272"/>
      <c r="M318" s="282"/>
      <c r="N318" s="283"/>
      <c r="O318" s="290"/>
      <c r="P318" s="285"/>
      <c r="Q318" s="284"/>
      <c r="R318" s="285"/>
      <c r="S318" s="284"/>
      <c r="T318" s="285"/>
      <c r="U318" s="284"/>
      <c r="V318" s="285"/>
      <c r="W318" s="284"/>
      <c r="X318" s="288"/>
      <c r="Y318" s="286">
        <v>90</v>
      </c>
      <c r="Z318" s="285"/>
      <c r="AA318" s="287">
        <v>90</v>
      </c>
      <c r="AB318" s="285"/>
      <c r="AC318" s="287"/>
      <c r="AD318" s="285"/>
      <c r="AE318" s="287"/>
      <c r="AF318" s="288"/>
      <c r="AG318" s="271"/>
      <c r="AH318" s="272"/>
      <c r="AI318" s="271"/>
      <c r="AJ318" s="272"/>
      <c r="AK318" s="271"/>
      <c r="AL318" s="283"/>
      <c r="AM318" s="289"/>
      <c r="AN318" s="272"/>
      <c r="AO318" s="271"/>
      <c r="AP318" s="272"/>
      <c r="AQ318" s="271"/>
      <c r="AR318" s="272"/>
      <c r="AS318" s="271"/>
      <c r="AT318" s="272"/>
      <c r="AU318" s="271"/>
      <c r="AV318" s="272"/>
      <c r="AW318" s="271"/>
      <c r="AX318" s="283"/>
      <c r="AY318" s="68">
        <f t="shared" si="6"/>
        <v>4861.1776500000005</v>
      </c>
      <c r="AZ318" s="34">
        <f t="shared" si="7"/>
        <v>180</v>
      </c>
      <c r="BA318" s="34">
        <f t="shared" si="8"/>
        <v>0</v>
      </c>
      <c r="BB318" s="34">
        <f t="shared" si="9"/>
        <v>180</v>
      </c>
      <c r="BC318" s="69">
        <f t="shared" si="10"/>
        <v>27.006542500000002</v>
      </c>
    </row>
    <row r="319" spans="1:55" ht="13" x14ac:dyDescent="0.15">
      <c r="A319" s="40" t="s">
        <v>9</v>
      </c>
      <c r="B319" s="41">
        <f t="shared" si="11"/>
        <v>46700</v>
      </c>
      <c r="C319" s="42">
        <v>12</v>
      </c>
      <c r="D319" s="42"/>
      <c r="E319" s="42" t="s">
        <v>34</v>
      </c>
      <c r="F319" s="43" t="s">
        <v>37</v>
      </c>
      <c r="G319" s="281"/>
      <c r="H319" s="272"/>
      <c r="I319" s="282"/>
      <c r="J319" s="272"/>
      <c r="K319" s="282"/>
      <c r="L319" s="272"/>
      <c r="M319" s="282"/>
      <c r="N319" s="283"/>
      <c r="O319" s="281"/>
      <c r="P319" s="272"/>
      <c r="Q319" s="282"/>
      <c r="R319" s="272"/>
      <c r="S319" s="282"/>
      <c r="T319" s="272"/>
      <c r="U319" s="282"/>
      <c r="V319" s="272"/>
      <c r="W319" s="282"/>
      <c r="X319" s="283"/>
      <c r="Y319" s="349">
        <v>90</v>
      </c>
      <c r="Z319" s="272"/>
      <c r="AA319" s="350">
        <v>90</v>
      </c>
      <c r="AB319" s="272"/>
      <c r="AC319" s="350"/>
      <c r="AD319" s="272"/>
      <c r="AE319" s="350"/>
      <c r="AF319" s="283"/>
      <c r="AG319" s="271"/>
      <c r="AH319" s="272"/>
      <c r="AI319" s="271"/>
      <c r="AJ319" s="272"/>
      <c r="AK319" s="271"/>
      <c r="AL319" s="283"/>
      <c r="AM319" s="289"/>
      <c r="AN319" s="272"/>
      <c r="AO319" s="271"/>
      <c r="AP319" s="272"/>
      <c r="AQ319" s="271"/>
      <c r="AR319" s="272"/>
      <c r="AS319" s="271"/>
      <c r="AT319" s="272"/>
      <c r="AU319" s="271"/>
      <c r="AV319" s="272"/>
      <c r="AW319" s="271"/>
      <c r="AX319" s="283"/>
      <c r="AY319" s="13">
        <f t="shared" si="6"/>
        <v>4861.1776500000005</v>
      </c>
      <c r="AZ319" s="42">
        <f t="shared" si="7"/>
        <v>180</v>
      </c>
      <c r="BA319" s="42">
        <f t="shared" si="8"/>
        <v>0</v>
      </c>
      <c r="BB319" s="42">
        <f t="shared" si="9"/>
        <v>180</v>
      </c>
      <c r="BC319" s="78">
        <f t="shared" si="10"/>
        <v>27.006542500000002</v>
      </c>
    </row>
    <row r="320" spans="1:55" ht="13" x14ac:dyDescent="0.15">
      <c r="A320" s="40" t="s">
        <v>10</v>
      </c>
      <c r="B320" s="41">
        <f t="shared" si="11"/>
        <v>46701</v>
      </c>
      <c r="C320" s="42">
        <v>12</v>
      </c>
      <c r="D320" s="42"/>
      <c r="E320" s="42" t="s">
        <v>34</v>
      </c>
      <c r="F320" s="43" t="s">
        <v>37</v>
      </c>
      <c r="G320" s="281"/>
      <c r="H320" s="272"/>
      <c r="I320" s="282"/>
      <c r="J320" s="272"/>
      <c r="K320" s="282"/>
      <c r="L320" s="272"/>
      <c r="M320" s="282"/>
      <c r="N320" s="283"/>
      <c r="O320" s="281"/>
      <c r="P320" s="272"/>
      <c r="Q320" s="282"/>
      <c r="R320" s="272"/>
      <c r="S320" s="282"/>
      <c r="T320" s="272"/>
      <c r="U320" s="282"/>
      <c r="V320" s="272"/>
      <c r="W320" s="282"/>
      <c r="X320" s="283"/>
      <c r="Y320" s="349">
        <v>90</v>
      </c>
      <c r="Z320" s="272"/>
      <c r="AA320" s="350">
        <v>90</v>
      </c>
      <c r="AB320" s="272"/>
      <c r="AC320" s="350"/>
      <c r="AD320" s="272"/>
      <c r="AE320" s="350"/>
      <c r="AF320" s="283"/>
      <c r="AG320" s="271"/>
      <c r="AH320" s="272"/>
      <c r="AI320" s="271"/>
      <c r="AJ320" s="272"/>
      <c r="AK320" s="271"/>
      <c r="AL320" s="283"/>
      <c r="AM320" s="289"/>
      <c r="AN320" s="272"/>
      <c r="AO320" s="271"/>
      <c r="AP320" s="272"/>
      <c r="AQ320" s="271"/>
      <c r="AR320" s="272"/>
      <c r="AS320" s="271"/>
      <c r="AT320" s="272"/>
      <c r="AU320" s="271"/>
      <c r="AV320" s="272"/>
      <c r="AW320" s="271"/>
      <c r="AX320" s="283"/>
      <c r="AY320" s="13">
        <f t="shared" si="6"/>
        <v>4861.1776500000005</v>
      </c>
      <c r="AZ320" s="42">
        <f t="shared" si="7"/>
        <v>180</v>
      </c>
      <c r="BA320" s="42">
        <f t="shared" si="8"/>
        <v>0</v>
      </c>
      <c r="BB320" s="42">
        <f t="shared" si="9"/>
        <v>180</v>
      </c>
      <c r="BC320" s="78">
        <f t="shared" si="10"/>
        <v>27.006542500000002</v>
      </c>
    </row>
    <row r="321" spans="1:55" ht="13" x14ac:dyDescent="0.15">
      <c r="A321" s="40" t="s">
        <v>11</v>
      </c>
      <c r="B321" s="41">
        <f t="shared" si="11"/>
        <v>46702</v>
      </c>
      <c r="C321" s="42">
        <v>12</v>
      </c>
      <c r="D321" s="42"/>
      <c r="E321" s="42" t="s">
        <v>34</v>
      </c>
      <c r="F321" s="43" t="s">
        <v>37</v>
      </c>
      <c r="G321" s="281"/>
      <c r="H321" s="272"/>
      <c r="I321" s="282"/>
      <c r="J321" s="272"/>
      <c r="K321" s="282"/>
      <c r="L321" s="272"/>
      <c r="M321" s="282"/>
      <c r="N321" s="283"/>
      <c r="O321" s="281"/>
      <c r="P321" s="272"/>
      <c r="Q321" s="282"/>
      <c r="R321" s="272"/>
      <c r="S321" s="282"/>
      <c r="T321" s="272"/>
      <c r="U321" s="282"/>
      <c r="V321" s="272"/>
      <c r="W321" s="282"/>
      <c r="X321" s="283"/>
      <c r="Y321" s="349">
        <v>90</v>
      </c>
      <c r="Z321" s="272"/>
      <c r="AA321" s="350">
        <v>90</v>
      </c>
      <c r="AB321" s="272"/>
      <c r="AC321" s="350"/>
      <c r="AD321" s="272"/>
      <c r="AE321" s="350"/>
      <c r="AF321" s="283"/>
      <c r="AG321" s="271"/>
      <c r="AH321" s="272"/>
      <c r="AI321" s="271"/>
      <c r="AJ321" s="272"/>
      <c r="AK321" s="271"/>
      <c r="AL321" s="283"/>
      <c r="AM321" s="289"/>
      <c r="AN321" s="272"/>
      <c r="AO321" s="271"/>
      <c r="AP321" s="272"/>
      <c r="AQ321" s="271"/>
      <c r="AR321" s="272"/>
      <c r="AS321" s="271"/>
      <c r="AT321" s="272"/>
      <c r="AU321" s="271"/>
      <c r="AV321" s="272"/>
      <c r="AW321" s="271"/>
      <c r="AX321" s="283"/>
      <c r="AY321" s="13">
        <f t="shared" si="6"/>
        <v>4861.1776500000005</v>
      </c>
      <c r="AZ321" s="42">
        <f t="shared" si="7"/>
        <v>180</v>
      </c>
      <c r="BA321" s="42">
        <f t="shared" si="8"/>
        <v>0</v>
      </c>
      <c r="BB321" s="42">
        <f t="shared" si="9"/>
        <v>180</v>
      </c>
      <c r="BC321" s="78">
        <f t="shared" si="10"/>
        <v>27.006542500000002</v>
      </c>
    </row>
    <row r="322" spans="1:55" ht="13" x14ac:dyDescent="0.15">
      <c r="A322" s="40" t="s">
        <v>12</v>
      </c>
      <c r="B322" s="41">
        <f t="shared" si="11"/>
        <v>46703</v>
      </c>
      <c r="C322" s="42">
        <v>12</v>
      </c>
      <c r="D322" s="42"/>
      <c r="E322" s="42" t="s">
        <v>34</v>
      </c>
      <c r="F322" s="43" t="s">
        <v>37</v>
      </c>
      <c r="G322" s="281"/>
      <c r="H322" s="272"/>
      <c r="I322" s="282"/>
      <c r="J322" s="272"/>
      <c r="K322" s="282"/>
      <c r="L322" s="272"/>
      <c r="M322" s="282"/>
      <c r="N322" s="283"/>
      <c r="O322" s="281"/>
      <c r="P322" s="272"/>
      <c r="Q322" s="282"/>
      <c r="R322" s="272"/>
      <c r="S322" s="282"/>
      <c r="T322" s="272"/>
      <c r="U322" s="282"/>
      <c r="V322" s="272"/>
      <c r="W322" s="282"/>
      <c r="X322" s="283"/>
      <c r="Y322" s="349">
        <v>90</v>
      </c>
      <c r="Z322" s="272"/>
      <c r="AA322" s="350">
        <v>90</v>
      </c>
      <c r="AB322" s="272"/>
      <c r="AC322" s="350"/>
      <c r="AD322" s="272"/>
      <c r="AE322" s="350"/>
      <c r="AF322" s="283"/>
      <c r="AG322" s="271"/>
      <c r="AH322" s="272"/>
      <c r="AI322" s="271"/>
      <c r="AJ322" s="272"/>
      <c r="AK322" s="271"/>
      <c r="AL322" s="283"/>
      <c r="AM322" s="289"/>
      <c r="AN322" s="272"/>
      <c r="AO322" s="271"/>
      <c r="AP322" s="272"/>
      <c r="AQ322" s="271"/>
      <c r="AR322" s="272"/>
      <c r="AS322" s="271"/>
      <c r="AT322" s="272"/>
      <c r="AU322" s="271"/>
      <c r="AV322" s="272"/>
      <c r="AW322" s="271"/>
      <c r="AX322" s="283"/>
      <c r="AY322" s="13">
        <f t="shared" si="6"/>
        <v>4861.1776500000005</v>
      </c>
      <c r="AZ322" s="42">
        <f t="shared" si="7"/>
        <v>180</v>
      </c>
      <c r="BA322" s="42">
        <f t="shared" si="8"/>
        <v>0</v>
      </c>
      <c r="BB322" s="42">
        <f t="shared" si="9"/>
        <v>180</v>
      </c>
      <c r="BC322" s="78">
        <f t="shared" si="10"/>
        <v>27.006542500000002</v>
      </c>
    </row>
    <row r="323" spans="1:55" ht="13" x14ac:dyDescent="0.15">
      <c r="A323" s="40" t="s">
        <v>13</v>
      </c>
      <c r="B323" s="41">
        <f t="shared" si="11"/>
        <v>46704</v>
      </c>
      <c r="C323" s="42">
        <v>12</v>
      </c>
      <c r="D323" s="42"/>
      <c r="E323" s="42" t="s">
        <v>34</v>
      </c>
      <c r="F323" s="43" t="s">
        <v>37</v>
      </c>
      <c r="G323" s="281"/>
      <c r="H323" s="272"/>
      <c r="I323" s="282"/>
      <c r="J323" s="272"/>
      <c r="K323" s="282"/>
      <c r="L323" s="272"/>
      <c r="M323" s="282"/>
      <c r="N323" s="283"/>
      <c r="O323" s="281"/>
      <c r="P323" s="272"/>
      <c r="Q323" s="282"/>
      <c r="R323" s="272"/>
      <c r="S323" s="282"/>
      <c r="T323" s="272"/>
      <c r="U323" s="282"/>
      <c r="V323" s="272"/>
      <c r="W323" s="282"/>
      <c r="X323" s="283"/>
      <c r="Y323" s="349">
        <v>0</v>
      </c>
      <c r="Z323" s="272"/>
      <c r="AA323" s="350">
        <v>0</v>
      </c>
      <c r="AB323" s="272"/>
      <c r="AC323" s="350"/>
      <c r="AD323" s="272"/>
      <c r="AE323" s="350"/>
      <c r="AF323" s="283"/>
      <c r="AG323" s="271"/>
      <c r="AH323" s="272"/>
      <c r="AI323" s="271"/>
      <c r="AJ323" s="272"/>
      <c r="AK323" s="271"/>
      <c r="AL323" s="283"/>
      <c r="AM323" s="289"/>
      <c r="AN323" s="272"/>
      <c r="AO323" s="271"/>
      <c r="AP323" s="272"/>
      <c r="AQ323" s="271"/>
      <c r="AR323" s="272"/>
      <c r="AS323" s="271"/>
      <c r="AT323" s="272"/>
      <c r="AU323" s="271"/>
      <c r="AV323" s="272"/>
      <c r="AW323" s="271"/>
      <c r="AX323" s="283"/>
      <c r="AY323" s="13">
        <f t="shared" si="6"/>
        <v>0</v>
      </c>
      <c r="AZ323" s="42">
        <f t="shared" si="7"/>
        <v>0</v>
      </c>
      <c r="BA323" s="42">
        <f t="shared" si="8"/>
        <v>0</v>
      </c>
      <c r="BB323" s="42">
        <f t="shared" si="9"/>
        <v>0</v>
      </c>
      <c r="BC323" s="78" t="str">
        <f t="shared" si="10"/>
        <v/>
      </c>
    </row>
    <row r="324" spans="1:55" ht="13" x14ac:dyDescent="0.15">
      <c r="A324" s="45" t="s">
        <v>14</v>
      </c>
      <c r="B324" s="46">
        <f t="shared" si="11"/>
        <v>46705</v>
      </c>
      <c r="C324" s="47">
        <v>12</v>
      </c>
      <c r="D324" s="47"/>
      <c r="E324" s="47" t="s">
        <v>34</v>
      </c>
      <c r="F324" s="48" t="s">
        <v>37</v>
      </c>
      <c r="G324" s="296"/>
      <c r="H324" s="292"/>
      <c r="I324" s="291"/>
      <c r="J324" s="292"/>
      <c r="K324" s="291"/>
      <c r="L324" s="292"/>
      <c r="M324" s="291"/>
      <c r="N324" s="293"/>
      <c r="O324" s="296"/>
      <c r="P324" s="292"/>
      <c r="Q324" s="291"/>
      <c r="R324" s="292"/>
      <c r="S324" s="291"/>
      <c r="T324" s="292"/>
      <c r="U324" s="291"/>
      <c r="V324" s="292"/>
      <c r="W324" s="291"/>
      <c r="X324" s="293"/>
      <c r="Y324" s="349">
        <v>0</v>
      </c>
      <c r="Z324" s="272"/>
      <c r="AA324" s="352">
        <v>0</v>
      </c>
      <c r="AB324" s="292"/>
      <c r="AC324" s="352"/>
      <c r="AD324" s="292"/>
      <c r="AE324" s="352"/>
      <c r="AF324" s="293"/>
      <c r="AG324" s="295"/>
      <c r="AH324" s="292"/>
      <c r="AI324" s="295"/>
      <c r="AJ324" s="292"/>
      <c r="AK324" s="295"/>
      <c r="AL324" s="293"/>
      <c r="AM324" s="294"/>
      <c r="AN324" s="292"/>
      <c r="AO324" s="295"/>
      <c r="AP324" s="292"/>
      <c r="AQ324" s="295"/>
      <c r="AR324" s="292"/>
      <c r="AS324" s="295"/>
      <c r="AT324" s="292"/>
      <c r="AU324" s="295"/>
      <c r="AV324" s="292"/>
      <c r="AW324" s="295"/>
      <c r="AX324" s="293"/>
      <c r="AY324" s="79">
        <f t="shared" si="6"/>
        <v>0</v>
      </c>
      <c r="AZ324" s="47">
        <f t="shared" si="7"/>
        <v>0</v>
      </c>
      <c r="BA324" s="47">
        <f t="shared" si="8"/>
        <v>0</v>
      </c>
      <c r="BB324" s="47">
        <f t="shared" si="9"/>
        <v>0</v>
      </c>
      <c r="BC324" s="80" t="str">
        <f t="shared" si="10"/>
        <v/>
      </c>
    </row>
    <row r="325" spans="1:55" ht="13" x14ac:dyDescent="0.15">
      <c r="A325" s="32" t="s">
        <v>7</v>
      </c>
      <c r="B325" s="33">
        <f t="shared" si="11"/>
        <v>46706</v>
      </c>
      <c r="C325" s="34">
        <v>12</v>
      </c>
      <c r="D325" s="34"/>
      <c r="E325" s="34" t="s">
        <v>35</v>
      </c>
      <c r="F325" s="35" t="s">
        <v>37</v>
      </c>
      <c r="G325" s="281"/>
      <c r="H325" s="272"/>
      <c r="I325" s="282"/>
      <c r="J325" s="272"/>
      <c r="K325" s="282"/>
      <c r="L325" s="272"/>
      <c r="M325" s="282"/>
      <c r="N325" s="283"/>
      <c r="O325" s="290"/>
      <c r="P325" s="285"/>
      <c r="Q325" s="284"/>
      <c r="R325" s="285"/>
      <c r="S325" s="284"/>
      <c r="T325" s="285"/>
      <c r="U325" s="284"/>
      <c r="V325" s="285"/>
      <c r="W325" s="284"/>
      <c r="X325" s="288"/>
      <c r="Y325" s="286">
        <v>40</v>
      </c>
      <c r="Z325" s="285"/>
      <c r="AA325" s="287">
        <v>40</v>
      </c>
      <c r="AB325" s="285"/>
      <c r="AC325" s="287"/>
      <c r="AD325" s="285"/>
      <c r="AE325" s="287"/>
      <c r="AF325" s="288"/>
      <c r="AG325" s="271"/>
      <c r="AH325" s="272"/>
      <c r="AI325" s="271"/>
      <c r="AJ325" s="272"/>
      <c r="AK325" s="271"/>
      <c r="AL325" s="283"/>
      <c r="AM325" s="289"/>
      <c r="AN325" s="272"/>
      <c r="AO325" s="271"/>
      <c r="AP325" s="272"/>
      <c r="AQ325" s="271"/>
      <c r="AR325" s="272"/>
      <c r="AS325" s="271"/>
      <c r="AT325" s="272"/>
      <c r="AU325" s="271"/>
      <c r="AV325" s="272"/>
      <c r="AW325" s="271"/>
      <c r="AX325" s="283"/>
      <c r="AY325" s="68">
        <f t="shared" si="6"/>
        <v>2160.5234</v>
      </c>
      <c r="AZ325" s="34">
        <f t="shared" si="7"/>
        <v>80</v>
      </c>
      <c r="BA325" s="34">
        <f t="shared" si="8"/>
        <v>0</v>
      </c>
      <c r="BB325" s="34">
        <f t="shared" si="9"/>
        <v>80</v>
      </c>
      <c r="BC325" s="69">
        <f t="shared" si="10"/>
        <v>27.006542500000002</v>
      </c>
    </row>
    <row r="326" spans="1:55" ht="13" x14ac:dyDescent="0.15">
      <c r="A326" s="40" t="s">
        <v>9</v>
      </c>
      <c r="B326" s="41">
        <f t="shared" si="11"/>
        <v>46707</v>
      </c>
      <c r="C326" s="42">
        <v>12</v>
      </c>
      <c r="D326" s="42"/>
      <c r="E326" s="42" t="s">
        <v>35</v>
      </c>
      <c r="F326" s="43" t="s">
        <v>37</v>
      </c>
      <c r="G326" s="281"/>
      <c r="H326" s="272"/>
      <c r="I326" s="282"/>
      <c r="J326" s="272"/>
      <c r="K326" s="282"/>
      <c r="L326" s="272"/>
      <c r="M326" s="282"/>
      <c r="N326" s="283"/>
      <c r="O326" s="281"/>
      <c r="P326" s="272"/>
      <c r="Q326" s="282"/>
      <c r="R326" s="272"/>
      <c r="S326" s="282"/>
      <c r="T326" s="272"/>
      <c r="U326" s="282"/>
      <c r="V326" s="272"/>
      <c r="W326" s="282"/>
      <c r="X326" s="283"/>
      <c r="Y326" s="349">
        <v>40</v>
      </c>
      <c r="Z326" s="272"/>
      <c r="AA326" s="350">
        <v>40</v>
      </c>
      <c r="AB326" s="272"/>
      <c r="AC326" s="350"/>
      <c r="AD326" s="272"/>
      <c r="AE326" s="350"/>
      <c r="AF326" s="283"/>
      <c r="AG326" s="271"/>
      <c r="AH326" s="272"/>
      <c r="AI326" s="271"/>
      <c r="AJ326" s="272"/>
      <c r="AK326" s="271"/>
      <c r="AL326" s="283"/>
      <c r="AM326" s="289"/>
      <c r="AN326" s="272"/>
      <c r="AO326" s="271"/>
      <c r="AP326" s="272"/>
      <c r="AQ326" s="271"/>
      <c r="AR326" s="272"/>
      <c r="AS326" s="271"/>
      <c r="AT326" s="272"/>
      <c r="AU326" s="271"/>
      <c r="AV326" s="272"/>
      <c r="AW326" s="271"/>
      <c r="AX326" s="283"/>
      <c r="AY326" s="13">
        <f t="shared" si="6"/>
        <v>2160.5234</v>
      </c>
      <c r="AZ326" s="42">
        <f t="shared" si="7"/>
        <v>80</v>
      </c>
      <c r="BA326" s="42">
        <f t="shared" si="8"/>
        <v>0</v>
      </c>
      <c r="BB326" s="42">
        <f t="shared" si="9"/>
        <v>80</v>
      </c>
      <c r="BC326" s="78">
        <f t="shared" si="10"/>
        <v>27.006542500000002</v>
      </c>
    </row>
    <row r="327" spans="1:55" ht="13" x14ac:dyDescent="0.15">
      <c r="A327" s="40" t="s">
        <v>10</v>
      </c>
      <c r="B327" s="41">
        <f t="shared" si="11"/>
        <v>46708</v>
      </c>
      <c r="C327" s="42">
        <v>12</v>
      </c>
      <c r="D327" s="42"/>
      <c r="E327" s="42" t="s">
        <v>35</v>
      </c>
      <c r="F327" s="43" t="s">
        <v>37</v>
      </c>
      <c r="G327" s="281"/>
      <c r="H327" s="272"/>
      <c r="I327" s="282"/>
      <c r="J327" s="272"/>
      <c r="K327" s="282"/>
      <c r="L327" s="272"/>
      <c r="M327" s="282"/>
      <c r="N327" s="283"/>
      <c r="O327" s="281"/>
      <c r="P327" s="272"/>
      <c r="Q327" s="282"/>
      <c r="R327" s="272"/>
      <c r="S327" s="282"/>
      <c r="T327" s="272"/>
      <c r="U327" s="282"/>
      <c r="V327" s="272"/>
      <c r="W327" s="282"/>
      <c r="X327" s="283"/>
      <c r="Y327" s="349">
        <v>40</v>
      </c>
      <c r="Z327" s="272"/>
      <c r="AA327" s="350">
        <v>40</v>
      </c>
      <c r="AB327" s="272"/>
      <c r="AC327" s="350"/>
      <c r="AD327" s="272"/>
      <c r="AE327" s="350"/>
      <c r="AF327" s="283"/>
      <c r="AG327" s="271"/>
      <c r="AH327" s="272"/>
      <c r="AI327" s="271"/>
      <c r="AJ327" s="272"/>
      <c r="AK327" s="271"/>
      <c r="AL327" s="283"/>
      <c r="AM327" s="289"/>
      <c r="AN327" s="272"/>
      <c r="AO327" s="271"/>
      <c r="AP327" s="272"/>
      <c r="AQ327" s="271"/>
      <c r="AR327" s="272"/>
      <c r="AS327" s="271"/>
      <c r="AT327" s="272"/>
      <c r="AU327" s="271"/>
      <c r="AV327" s="272"/>
      <c r="AW327" s="271"/>
      <c r="AX327" s="283"/>
      <c r="AY327" s="13">
        <f t="shared" si="6"/>
        <v>2160.5234</v>
      </c>
      <c r="AZ327" s="42">
        <f t="shared" si="7"/>
        <v>80</v>
      </c>
      <c r="BA327" s="42">
        <f t="shared" si="8"/>
        <v>0</v>
      </c>
      <c r="BB327" s="42">
        <f t="shared" si="9"/>
        <v>80</v>
      </c>
      <c r="BC327" s="78">
        <f t="shared" si="10"/>
        <v>27.006542500000002</v>
      </c>
    </row>
    <row r="328" spans="1:55" ht="13" x14ac:dyDescent="0.15">
      <c r="A328" s="40" t="s">
        <v>11</v>
      </c>
      <c r="B328" s="41">
        <f t="shared" si="11"/>
        <v>46709</v>
      </c>
      <c r="C328" s="42">
        <v>12</v>
      </c>
      <c r="D328" s="42"/>
      <c r="E328" s="42" t="s">
        <v>35</v>
      </c>
      <c r="F328" s="43" t="s">
        <v>37</v>
      </c>
      <c r="G328" s="281"/>
      <c r="H328" s="272"/>
      <c r="I328" s="282"/>
      <c r="J328" s="272"/>
      <c r="K328" s="282"/>
      <c r="L328" s="272"/>
      <c r="M328" s="282"/>
      <c r="N328" s="283"/>
      <c r="O328" s="281"/>
      <c r="P328" s="272"/>
      <c r="Q328" s="282"/>
      <c r="R328" s="272"/>
      <c r="S328" s="282"/>
      <c r="T328" s="272"/>
      <c r="U328" s="282"/>
      <c r="V328" s="272"/>
      <c r="W328" s="282"/>
      <c r="X328" s="283"/>
      <c r="Y328" s="349">
        <v>40</v>
      </c>
      <c r="Z328" s="272"/>
      <c r="AA328" s="350">
        <v>40</v>
      </c>
      <c r="AB328" s="272"/>
      <c r="AC328" s="350"/>
      <c r="AD328" s="272"/>
      <c r="AE328" s="350"/>
      <c r="AF328" s="283"/>
      <c r="AG328" s="271"/>
      <c r="AH328" s="272"/>
      <c r="AI328" s="271"/>
      <c r="AJ328" s="272"/>
      <c r="AK328" s="271"/>
      <c r="AL328" s="283"/>
      <c r="AM328" s="289"/>
      <c r="AN328" s="272"/>
      <c r="AO328" s="271"/>
      <c r="AP328" s="272"/>
      <c r="AQ328" s="271"/>
      <c r="AR328" s="272"/>
      <c r="AS328" s="271"/>
      <c r="AT328" s="272"/>
      <c r="AU328" s="271"/>
      <c r="AV328" s="272"/>
      <c r="AW328" s="271"/>
      <c r="AX328" s="283"/>
      <c r="AY328" s="13">
        <f t="shared" si="6"/>
        <v>2160.5234</v>
      </c>
      <c r="AZ328" s="42">
        <f t="shared" si="7"/>
        <v>80</v>
      </c>
      <c r="BA328" s="42">
        <f t="shared" si="8"/>
        <v>0</v>
      </c>
      <c r="BB328" s="42">
        <f t="shared" si="9"/>
        <v>80</v>
      </c>
      <c r="BC328" s="78">
        <f t="shared" si="10"/>
        <v>27.006542500000002</v>
      </c>
    </row>
    <row r="329" spans="1:55" ht="13" x14ac:dyDescent="0.15">
      <c r="A329" s="40" t="s">
        <v>12</v>
      </c>
      <c r="B329" s="41">
        <f t="shared" si="11"/>
        <v>46710</v>
      </c>
      <c r="C329" s="42">
        <v>12</v>
      </c>
      <c r="D329" s="42"/>
      <c r="E329" s="42" t="s">
        <v>35</v>
      </c>
      <c r="F329" s="43" t="s">
        <v>37</v>
      </c>
      <c r="G329" s="281"/>
      <c r="H329" s="272"/>
      <c r="I329" s="282"/>
      <c r="J329" s="272"/>
      <c r="K329" s="282"/>
      <c r="L329" s="272"/>
      <c r="M329" s="282"/>
      <c r="N329" s="283"/>
      <c r="O329" s="281"/>
      <c r="P329" s="272"/>
      <c r="Q329" s="282"/>
      <c r="R329" s="272"/>
      <c r="S329" s="282"/>
      <c r="T329" s="272"/>
      <c r="U329" s="282"/>
      <c r="V329" s="272"/>
      <c r="W329" s="282"/>
      <c r="X329" s="283"/>
      <c r="Y329" s="349">
        <v>40</v>
      </c>
      <c r="Z329" s="272"/>
      <c r="AA329" s="350">
        <v>40</v>
      </c>
      <c r="AB329" s="272"/>
      <c r="AC329" s="350"/>
      <c r="AD329" s="272"/>
      <c r="AE329" s="350"/>
      <c r="AF329" s="283"/>
      <c r="AG329" s="271"/>
      <c r="AH329" s="272"/>
      <c r="AI329" s="271"/>
      <c r="AJ329" s="272"/>
      <c r="AK329" s="271"/>
      <c r="AL329" s="283"/>
      <c r="AM329" s="289"/>
      <c r="AN329" s="272"/>
      <c r="AO329" s="271"/>
      <c r="AP329" s="272"/>
      <c r="AQ329" s="271"/>
      <c r="AR329" s="272"/>
      <c r="AS329" s="271"/>
      <c r="AT329" s="272"/>
      <c r="AU329" s="271"/>
      <c r="AV329" s="272"/>
      <c r="AW329" s="271"/>
      <c r="AX329" s="283"/>
      <c r="AY329" s="13">
        <f t="shared" si="6"/>
        <v>2160.5234</v>
      </c>
      <c r="AZ329" s="42">
        <f t="shared" si="7"/>
        <v>80</v>
      </c>
      <c r="BA329" s="42">
        <f t="shared" si="8"/>
        <v>0</v>
      </c>
      <c r="BB329" s="42">
        <f t="shared" si="9"/>
        <v>80</v>
      </c>
      <c r="BC329" s="78">
        <f t="shared" si="10"/>
        <v>27.006542500000002</v>
      </c>
    </row>
    <row r="330" spans="1:55" ht="13" x14ac:dyDescent="0.15">
      <c r="A330" s="40" t="s">
        <v>13</v>
      </c>
      <c r="B330" s="41">
        <f t="shared" si="11"/>
        <v>46711</v>
      </c>
      <c r="C330" s="42">
        <v>12</v>
      </c>
      <c r="D330" s="42"/>
      <c r="E330" s="42" t="s">
        <v>35</v>
      </c>
      <c r="F330" s="43" t="s">
        <v>37</v>
      </c>
      <c r="G330" s="281"/>
      <c r="H330" s="272"/>
      <c r="I330" s="282"/>
      <c r="J330" s="272"/>
      <c r="K330" s="282"/>
      <c r="L330" s="272"/>
      <c r="M330" s="282"/>
      <c r="N330" s="283"/>
      <c r="O330" s="281"/>
      <c r="P330" s="272"/>
      <c r="Q330" s="282"/>
      <c r="R330" s="272"/>
      <c r="S330" s="282"/>
      <c r="T330" s="272"/>
      <c r="U330" s="282"/>
      <c r="V330" s="272"/>
      <c r="W330" s="282"/>
      <c r="X330" s="283"/>
      <c r="Y330" s="349">
        <v>0</v>
      </c>
      <c r="Z330" s="272"/>
      <c r="AA330" s="350">
        <v>0</v>
      </c>
      <c r="AB330" s="272"/>
      <c r="AC330" s="350"/>
      <c r="AD330" s="272"/>
      <c r="AE330" s="350"/>
      <c r="AF330" s="283"/>
      <c r="AG330" s="271"/>
      <c r="AH330" s="272"/>
      <c r="AI330" s="271"/>
      <c r="AJ330" s="272"/>
      <c r="AK330" s="271"/>
      <c r="AL330" s="283"/>
      <c r="AM330" s="289"/>
      <c r="AN330" s="272"/>
      <c r="AO330" s="271"/>
      <c r="AP330" s="272"/>
      <c r="AQ330" s="271"/>
      <c r="AR330" s="272"/>
      <c r="AS330" s="271"/>
      <c r="AT330" s="272"/>
      <c r="AU330" s="271"/>
      <c r="AV330" s="272"/>
      <c r="AW330" s="271"/>
      <c r="AX330" s="283"/>
      <c r="AY330" s="13">
        <f t="shared" si="6"/>
        <v>0</v>
      </c>
      <c r="AZ330" s="42">
        <f t="shared" si="7"/>
        <v>0</v>
      </c>
      <c r="BA330" s="42">
        <f t="shared" si="8"/>
        <v>0</v>
      </c>
      <c r="BB330" s="42">
        <f t="shared" si="9"/>
        <v>0</v>
      </c>
      <c r="BC330" s="78" t="str">
        <f t="shared" si="10"/>
        <v/>
      </c>
    </row>
    <row r="331" spans="1:55" ht="13" x14ac:dyDescent="0.15">
      <c r="A331" s="45" t="s">
        <v>14</v>
      </c>
      <c r="B331" s="46">
        <f t="shared" si="11"/>
        <v>46712</v>
      </c>
      <c r="C331" s="47">
        <v>12</v>
      </c>
      <c r="D331" s="47"/>
      <c r="E331" s="47" t="s">
        <v>35</v>
      </c>
      <c r="F331" s="48" t="s">
        <v>37</v>
      </c>
      <c r="G331" s="296"/>
      <c r="H331" s="292"/>
      <c r="I331" s="291"/>
      <c r="J331" s="292"/>
      <c r="K331" s="291"/>
      <c r="L331" s="292"/>
      <c r="M331" s="291"/>
      <c r="N331" s="293"/>
      <c r="O331" s="296"/>
      <c r="P331" s="292"/>
      <c r="Q331" s="291"/>
      <c r="R331" s="292"/>
      <c r="S331" s="291"/>
      <c r="T331" s="292"/>
      <c r="U331" s="291"/>
      <c r="V331" s="292"/>
      <c r="W331" s="291"/>
      <c r="X331" s="293"/>
      <c r="Y331" s="351">
        <v>0</v>
      </c>
      <c r="Z331" s="292"/>
      <c r="AA331" s="352">
        <v>0</v>
      </c>
      <c r="AB331" s="292"/>
      <c r="AC331" s="352"/>
      <c r="AD331" s="292"/>
      <c r="AE331" s="352"/>
      <c r="AF331" s="293"/>
      <c r="AG331" s="295"/>
      <c r="AH331" s="292"/>
      <c r="AI331" s="295"/>
      <c r="AJ331" s="292"/>
      <c r="AK331" s="295"/>
      <c r="AL331" s="293"/>
      <c r="AM331" s="294"/>
      <c r="AN331" s="292"/>
      <c r="AO331" s="295"/>
      <c r="AP331" s="292"/>
      <c r="AQ331" s="295"/>
      <c r="AR331" s="292"/>
      <c r="AS331" s="295"/>
      <c r="AT331" s="292"/>
      <c r="AU331" s="295"/>
      <c r="AV331" s="292"/>
      <c r="AW331" s="295"/>
      <c r="AX331" s="293"/>
      <c r="AY331" s="79">
        <f t="shared" si="6"/>
        <v>0</v>
      </c>
      <c r="AZ331" s="47">
        <f t="shared" si="7"/>
        <v>0</v>
      </c>
      <c r="BA331" s="47">
        <f t="shared" si="8"/>
        <v>0</v>
      </c>
      <c r="BB331" s="47">
        <f t="shared" si="9"/>
        <v>0</v>
      </c>
      <c r="BC331" s="80" t="str">
        <f t="shared" si="10"/>
        <v/>
      </c>
    </row>
    <row r="332" spans="1:55" ht="13" x14ac:dyDescent="0.15">
      <c r="A332" s="32" t="s">
        <v>7</v>
      </c>
      <c r="B332" s="33">
        <f t="shared" si="11"/>
        <v>46713</v>
      </c>
      <c r="C332" s="34">
        <v>12</v>
      </c>
      <c r="D332" s="34"/>
      <c r="E332" s="34" t="s">
        <v>36</v>
      </c>
      <c r="F332" s="35" t="s">
        <v>32</v>
      </c>
      <c r="G332" s="281"/>
      <c r="H332" s="272"/>
      <c r="I332" s="282"/>
      <c r="J332" s="272"/>
      <c r="K332" s="282"/>
      <c r="L332" s="272"/>
      <c r="M332" s="282"/>
      <c r="N332" s="283"/>
      <c r="O332" s="290"/>
      <c r="P332" s="285"/>
      <c r="Q332" s="284"/>
      <c r="R332" s="285"/>
      <c r="S332" s="284"/>
      <c r="T332" s="285"/>
      <c r="U332" s="284"/>
      <c r="V332" s="285"/>
      <c r="W332" s="284"/>
      <c r="X332" s="288"/>
      <c r="Y332" s="281"/>
      <c r="Z332" s="272"/>
      <c r="AA332" s="282"/>
      <c r="AB332" s="283"/>
      <c r="AC332" s="282"/>
      <c r="AD332" s="272"/>
      <c r="AE332" s="282"/>
      <c r="AF332" s="272"/>
      <c r="AG332" s="282"/>
      <c r="AH332" s="272"/>
      <c r="AI332" s="282"/>
      <c r="AJ332" s="272"/>
      <c r="AK332" s="282"/>
      <c r="AL332" s="283"/>
      <c r="AM332" s="289"/>
      <c r="AN332" s="272"/>
      <c r="AO332" s="271"/>
      <c r="AP332" s="272"/>
      <c r="AQ332" s="271"/>
      <c r="AR332" s="272"/>
      <c r="AS332" s="271"/>
      <c r="AT332" s="272"/>
      <c r="AU332" s="271"/>
      <c r="AV332" s="272"/>
      <c r="AW332" s="271"/>
      <c r="AX332" s="283"/>
      <c r="AY332" s="68">
        <f t="shared" si="6"/>
        <v>0</v>
      </c>
      <c r="AZ332" s="34">
        <f t="shared" si="7"/>
        <v>0</v>
      </c>
      <c r="BA332" s="34">
        <f t="shared" si="8"/>
        <v>0</v>
      </c>
      <c r="BB332" s="34">
        <f t="shared" si="9"/>
        <v>0</v>
      </c>
      <c r="BC332" s="69" t="str">
        <f t="shared" si="10"/>
        <v/>
      </c>
    </row>
    <row r="333" spans="1:55" ht="13" x14ac:dyDescent="0.15">
      <c r="A333" s="40" t="s">
        <v>9</v>
      </c>
      <c r="B333" s="41">
        <f t="shared" si="11"/>
        <v>46714</v>
      </c>
      <c r="C333" s="42">
        <v>12</v>
      </c>
      <c r="D333" s="42"/>
      <c r="E333" s="42" t="s">
        <v>36</v>
      </c>
      <c r="F333" s="43" t="s">
        <v>32</v>
      </c>
      <c r="G333" s="281"/>
      <c r="H333" s="272"/>
      <c r="I333" s="282"/>
      <c r="J333" s="272"/>
      <c r="K333" s="282"/>
      <c r="L333" s="272"/>
      <c r="M333" s="282"/>
      <c r="N333" s="283"/>
      <c r="O333" s="281"/>
      <c r="P333" s="272"/>
      <c r="Q333" s="282"/>
      <c r="R333" s="272"/>
      <c r="S333" s="282"/>
      <c r="T333" s="272"/>
      <c r="U333" s="282"/>
      <c r="V333" s="272"/>
      <c r="W333" s="282"/>
      <c r="X333" s="283"/>
      <c r="Y333" s="281"/>
      <c r="Z333" s="272"/>
      <c r="AA333" s="282"/>
      <c r="AB333" s="283"/>
      <c r="AC333" s="282"/>
      <c r="AD333" s="272"/>
      <c r="AE333" s="282"/>
      <c r="AF333" s="272"/>
      <c r="AG333" s="282"/>
      <c r="AH333" s="272"/>
      <c r="AI333" s="282"/>
      <c r="AJ333" s="272"/>
      <c r="AK333" s="282"/>
      <c r="AL333" s="283"/>
      <c r="AM333" s="289"/>
      <c r="AN333" s="272"/>
      <c r="AO333" s="271"/>
      <c r="AP333" s="272"/>
      <c r="AQ333" s="271"/>
      <c r="AR333" s="272"/>
      <c r="AS333" s="271"/>
      <c r="AT333" s="272"/>
      <c r="AU333" s="271"/>
      <c r="AV333" s="272"/>
      <c r="AW333" s="271"/>
      <c r="AX333" s="283"/>
      <c r="AY333" s="13">
        <f t="shared" si="6"/>
        <v>0</v>
      </c>
      <c r="AZ333" s="42">
        <f t="shared" si="7"/>
        <v>0</v>
      </c>
      <c r="BA333" s="42">
        <f t="shared" si="8"/>
        <v>0</v>
      </c>
      <c r="BB333" s="42">
        <f t="shared" si="9"/>
        <v>0</v>
      </c>
      <c r="BC333" s="78" t="str">
        <f t="shared" si="10"/>
        <v/>
      </c>
    </row>
    <row r="334" spans="1:55" ht="13" x14ac:dyDescent="0.15">
      <c r="A334" s="40" t="s">
        <v>10</v>
      </c>
      <c r="B334" s="41">
        <f t="shared" si="11"/>
        <v>46715</v>
      </c>
      <c r="C334" s="42">
        <v>12</v>
      </c>
      <c r="D334" s="42"/>
      <c r="E334" s="42" t="s">
        <v>36</v>
      </c>
      <c r="F334" s="43" t="s">
        <v>32</v>
      </c>
      <c r="G334" s="281"/>
      <c r="H334" s="272"/>
      <c r="I334" s="282"/>
      <c r="J334" s="272"/>
      <c r="K334" s="282"/>
      <c r="L334" s="272"/>
      <c r="M334" s="282"/>
      <c r="N334" s="283"/>
      <c r="O334" s="281"/>
      <c r="P334" s="272"/>
      <c r="Q334" s="282"/>
      <c r="R334" s="272"/>
      <c r="S334" s="282"/>
      <c r="T334" s="272"/>
      <c r="U334" s="282"/>
      <c r="V334" s="272"/>
      <c r="W334" s="282"/>
      <c r="X334" s="283"/>
      <c r="Y334" s="281"/>
      <c r="Z334" s="272"/>
      <c r="AA334" s="282"/>
      <c r="AB334" s="283"/>
      <c r="AC334" s="282"/>
      <c r="AD334" s="272"/>
      <c r="AE334" s="282"/>
      <c r="AF334" s="272"/>
      <c r="AG334" s="282"/>
      <c r="AH334" s="272"/>
      <c r="AI334" s="282"/>
      <c r="AJ334" s="272"/>
      <c r="AK334" s="282"/>
      <c r="AL334" s="283"/>
      <c r="AM334" s="289"/>
      <c r="AN334" s="272"/>
      <c r="AO334" s="271"/>
      <c r="AP334" s="272"/>
      <c r="AQ334" s="271"/>
      <c r="AR334" s="272"/>
      <c r="AS334" s="271"/>
      <c r="AT334" s="272"/>
      <c r="AU334" s="271"/>
      <c r="AV334" s="272"/>
      <c r="AW334" s="271"/>
      <c r="AX334" s="283"/>
      <c r="AY334" s="13">
        <f t="shared" si="6"/>
        <v>0</v>
      </c>
      <c r="AZ334" s="42">
        <f t="shared" si="7"/>
        <v>0</v>
      </c>
      <c r="BA334" s="42">
        <f t="shared" si="8"/>
        <v>0</v>
      </c>
      <c r="BB334" s="42">
        <f t="shared" si="9"/>
        <v>0</v>
      </c>
      <c r="BC334" s="78" t="str">
        <f t="shared" si="10"/>
        <v/>
      </c>
    </row>
    <row r="335" spans="1:55" ht="13" x14ac:dyDescent="0.15">
      <c r="A335" s="40" t="s">
        <v>11</v>
      </c>
      <c r="B335" s="41">
        <f t="shared" si="11"/>
        <v>46716</v>
      </c>
      <c r="C335" s="42">
        <v>12</v>
      </c>
      <c r="D335" s="42"/>
      <c r="E335" s="42" t="s">
        <v>36</v>
      </c>
      <c r="F335" s="43" t="s">
        <v>32</v>
      </c>
      <c r="G335" s="281"/>
      <c r="H335" s="272"/>
      <c r="I335" s="282"/>
      <c r="J335" s="272"/>
      <c r="K335" s="282"/>
      <c r="L335" s="272"/>
      <c r="M335" s="282"/>
      <c r="N335" s="283"/>
      <c r="O335" s="281"/>
      <c r="P335" s="272"/>
      <c r="Q335" s="282"/>
      <c r="R335" s="272"/>
      <c r="S335" s="282"/>
      <c r="T335" s="272"/>
      <c r="U335" s="282"/>
      <c r="V335" s="272"/>
      <c r="W335" s="282"/>
      <c r="X335" s="283"/>
      <c r="Y335" s="281"/>
      <c r="Z335" s="272"/>
      <c r="AA335" s="282"/>
      <c r="AB335" s="283"/>
      <c r="AC335" s="282"/>
      <c r="AD335" s="272"/>
      <c r="AE335" s="282"/>
      <c r="AF335" s="272"/>
      <c r="AG335" s="282"/>
      <c r="AH335" s="272"/>
      <c r="AI335" s="282"/>
      <c r="AJ335" s="272"/>
      <c r="AK335" s="282"/>
      <c r="AL335" s="283"/>
      <c r="AM335" s="289"/>
      <c r="AN335" s="272"/>
      <c r="AO335" s="271"/>
      <c r="AP335" s="272"/>
      <c r="AQ335" s="271"/>
      <c r="AR335" s="272"/>
      <c r="AS335" s="271"/>
      <c r="AT335" s="272"/>
      <c r="AU335" s="271"/>
      <c r="AV335" s="272"/>
      <c r="AW335" s="271"/>
      <c r="AX335" s="283"/>
      <c r="AY335" s="13">
        <f t="shared" si="6"/>
        <v>0</v>
      </c>
      <c r="AZ335" s="42">
        <f t="shared" si="7"/>
        <v>0</v>
      </c>
      <c r="BA335" s="42">
        <f t="shared" si="8"/>
        <v>0</v>
      </c>
      <c r="BB335" s="42">
        <f t="shared" si="9"/>
        <v>0</v>
      </c>
      <c r="BC335" s="78" t="str">
        <f t="shared" si="10"/>
        <v/>
      </c>
    </row>
    <row r="336" spans="1:55" ht="13" x14ac:dyDescent="0.15">
      <c r="A336" s="40" t="s">
        <v>12</v>
      </c>
      <c r="B336" s="41">
        <f t="shared" si="11"/>
        <v>46717</v>
      </c>
      <c r="C336" s="42">
        <v>12</v>
      </c>
      <c r="D336" s="42"/>
      <c r="E336" s="42" t="s">
        <v>36</v>
      </c>
      <c r="F336" s="43" t="s">
        <v>32</v>
      </c>
      <c r="G336" s="281"/>
      <c r="H336" s="272"/>
      <c r="I336" s="282"/>
      <c r="J336" s="272"/>
      <c r="K336" s="282"/>
      <c r="L336" s="272"/>
      <c r="M336" s="282"/>
      <c r="N336" s="283"/>
      <c r="O336" s="281"/>
      <c r="P336" s="272"/>
      <c r="Q336" s="282"/>
      <c r="R336" s="272"/>
      <c r="S336" s="282"/>
      <c r="T336" s="272"/>
      <c r="U336" s="282"/>
      <c r="V336" s="272"/>
      <c r="W336" s="282"/>
      <c r="X336" s="283"/>
      <c r="Y336" s="281"/>
      <c r="Z336" s="272"/>
      <c r="AA336" s="282"/>
      <c r="AB336" s="283"/>
      <c r="AC336" s="282"/>
      <c r="AD336" s="272"/>
      <c r="AE336" s="282"/>
      <c r="AF336" s="272"/>
      <c r="AG336" s="282"/>
      <c r="AH336" s="272"/>
      <c r="AI336" s="282"/>
      <c r="AJ336" s="272"/>
      <c r="AK336" s="282"/>
      <c r="AL336" s="283"/>
      <c r="AM336" s="289"/>
      <c r="AN336" s="272"/>
      <c r="AO336" s="271"/>
      <c r="AP336" s="272"/>
      <c r="AQ336" s="271"/>
      <c r="AR336" s="272"/>
      <c r="AS336" s="271"/>
      <c r="AT336" s="272"/>
      <c r="AU336" s="271"/>
      <c r="AV336" s="272"/>
      <c r="AW336" s="271"/>
      <c r="AX336" s="283"/>
      <c r="AY336" s="13">
        <f t="shared" si="6"/>
        <v>0</v>
      </c>
      <c r="AZ336" s="42">
        <f t="shared" si="7"/>
        <v>0</v>
      </c>
      <c r="BA336" s="42">
        <f t="shared" si="8"/>
        <v>0</v>
      </c>
      <c r="BB336" s="42">
        <f t="shared" si="9"/>
        <v>0</v>
      </c>
      <c r="BC336" s="78" t="str">
        <f t="shared" si="10"/>
        <v/>
      </c>
    </row>
    <row r="337" spans="1:55" ht="13" x14ac:dyDescent="0.15">
      <c r="A337" s="40" t="s">
        <v>13</v>
      </c>
      <c r="B337" s="41">
        <f t="shared" si="11"/>
        <v>46718</v>
      </c>
      <c r="C337" s="42">
        <v>12</v>
      </c>
      <c r="D337" s="42"/>
      <c r="E337" s="42" t="s">
        <v>36</v>
      </c>
      <c r="F337" s="43" t="s">
        <v>32</v>
      </c>
      <c r="G337" s="281"/>
      <c r="H337" s="272"/>
      <c r="I337" s="282"/>
      <c r="J337" s="272"/>
      <c r="K337" s="282"/>
      <c r="L337" s="272"/>
      <c r="M337" s="282"/>
      <c r="N337" s="283"/>
      <c r="O337" s="281"/>
      <c r="P337" s="272"/>
      <c r="Q337" s="282"/>
      <c r="R337" s="272"/>
      <c r="S337" s="282"/>
      <c r="T337" s="272"/>
      <c r="U337" s="282"/>
      <c r="V337" s="272"/>
      <c r="W337" s="282"/>
      <c r="X337" s="283"/>
      <c r="Y337" s="281"/>
      <c r="Z337" s="272"/>
      <c r="AA337" s="282"/>
      <c r="AB337" s="283"/>
      <c r="AC337" s="282"/>
      <c r="AD337" s="272"/>
      <c r="AE337" s="282"/>
      <c r="AF337" s="272"/>
      <c r="AG337" s="282"/>
      <c r="AH337" s="272"/>
      <c r="AI337" s="282"/>
      <c r="AJ337" s="272"/>
      <c r="AK337" s="282"/>
      <c r="AL337" s="283"/>
      <c r="AM337" s="289"/>
      <c r="AN337" s="272"/>
      <c r="AO337" s="271"/>
      <c r="AP337" s="272"/>
      <c r="AQ337" s="271"/>
      <c r="AR337" s="272"/>
      <c r="AS337" s="271"/>
      <c r="AT337" s="272"/>
      <c r="AU337" s="271"/>
      <c r="AV337" s="272"/>
      <c r="AW337" s="271"/>
      <c r="AX337" s="283"/>
      <c r="AY337" s="13">
        <f t="shared" si="6"/>
        <v>0</v>
      </c>
      <c r="AZ337" s="42">
        <f t="shared" si="7"/>
        <v>0</v>
      </c>
      <c r="BA337" s="42">
        <f t="shared" si="8"/>
        <v>0</v>
      </c>
      <c r="BB337" s="42">
        <f t="shared" si="9"/>
        <v>0</v>
      </c>
      <c r="BC337" s="78" t="str">
        <f t="shared" si="10"/>
        <v/>
      </c>
    </row>
    <row r="338" spans="1:55" ht="13" x14ac:dyDescent="0.15">
      <c r="A338" s="45" t="s">
        <v>14</v>
      </c>
      <c r="B338" s="46">
        <f t="shared" si="11"/>
        <v>46719</v>
      </c>
      <c r="C338" s="47">
        <v>12</v>
      </c>
      <c r="D338" s="47"/>
      <c r="E338" s="47" t="s">
        <v>36</v>
      </c>
      <c r="F338" s="48" t="s">
        <v>32</v>
      </c>
      <c r="G338" s="296"/>
      <c r="H338" s="292"/>
      <c r="I338" s="291"/>
      <c r="J338" s="292"/>
      <c r="K338" s="291"/>
      <c r="L338" s="292"/>
      <c r="M338" s="291"/>
      <c r="N338" s="293"/>
      <c r="O338" s="296"/>
      <c r="P338" s="292"/>
      <c r="Q338" s="291"/>
      <c r="R338" s="292"/>
      <c r="S338" s="291"/>
      <c r="T338" s="292"/>
      <c r="U338" s="291"/>
      <c r="V338" s="292"/>
      <c r="W338" s="291"/>
      <c r="X338" s="293"/>
      <c r="Y338" s="296"/>
      <c r="Z338" s="292"/>
      <c r="AA338" s="291"/>
      <c r="AB338" s="293"/>
      <c r="AC338" s="291"/>
      <c r="AD338" s="292"/>
      <c r="AE338" s="291"/>
      <c r="AF338" s="292"/>
      <c r="AG338" s="291"/>
      <c r="AH338" s="292"/>
      <c r="AI338" s="291"/>
      <c r="AJ338" s="292"/>
      <c r="AK338" s="291"/>
      <c r="AL338" s="293"/>
      <c r="AM338" s="294"/>
      <c r="AN338" s="292"/>
      <c r="AO338" s="295"/>
      <c r="AP338" s="292"/>
      <c r="AQ338" s="295"/>
      <c r="AR338" s="292"/>
      <c r="AS338" s="295"/>
      <c r="AT338" s="292"/>
      <c r="AU338" s="295"/>
      <c r="AV338" s="292"/>
      <c r="AW338" s="295"/>
      <c r="AX338" s="293"/>
      <c r="AY338" s="79">
        <f t="shared" si="6"/>
        <v>0</v>
      </c>
      <c r="AZ338" s="47">
        <f t="shared" si="7"/>
        <v>0</v>
      </c>
      <c r="BA338" s="47">
        <f t="shared" si="8"/>
        <v>0</v>
      </c>
      <c r="BB338" s="47">
        <f t="shared" si="9"/>
        <v>0</v>
      </c>
      <c r="BC338" s="80" t="str">
        <f t="shared" si="10"/>
        <v/>
      </c>
    </row>
    <row r="339" spans="1:55" ht="13" x14ac:dyDescent="0.15">
      <c r="A339" s="32" t="s">
        <v>7</v>
      </c>
      <c r="B339" s="33">
        <f t="shared" si="11"/>
        <v>46720</v>
      </c>
      <c r="C339" s="34">
        <v>13</v>
      </c>
      <c r="D339" s="34"/>
      <c r="E339" s="34" t="s">
        <v>31</v>
      </c>
      <c r="F339" s="35" t="s">
        <v>32</v>
      </c>
      <c r="G339" s="281"/>
      <c r="H339" s="272"/>
      <c r="I339" s="282"/>
      <c r="J339" s="272"/>
      <c r="K339" s="282"/>
      <c r="L339" s="272"/>
      <c r="M339" s="282"/>
      <c r="N339" s="283"/>
      <c r="O339" s="290"/>
      <c r="P339" s="285"/>
      <c r="Q339" s="284"/>
      <c r="R339" s="285"/>
      <c r="S339" s="284"/>
      <c r="T339" s="285"/>
      <c r="U339" s="284"/>
      <c r="V339" s="285"/>
      <c r="W339" s="284"/>
      <c r="X339" s="288"/>
      <c r="Y339" s="281"/>
      <c r="Z339" s="272"/>
      <c r="AA339" s="282"/>
      <c r="AB339" s="283"/>
      <c r="AC339" s="282"/>
      <c r="AD339" s="272"/>
      <c r="AE339" s="282"/>
      <c r="AF339" s="272"/>
      <c r="AG339" s="282"/>
      <c r="AH339" s="272"/>
      <c r="AI339" s="282"/>
      <c r="AJ339" s="272"/>
      <c r="AK339" s="282"/>
      <c r="AL339" s="283"/>
      <c r="AM339" s="289"/>
      <c r="AN339" s="272"/>
      <c r="AO339" s="271"/>
      <c r="AP339" s="272"/>
      <c r="AQ339" s="271"/>
      <c r="AR339" s="272"/>
      <c r="AS339" s="271"/>
      <c r="AT339" s="272"/>
      <c r="AU339" s="271"/>
      <c r="AV339" s="272"/>
      <c r="AW339" s="271"/>
      <c r="AX339" s="283"/>
      <c r="AY339" s="68">
        <f t="shared" si="6"/>
        <v>0</v>
      </c>
      <c r="AZ339" s="34">
        <f t="shared" si="7"/>
        <v>0</v>
      </c>
      <c r="BA339" s="34">
        <f t="shared" si="8"/>
        <v>0</v>
      </c>
      <c r="BB339" s="34">
        <f t="shared" si="9"/>
        <v>0</v>
      </c>
      <c r="BC339" s="69" t="str">
        <f t="shared" si="10"/>
        <v/>
      </c>
    </row>
    <row r="340" spans="1:55" ht="13" x14ac:dyDescent="0.15">
      <c r="A340" s="40" t="s">
        <v>9</v>
      </c>
      <c r="B340" s="41">
        <f t="shared" si="11"/>
        <v>46721</v>
      </c>
      <c r="C340" s="42">
        <v>13</v>
      </c>
      <c r="D340" s="42"/>
      <c r="E340" s="42" t="s">
        <v>31</v>
      </c>
      <c r="F340" s="43" t="s">
        <v>32</v>
      </c>
      <c r="G340" s="281"/>
      <c r="H340" s="272"/>
      <c r="I340" s="282"/>
      <c r="J340" s="272"/>
      <c r="K340" s="282"/>
      <c r="L340" s="272"/>
      <c r="M340" s="282"/>
      <c r="N340" s="283"/>
      <c r="O340" s="281"/>
      <c r="P340" s="272"/>
      <c r="Q340" s="282"/>
      <c r="R340" s="272"/>
      <c r="S340" s="282"/>
      <c r="T340" s="272"/>
      <c r="U340" s="282"/>
      <c r="V340" s="272"/>
      <c r="W340" s="282"/>
      <c r="X340" s="283"/>
      <c r="Y340" s="281"/>
      <c r="Z340" s="272"/>
      <c r="AA340" s="282"/>
      <c r="AB340" s="283"/>
      <c r="AC340" s="282"/>
      <c r="AD340" s="272"/>
      <c r="AE340" s="282"/>
      <c r="AF340" s="272"/>
      <c r="AG340" s="282"/>
      <c r="AH340" s="272"/>
      <c r="AI340" s="282"/>
      <c r="AJ340" s="272"/>
      <c r="AK340" s="282"/>
      <c r="AL340" s="283"/>
      <c r="AM340" s="289"/>
      <c r="AN340" s="272"/>
      <c r="AO340" s="271"/>
      <c r="AP340" s="272"/>
      <c r="AQ340" s="271"/>
      <c r="AR340" s="272"/>
      <c r="AS340" s="271"/>
      <c r="AT340" s="272"/>
      <c r="AU340" s="271"/>
      <c r="AV340" s="272"/>
      <c r="AW340" s="271"/>
      <c r="AX340" s="283"/>
      <c r="AY340" s="13">
        <f t="shared" si="6"/>
        <v>0</v>
      </c>
      <c r="AZ340" s="42">
        <f t="shared" si="7"/>
        <v>0</v>
      </c>
      <c r="BA340" s="42">
        <f t="shared" si="8"/>
        <v>0</v>
      </c>
      <c r="BB340" s="42">
        <f t="shared" si="9"/>
        <v>0</v>
      </c>
      <c r="BC340" s="78" t="str">
        <f t="shared" si="10"/>
        <v/>
      </c>
    </row>
    <row r="341" spans="1:55" ht="13" x14ac:dyDescent="0.15">
      <c r="A341" s="40" t="s">
        <v>10</v>
      </c>
      <c r="B341" s="41">
        <f t="shared" si="11"/>
        <v>46722</v>
      </c>
      <c r="C341" s="42">
        <v>13</v>
      </c>
      <c r="D341" s="42"/>
      <c r="E341" s="42" t="s">
        <v>31</v>
      </c>
      <c r="F341" s="43" t="s">
        <v>32</v>
      </c>
      <c r="G341" s="281"/>
      <c r="H341" s="272"/>
      <c r="I341" s="282"/>
      <c r="J341" s="272"/>
      <c r="K341" s="282"/>
      <c r="L341" s="272"/>
      <c r="M341" s="282"/>
      <c r="N341" s="283"/>
      <c r="O341" s="281"/>
      <c r="P341" s="272"/>
      <c r="Q341" s="282"/>
      <c r="R341" s="272"/>
      <c r="S341" s="282"/>
      <c r="T341" s="272"/>
      <c r="U341" s="282"/>
      <c r="V341" s="272"/>
      <c r="W341" s="282"/>
      <c r="X341" s="283"/>
      <c r="Y341" s="281"/>
      <c r="Z341" s="272"/>
      <c r="AA341" s="282"/>
      <c r="AB341" s="283"/>
      <c r="AC341" s="282"/>
      <c r="AD341" s="272"/>
      <c r="AE341" s="282"/>
      <c r="AF341" s="272"/>
      <c r="AG341" s="282"/>
      <c r="AH341" s="272"/>
      <c r="AI341" s="282"/>
      <c r="AJ341" s="272"/>
      <c r="AK341" s="282"/>
      <c r="AL341" s="283"/>
      <c r="AM341" s="289"/>
      <c r="AN341" s="272"/>
      <c r="AO341" s="271"/>
      <c r="AP341" s="272"/>
      <c r="AQ341" s="271"/>
      <c r="AR341" s="272"/>
      <c r="AS341" s="271"/>
      <c r="AT341" s="272"/>
      <c r="AU341" s="271"/>
      <c r="AV341" s="272"/>
      <c r="AW341" s="271"/>
      <c r="AX341" s="283"/>
      <c r="AY341" s="13">
        <f t="shared" si="6"/>
        <v>0</v>
      </c>
      <c r="AZ341" s="42">
        <f t="shared" si="7"/>
        <v>0</v>
      </c>
      <c r="BA341" s="42">
        <f t="shared" si="8"/>
        <v>0</v>
      </c>
      <c r="BB341" s="42">
        <f t="shared" si="9"/>
        <v>0</v>
      </c>
      <c r="BC341" s="78" t="str">
        <f t="shared" si="10"/>
        <v/>
      </c>
    </row>
    <row r="342" spans="1:55" ht="13" x14ac:dyDescent="0.15">
      <c r="A342" s="40" t="s">
        <v>11</v>
      </c>
      <c r="B342" s="41">
        <f t="shared" si="11"/>
        <v>46723</v>
      </c>
      <c r="C342" s="42">
        <v>13</v>
      </c>
      <c r="D342" s="42"/>
      <c r="E342" s="42" t="s">
        <v>31</v>
      </c>
      <c r="F342" s="43" t="s">
        <v>32</v>
      </c>
      <c r="G342" s="281"/>
      <c r="H342" s="272"/>
      <c r="I342" s="282"/>
      <c r="J342" s="272"/>
      <c r="K342" s="282"/>
      <c r="L342" s="272"/>
      <c r="M342" s="282"/>
      <c r="N342" s="283"/>
      <c r="O342" s="281"/>
      <c r="P342" s="272"/>
      <c r="Q342" s="282"/>
      <c r="R342" s="272"/>
      <c r="S342" s="282"/>
      <c r="T342" s="272"/>
      <c r="U342" s="282"/>
      <c r="V342" s="272"/>
      <c r="W342" s="282"/>
      <c r="X342" s="283"/>
      <c r="Y342" s="281"/>
      <c r="Z342" s="272"/>
      <c r="AA342" s="282"/>
      <c r="AB342" s="283"/>
      <c r="AC342" s="282"/>
      <c r="AD342" s="272"/>
      <c r="AE342" s="282"/>
      <c r="AF342" s="272"/>
      <c r="AG342" s="282"/>
      <c r="AH342" s="272"/>
      <c r="AI342" s="282"/>
      <c r="AJ342" s="272"/>
      <c r="AK342" s="282"/>
      <c r="AL342" s="283"/>
      <c r="AM342" s="289"/>
      <c r="AN342" s="272"/>
      <c r="AO342" s="271"/>
      <c r="AP342" s="272"/>
      <c r="AQ342" s="271"/>
      <c r="AR342" s="272"/>
      <c r="AS342" s="271"/>
      <c r="AT342" s="272"/>
      <c r="AU342" s="271"/>
      <c r="AV342" s="272"/>
      <c r="AW342" s="271"/>
      <c r="AX342" s="283"/>
      <c r="AY342" s="13">
        <f t="shared" si="6"/>
        <v>0</v>
      </c>
      <c r="AZ342" s="42">
        <f t="shared" si="7"/>
        <v>0</v>
      </c>
      <c r="BA342" s="42">
        <f t="shared" si="8"/>
        <v>0</v>
      </c>
      <c r="BB342" s="42">
        <f t="shared" si="9"/>
        <v>0</v>
      </c>
      <c r="BC342" s="78" t="str">
        <f t="shared" si="10"/>
        <v/>
      </c>
    </row>
    <row r="343" spans="1:55" ht="13" x14ac:dyDescent="0.15">
      <c r="A343" s="40" t="s">
        <v>12</v>
      </c>
      <c r="B343" s="41">
        <f t="shared" si="11"/>
        <v>46724</v>
      </c>
      <c r="C343" s="42">
        <v>13</v>
      </c>
      <c r="D343" s="42"/>
      <c r="E343" s="42" t="s">
        <v>31</v>
      </c>
      <c r="F343" s="43" t="s">
        <v>32</v>
      </c>
      <c r="G343" s="281"/>
      <c r="H343" s="272"/>
      <c r="I343" s="282"/>
      <c r="J343" s="272"/>
      <c r="K343" s="282"/>
      <c r="L343" s="272"/>
      <c r="M343" s="282"/>
      <c r="N343" s="283"/>
      <c r="O343" s="281"/>
      <c r="P343" s="272"/>
      <c r="Q343" s="282"/>
      <c r="R343" s="272"/>
      <c r="S343" s="282"/>
      <c r="T343" s="272"/>
      <c r="U343" s="282"/>
      <c r="V343" s="272"/>
      <c r="W343" s="282"/>
      <c r="X343" s="283"/>
      <c r="Y343" s="281"/>
      <c r="Z343" s="272"/>
      <c r="AA343" s="282"/>
      <c r="AB343" s="283"/>
      <c r="AC343" s="282"/>
      <c r="AD343" s="272"/>
      <c r="AE343" s="282"/>
      <c r="AF343" s="272"/>
      <c r="AG343" s="282"/>
      <c r="AH343" s="272"/>
      <c r="AI343" s="282"/>
      <c r="AJ343" s="272"/>
      <c r="AK343" s="282"/>
      <c r="AL343" s="283"/>
      <c r="AM343" s="289"/>
      <c r="AN343" s="272"/>
      <c r="AO343" s="271"/>
      <c r="AP343" s="272"/>
      <c r="AQ343" s="271"/>
      <c r="AR343" s="272"/>
      <c r="AS343" s="271"/>
      <c r="AT343" s="272"/>
      <c r="AU343" s="271"/>
      <c r="AV343" s="272"/>
      <c r="AW343" s="271"/>
      <c r="AX343" s="283"/>
      <c r="AY343" s="13">
        <f t="shared" si="6"/>
        <v>0</v>
      </c>
      <c r="AZ343" s="42">
        <f t="shared" si="7"/>
        <v>0</v>
      </c>
      <c r="BA343" s="42">
        <f t="shared" si="8"/>
        <v>0</v>
      </c>
      <c r="BB343" s="42">
        <f t="shared" si="9"/>
        <v>0</v>
      </c>
      <c r="BC343" s="78" t="str">
        <f t="shared" si="10"/>
        <v/>
      </c>
    </row>
    <row r="344" spans="1:55" ht="13" x14ac:dyDescent="0.15">
      <c r="A344" s="40" t="s">
        <v>13</v>
      </c>
      <c r="B344" s="41">
        <f t="shared" si="11"/>
        <v>46725</v>
      </c>
      <c r="C344" s="42">
        <v>13</v>
      </c>
      <c r="D344" s="42"/>
      <c r="E344" s="42" t="s">
        <v>31</v>
      </c>
      <c r="F344" s="43" t="s">
        <v>32</v>
      </c>
      <c r="G344" s="281"/>
      <c r="H344" s="272"/>
      <c r="I344" s="282"/>
      <c r="J344" s="272"/>
      <c r="K344" s="282"/>
      <c r="L344" s="272"/>
      <c r="M344" s="282"/>
      <c r="N344" s="283"/>
      <c r="O344" s="281"/>
      <c r="P344" s="272"/>
      <c r="Q344" s="282"/>
      <c r="R344" s="272"/>
      <c r="S344" s="282"/>
      <c r="T344" s="272"/>
      <c r="U344" s="282"/>
      <c r="V344" s="272"/>
      <c r="W344" s="282"/>
      <c r="X344" s="283"/>
      <c r="Y344" s="281"/>
      <c r="Z344" s="272"/>
      <c r="AA344" s="282"/>
      <c r="AB344" s="283"/>
      <c r="AC344" s="282"/>
      <c r="AD344" s="272"/>
      <c r="AE344" s="282"/>
      <c r="AF344" s="272"/>
      <c r="AG344" s="282"/>
      <c r="AH344" s="272"/>
      <c r="AI344" s="282"/>
      <c r="AJ344" s="272"/>
      <c r="AK344" s="282"/>
      <c r="AL344" s="283"/>
      <c r="AM344" s="289"/>
      <c r="AN344" s="272"/>
      <c r="AO344" s="271"/>
      <c r="AP344" s="272"/>
      <c r="AQ344" s="271"/>
      <c r="AR344" s="272"/>
      <c r="AS344" s="271"/>
      <c r="AT344" s="272"/>
      <c r="AU344" s="271"/>
      <c r="AV344" s="272"/>
      <c r="AW344" s="271"/>
      <c r="AX344" s="283"/>
      <c r="AY344" s="13">
        <f t="shared" si="6"/>
        <v>0</v>
      </c>
      <c r="AZ344" s="42">
        <f t="shared" si="7"/>
        <v>0</v>
      </c>
      <c r="BA344" s="42">
        <f t="shared" si="8"/>
        <v>0</v>
      </c>
      <c r="BB344" s="42">
        <f t="shared" si="9"/>
        <v>0</v>
      </c>
      <c r="BC344" s="78" t="str">
        <f t="shared" si="10"/>
        <v/>
      </c>
    </row>
    <row r="345" spans="1:55" ht="13" x14ac:dyDescent="0.15">
      <c r="A345" s="45" t="s">
        <v>14</v>
      </c>
      <c r="B345" s="46">
        <f t="shared" si="11"/>
        <v>46726</v>
      </c>
      <c r="C345" s="47">
        <v>13</v>
      </c>
      <c r="D345" s="47"/>
      <c r="E345" s="47" t="s">
        <v>31</v>
      </c>
      <c r="F345" s="48" t="s">
        <v>32</v>
      </c>
      <c r="G345" s="296"/>
      <c r="H345" s="292"/>
      <c r="I345" s="291"/>
      <c r="J345" s="292"/>
      <c r="K345" s="291"/>
      <c r="L345" s="292"/>
      <c r="M345" s="291"/>
      <c r="N345" s="293"/>
      <c r="O345" s="296"/>
      <c r="P345" s="292"/>
      <c r="Q345" s="291"/>
      <c r="R345" s="292"/>
      <c r="S345" s="291"/>
      <c r="T345" s="292"/>
      <c r="U345" s="291"/>
      <c r="V345" s="292"/>
      <c r="W345" s="291"/>
      <c r="X345" s="293"/>
      <c r="Y345" s="296"/>
      <c r="Z345" s="292"/>
      <c r="AA345" s="291"/>
      <c r="AB345" s="293"/>
      <c r="AC345" s="291"/>
      <c r="AD345" s="292"/>
      <c r="AE345" s="291"/>
      <c r="AF345" s="292"/>
      <c r="AG345" s="291"/>
      <c r="AH345" s="292"/>
      <c r="AI345" s="291"/>
      <c r="AJ345" s="292"/>
      <c r="AK345" s="291"/>
      <c r="AL345" s="293"/>
      <c r="AM345" s="294"/>
      <c r="AN345" s="292"/>
      <c r="AO345" s="295"/>
      <c r="AP345" s="292"/>
      <c r="AQ345" s="295"/>
      <c r="AR345" s="292"/>
      <c r="AS345" s="295"/>
      <c r="AT345" s="292"/>
      <c r="AU345" s="295"/>
      <c r="AV345" s="292"/>
      <c r="AW345" s="295"/>
      <c r="AX345" s="293"/>
      <c r="AY345" s="79">
        <f t="shared" si="6"/>
        <v>0</v>
      </c>
      <c r="AZ345" s="47">
        <f t="shared" si="7"/>
        <v>0</v>
      </c>
      <c r="BA345" s="47">
        <f t="shared" si="8"/>
        <v>0</v>
      </c>
      <c r="BB345" s="47">
        <f t="shared" si="9"/>
        <v>0</v>
      </c>
      <c r="BC345" s="80" t="str">
        <f t="shared" si="10"/>
        <v/>
      </c>
    </row>
    <row r="346" spans="1:55" ht="13" x14ac:dyDescent="0.15">
      <c r="A346" s="32" t="s">
        <v>7</v>
      </c>
      <c r="B346" s="33">
        <f t="shared" si="11"/>
        <v>46727</v>
      </c>
      <c r="C346" s="34">
        <v>13</v>
      </c>
      <c r="D346" s="34"/>
      <c r="E346" s="34" t="s">
        <v>34</v>
      </c>
      <c r="F346" s="35" t="s">
        <v>32</v>
      </c>
      <c r="G346" s="281"/>
      <c r="H346" s="272"/>
      <c r="I346" s="282"/>
      <c r="J346" s="272"/>
      <c r="K346" s="282"/>
      <c r="L346" s="272"/>
      <c r="M346" s="282"/>
      <c r="N346" s="283"/>
      <c r="O346" s="290"/>
      <c r="P346" s="285"/>
      <c r="Q346" s="284"/>
      <c r="R346" s="285"/>
      <c r="S346" s="284"/>
      <c r="T346" s="285"/>
      <c r="U346" s="284"/>
      <c r="V346" s="285"/>
      <c r="W346" s="284"/>
      <c r="X346" s="288"/>
      <c r="Y346" s="281"/>
      <c r="Z346" s="272"/>
      <c r="AA346" s="282"/>
      <c r="AB346" s="283"/>
      <c r="AC346" s="282"/>
      <c r="AD346" s="272"/>
      <c r="AE346" s="282"/>
      <c r="AF346" s="272"/>
      <c r="AG346" s="282"/>
      <c r="AH346" s="272"/>
      <c r="AI346" s="282"/>
      <c r="AJ346" s="272"/>
      <c r="AK346" s="282"/>
      <c r="AL346" s="283"/>
      <c r="AM346" s="289"/>
      <c r="AN346" s="272"/>
      <c r="AO346" s="271"/>
      <c r="AP346" s="272"/>
      <c r="AQ346" s="271"/>
      <c r="AR346" s="272"/>
      <c r="AS346" s="271"/>
      <c r="AT346" s="272"/>
      <c r="AU346" s="271"/>
      <c r="AV346" s="272"/>
      <c r="AW346" s="271"/>
      <c r="AX346" s="283"/>
      <c r="AY346" s="68">
        <f t="shared" si="6"/>
        <v>0</v>
      </c>
      <c r="AZ346" s="34">
        <f t="shared" si="7"/>
        <v>0</v>
      </c>
      <c r="BA346" s="34">
        <f t="shared" si="8"/>
        <v>0</v>
      </c>
      <c r="BB346" s="34">
        <f t="shared" si="9"/>
        <v>0</v>
      </c>
      <c r="BC346" s="69" t="str">
        <f t="shared" si="10"/>
        <v/>
      </c>
    </row>
    <row r="347" spans="1:55" ht="13" x14ac:dyDescent="0.15">
      <c r="A347" s="40" t="s">
        <v>9</v>
      </c>
      <c r="B347" s="41">
        <f t="shared" si="11"/>
        <v>46728</v>
      </c>
      <c r="C347" s="42">
        <v>13</v>
      </c>
      <c r="D347" s="42"/>
      <c r="E347" s="42" t="s">
        <v>34</v>
      </c>
      <c r="F347" s="43" t="s">
        <v>32</v>
      </c>
      <c r="G347" s="281"/>
      <c r="H347" s="272"/>
      <c r="I347" s="282"/>
      <c r="J347" s="272"/>
      <c r="K347" s="282"/>
      <c r="L347" s="272"/>
      <c r="M347" s="282"/>
      <c r="N347" s="283"/>
      <c r="O347" s="281"/>
      <c r="P347" s="272"/>
      <c r="Q347" s="282"/>
      <c r="R347" s="272"/>
      <c r="S347" s="282"/>
      <c r="T347" s="272"/>
      <c r="U347" s="282"/>
      <c r="V347" s="272"/>
      <c r="W347" s="282"/>
      <c r="X347" s="283"/>
      <c r="Y347" s="281"/>
      <c r="Z347" s="272"/>
      <c r="AA347" s="282"/>
      <c r="AB347" s="283"/>
      <c r="AC347" s="282"/>
      <c r="AD347" s="272"/>
      <c r="AE347" s="282"/>
      <c r="AF347" s="272"/>
      <c r="AG347" s="282"/>
      <c r="AH347" s="272"/>
      <c r="AI347" s="282"/>
      <c r="AJ347" s="272"/>
      <c r="AK347" s="282"/>
      <c r="AL347" s="283"/>
      <c r="AM347" s="289"/>
      <c r="AN347" s="272"/>
      <c r="AO347" s="271"/>
      <c r="AP347" s="272"/>
      <c r="AQ347" s="271"/>
      <c r="AR347" s="272"/>
      <c r="AS347" s="271"/>
      <c r="AT347" s="272"/>
      <c r="AU347" s="271"/>
      <c r="AV347" s="272"/>
      <c r="AW347" s="271"/>
      <c r="AX347" s="283"/>
      <c r="AY347" s="13">
        <f t="shared" si="6"/>
        <v>0</v>
      </c>
      <c r="AZ347" s="42">
        <f t="shared" si="7"/>
        <v>0</v>
      </c>
      <c r="BA347" s="42">
        <f t="shared" si="8"/>
        <v>0</v>
      </c>
      <c r="BB347" s="42">
        <f t="shared" si="9"/>
        <v>0</v>
      </c>
      <c r="BC347" s="78" t="str">
        <f t="shared" si="10"/>
        <v/>
      </c>
    </row>
    <row r="348" spans="1:55" ht="13" x14ac:dyDescent="0.15">
      <c r="A348" s="40" t="s">
        <v>10</v>
      </c>
      <c r="B348" s="41">
        <f t="shared" si="11"/>
        <v>46729</v>
      </c>
      <c r="C348" s="42">
        <v>13</v>
      </c>
      <c r="D348" s="42"/>
      <c r="E348" s="42" t="s">
        <v>34</v>
      </c>
      <c r="F348" s="43" t="s">
        <v>32</v>
      </c>
      <c r="G348" s="281"/>
      <c r="H348" s="272"/>
      <c r="I348" s="282"/>
      <c r="J348" s="272"/>
      <c r="K348" s="282"/>
      <c r="L348" s="272"/>
      <c r="M348" s="282"/>
      <c r="N348" s="283"/>
      <c r="O348" s="281"/>
      <c r="P348" s="272"/>
      <c r="Q348" s="282"/>
      <c r="R348" s="272"/>
      <c r="S348" s="282"/>
      <c r="T348" s="272"/>
      <c r="U348" s="282"/>
      <c r="V348" s="272"/>
      <c r="W348" s="282"/>
      <c r="X348" s="283"/>
      <c r="Y348" s="281"/>
      <c r="Z348" s="272"/>
      <c r="AA348" s="282"/>
      <c r="AB348" s="283"/>
      <c r="AC348" s="282"/>
      <c r="AD348" s="272"/>
      <c r="AE348" s="282"/>
      <c r="AF348" s="272"/>
      <c r="AG348" s="282"/>
      <c r="AH348" s="272"/>
      <c r="AI348" s="282"/>
      <c r="AJ348" s="272"/>
      <c r="AK348" s="282"/>
      <c r="AL348" s="283"/>
      <c r="AM348" s="289"/>
      <c r="AN348" s="272"/>
      <c r="AO348" s="271"/>
      <c r="AP348" s="272"/>
      <c r="AQ348" s="271"/>
      <c r="AR348" s="272"/>
      <c r="AS348" s="271"/>
      <c r="AT348" s="272"/>
      <c r="AU348" s="271"/>
      <c r="AV348" s="272"/>
      <c r="AW348" s="271"/>
      <c r="AX348" s="283"/>
      <c r="AY348" s="13">
        <f t="shared" si="6"/>
        <v>0</v>
      </c>
      <c r="AZ348" s="42">
        <f t="shared" si="7"/>
        <v>0</v>
      </c>
      <c r="BA348" s="42">
        <f t="shared" si="8"/>
        <v>0</v>
      </c>
      <c r="BB348" s="42">
        <f t="shared" si="9"/>
        <v>0</v>
      </c>
      <c r="BC348" s="78" t="str">
        <f t="shared" si="10"/>
        <v/>
      </c>
    </row>
    <row r="349" spans="1:55" ht="13" x14ac:dyDescent="0.15">
      <c r="A349" s="40" t="s">
        <v>11</v>
      </c>
      <c r="B349" s="41">
        <f t="shared" si="11"/>
        <v>46730</v>
      </c>
      <c r="C349" s="42">
        <v>13</v>
      </c>
      <c r="D349" s="42"/>
      <c r="E349" s="42" t="s">
        <v>34</v>
      </c>
      <c r="F349" s="43" t="s">
        <v>32</v>
      </c>
      <c r="G349" s="281"/>
      <c r="H349" s="272"/>
      <c r="I349" s="282"/>
      <c r="J349" s="272"/>
      <c r="K349" s="282"/>
      <c r="L349" s="272"/>
      <c r="M349" s="282"/>
      <c r="N349" s="283"/>
      <c r="O349" s="281"/>
      <c r="P349" s="272"/>
      <c r="Q349" s="282"/>
      <c r="R349" s="272"/>
      <c r="S349" s="282"/>
      <c r="T349" s="272"/>
      <c r="U349" s="282"/>
      <c r="V349" s="272"/>
      <c r="W349" s="282"/>
      <c r="X349" s="283"/>
      <c r="Y349" s="281"/>
      <c r="Z349" s="272"/>
      <c r="AA349" s="282"/>
      <c r="AB349" s="283"/>
      <c r="AC349" s="282"/>
      <c r="AD349" s="272"/>
      <c r="AE349" s="282"/>
      <c r="AF349" s="272"/>
      <c r="AG349" s="282"/>
      <c r="AH349" s="272"/>
      <c r="AI349" s="282"/>
      <c r="AJ349" s="272"/>
      <c r="AK349" s="282"/>
      <c r="AL349" s="283"/>
      <c r="AM349" s="289"/>
      <c r="AN349" s="272"/>
      <c r="AO349" s="271"/>
      <c r="AP349" s="272"/>
      <c r="AQ349" s="271"/>
      <c r="AR349" s="272"/>
      <c r="AS349" s="271"/>
      <c r="AT349" s="272"/>
      <c r="AU349" s="271"/>
      <c r="AV349" s="272"/>
      <c r="AW349" s="271"/>
      <c r="AX349" s="283"/>
      <c r="AY349" s="13">
        <f t="shared" si="6"/>
        <v>0</v>
      </c>
      <c r="AZ349" s="42">
        <f t="shared" si="7"/>
        <v>0</v>
      </c>
      <c r="BA349" s="42">
        <f t="shared" si="8"/>
        <v>0</v>
      </c>
      <c r="BB349" s="42">
        <f t="shared" si="9"/>
        <v>0</v>
      </c>
      <c r="BC349" s="78" t="str">
        <f t="shared" si="10"/>
        <v/>
      </c>
    </row>
    <row r="350" spans="1:55" ht="13" x14ac:dyDescent="0.15">
      <c r="A350" s="40" t="s">
        <v>12</v>
      </c>
      <c r="B350" s="41">
        <f t="shared" si="11"/>
        <v>46731</v>
      </c>
      <c r="C350" s="42">
        <v>13</v>
      </c>
      <c r="D350" s="42"/>
      <c r="E350" s="42" t="s">
        <v>34</v>
      </c>
      <c r="F350" s="43" t="s">
        <v>32</v>
      </c>
      <c r="G350" s="281"/>
      <c r="H350" s="272"/>
      <c r="I350" s="282"/>
      <c r="J350" s="272"/>
      <c r="K350" s="282"/>
      <c r="L350" s="272"/>
      <c r="M350" s="282"/>
      <c r="N350" s="283"/>
      <c r="O350" s="281"/>
      <c r="P350" s="272"/>
      <c r="Q350" s="282"/>
      <c r="R350" s="272"/>
      <c r="S350" s="282"/>
      <c r="T350" s="272"/>
      <c r="U350" s="282"/>
      <c r="V350" s="272"/>
      <c r="W350" s="282"/>
      <c r="X350" s="283"/>
      <c r="Y350" s="281"/>
      <c r="Z350" s="272"/>
      <c r="AA350" s="282"/>
      <c r="AB350" s="283"/>
      <c r="AC350" s="282"/>
      <c r="AD350" s="272"/>
      <c r="AE350" s="282"/>
      <c r="AF350" s="272"/>
      <c r="AG350" s="282"/>
      <c r="AH350" s="272"/>
      <c r="AI350" s="282"/>
      <c r="AJ350" s="272"/>
      <c r="AK350" s="282"/>
      <c r="AL350" s="283"/>
      <c r="AM350" s="289"/>
      <c r="AN350" s="272"/>
      <c r="AO350" s="271"/>
      <c r="AP350" s="272"/>
      <c r="AQ350" s="271"/>
      <c r="AR350" s="272"/>
      <c r="AS350" s="271"/>
      <c r="AT350" s="272"/>
      <c r="AU350" s="271"/>
      <c r="AV350" s="272"/>
      <c r="AW350" s="271"/>
      <c r="AX350" s="283"/>
      <c r="AY350" s="13">
        <f t="shared" si="6"/>
        <v>0</v>
      </c>
      <c r="AZ350" s="42">
        <f t="shared" si="7"/>
        <v>0</v>
      </c>
      <c r="BA350" s="42">
        <f t="shared" si="8"/>
        <v>0</v>
      </c>
      <c r="BB350" s="42">
        <f t="shared" si="9"/>
        <v>0</v>
      </c>
      <c r="BC350" s="78" t="str">
        <f t="shared" si="10"/>
        <v/>
      </c>
    </row>
    <row r="351" spans="1:55" ht="13" x14ac:dyDescent="0.15">
      <c r="A351" s="40" t="s">
        <v>13</v>
      </c>
      <c r="B351" s="41">
        <f t="shared" si="11"/>
        <v>46732</v>
      </c>
      <c r="C351" s="42">
        <v>13</v>
      </c>
      <c r="D351" s="42"/>
      <c r="E351" s="42" t="s">
        <v>34</v>
      </c>
      <c r="F351" s="43" t="s">
        <v>32</v>
      </c>
      <c r="G351" s="281"/>
      <c r="H351" s="272"/>
      <c r="I351" s="282"/>
      <c r="J351" s="272"/>
      <c r="K351" s="282"/>
      <c r="L351" s="272"/>
      <c r="M351" s="282"/>
      <c r="N351" s="283"/>
      <c r="O351" s="281"/>
      <c r="P351" s="272"/>
      <c r="Q351" s="282"/>
      <c r="R351" s="272"/>
      <c r="S351" s="282"/>
      <c r="T351" s="272"/>
      <c r="U351" s="282"/>
      <c r="V351" s="272"/>
      <c r="W351" s="282"/>
      <c r="X351" s="283"/>
      <c r="Y351" s="281"/>
      <c r="Z351" s="272"/>
      <c r="AA351" s="282"/>
      <c r="AB351" s="283"/>
      <c r="AC351" s="282"/>
      <c r="AD351" s="272"/>
      <c r="AE351" s="282"/>
      <c r="AF351" s="272"/>
      <c r="AG351" s="282"/>
      <c r="AH351" s="272"/>
      <c r="AI351" s="282"/>
      <c r="AJ351" s="272"/>
      <c r="AK351" s="282"/>
      <c r="AL351" s="283"/>
      <c r="AM351" s="289"/>
      <c r="AN351" s="272"/>
      <c r="AO351" s="271"/>
      <c r="AP351" s="272"/>
      <c r="AQ351" s="271"/>
      <c r="AR351" s="272"/>
      <c r="AS351" s="271"/>
      <c r="AT351" s="272"/>
      <c r="AU351" s="271"/>
      <c r="AV351" s="272"/>
      <c r="AW351" s="271"/>
      <c r="AX351" s="283"/>
      <c r="AY351" s="13">
        <f t="shared" si="6"/>
        <v>0</v>
      </c>
      <c r="AZ351" s="42">
        <f t="shared" si="7"/>
        <v>0</v>
      </c>
      <c r="BA351" s="42">
        <f t="shared" si="8"/>
        <v>0</v>
      </c>
      <c r="BB351" s="42">
        <f t="shared" si="9"/>
        <v>0</v>
      </c>
      <c r="BC351" s="78" t="str">
        <f t="shared" si="10"/>
        <v/>
      </c>
    </row>
    <row r="352" spans="1:55" ht="13" x14ac:dyDescent="0.15">
      <c r="A352" s="45" t="s">
        <v>14</v>
      </c>
      <c r="B352" s="46">
        <f t="shared" si="11"/>
        <v>46733</v>
      </c>
      <c r="C352" s="47">
        <v>13</v>
      </c>
      <c r="D352" s="47"/>
      <c r="E352" s="47" t="s">
        <v>34</v>
      </c>
      <c r="F352" s="48" t="s">
        <v>32</v>
      </c>
      <c r="G352" s="296"/>
      <c r="H352" s="292"/>
      <c r="I352" s="291"/>
      <c r="J352" s="292"/>
      <c r="K352" s="291"/>
      <c r="L352" s="292"/>
      <c r="M352" s="291"/>
      <c r="N352" s="293"/>
      <c r="O352" s="296"/>
      <c r="P352" s="292"/>
      <c r="Q352" s="291"/>
      <c r="R352" s="292"/>
      <c r="S352" s="291"/>
      <c r="T352" s="292"/>
      <c r="U352" s="291"/>
      <c r="V352" s="292"/>
      <c r="W352" s="291"/>
      <c r="X352" s="293"/>
      <c r="Y352" s="296"/>
      <c r="Z352" s="292"/>
      <c r="AA352" s="291"/>
      <c r="AB352" s="293"/>
      <c r="AC352" s="291"/>
      <c r="AD352" s="292"/>
      <c r="AE352" s="291"/>
      <c r="AF352" s="292"/>
      <c r="AG352" s="291"/>
      <c r="AH352" s="292"/>
      <c r="AI352" s="291"/>
      <c r="AJ352" s="292"/>
      <c r="AK352" s="291"/>
      <c r="AL352" s="293"/>
      <c r="AM352" s="294"/>
      <c r="AN352" s="292"/>
      <c r="AO352" s="295"/>
      <c r="AP352" s="292"/>
      <c r="AQ352" s="295"/>
      <c r="AR352" s="292"/>
      <c r="AS352" s="295"/>
      <c r="AT352" s="292"/>
      <c r="AU352" s="295"/>
      <c r="AV352" s="292"/>
      <c r="AW352" s="295"/>
      <c r="AX352" s="293"/>
      <c r="AY352" s="79">
        <f t="shared" si="6"/>
        <v>0</v>
      </c>
      <c r="AZ352" s="47">
        <f t="shared" si="7"/>
        <v>0</v>
      </c>
      <c r="BA352" s="47">
        <f t="shared" si="8"/>
        <v>0</v>
      </c>
      <c r="BB352" s="47">
        <f t="shared" si="9"/>
        <v>0</v>
      </c>
      <c r="BC352" s="80" t="str">
        <f t="shared" si="10"/>
        <v/>
      </c>
    </row>
    <row r="353" spans="1:55" ht="13" x14ac:dyDescent="0.15">
      <c r="A353" s="32" t="s">
        <v>7</v>
      </c>
      <c r="B353" s="33">
        <f t="shared" si="11"/>
        <v>46734</v>
      </c>
      <c r="C353" s="34">
        <v>13</v>
      </c>
      <c r="D353" s="34"/>
      <c r="E353" s="34" t="s">
        <v>35</v>
      </c>
      <c r="F353" s="35" t="s">
        <v>32</v>
      </c>
      <c r="G353" s="281"/>
      <c r="H353" s="272"/>
      <c r="I353" s="282"/>
      <c r="J353" s="272"/>
      <c r="K353" s="282"/>
      <c r="L353" s="272"/>
      <c r="M353" s="282"/>
      <c r="N353" s="283"/>
      <c r="O353" s="290"/>
      <c r="P353" s="285"/>
      <c r="Q353" s="284"/>
      <c r="R353" s="285"/>
      <c r="S353" s="284"/>
      <c r="T353" s="285"/>
      <c r="U353" s="284"/>
      <c r="V353" s="285"/>
      <c r="W353" s="284"/>
      <c r="X353" s="288"/>
      <c r="Y353" s="281"/>
      <c r="Z353" s="272"/>
      <c r="AA353" s="282"/>
      <c r="AB353" s="283"/>
      <c r="AC353" s="282"/>
      <c r="AD353" s="272"/>
      <c r="AE353" s="282"/>
      <c r="AF353" s="272"/>
      <c r="AG353" s="282"/>
      <c r="AH353" s="272"/>
      <c r="AI353" s="282"/>
      <c r="AJ353" s="272"/>
      <c r="AK353" s="282"/>
      <c r="AL353" s="283"/>
      <c r="AM353" s="289"/>
      <c r="AN353" s="272"/>
      <c r="AO353" s="271"/>
      <c r="AP353" s="272"/>
      <c r="AQ353" s="271"/>
      <c r="AR353" s="272"/>
      <c r="AS353" s="271"/>
      <c r="AT353" s="272"/>
      <c r="AU353" s="271"/>
      <c r="AV353" s="272"/>
      <c r="AW353" s="271"/>
      <c r="AX353" s="283"/>
      <c r="AY353" s="68">
        <f t="shared" si="6"/>
        <v>0</v>
      </c>
      <c r="AZ353" s="34">
        <f t="shared" si="7"/>
        <v>0</v>
      </c>
      <c r="BA353" s="34">
        <f t="shared" si="8"/>
        <v>0</v>
      </c>
      <c r="BB353" s="34">
        <f t="shared" si="9"/>
        <v>0</v>
      </c>
      <c r="BC353" s="69" t="str">
        <f t="shared" si="10"/>
        <v/>
      </c>
    </row>
    <row r="354" spans="1:55" ht="13" x14ac:dyDescent="0.15">
      <c r="A354" s="40" t="s">
        <v>9</v>
      </c>
      <c r="B354" s="41">
        <f t="shared" si="11"/>
        <v>46735</v>
      </c>
      <c r="C354" s="42">
        <v>13</v>
      </c>
      <c r="D354" s="42"/>
      <c r="E354" s="42" t="s">
        <v>35</v>
      </c>
      <c r="F354" s="43" t="s">
        <v>32</v>
      </c>
      <c r="G354" s="281"/>
      <c r="H354" s="272"/>
      <c r="I354" s="282"/>
      <c r="J354" s="272"/>
      <c r="K354" s="282"/>
      <c r="L354" s="272"/>
      <c r="M354" s="282"/>
      <c r="N354" s="283"/>
      <c r="O354" s="281"/>
      <c r="P354" s="272"/>
      <c r="Q354" s="282"/>
      <c r="R354" s="272"/>
      <c r="S354" s="282"/>
      <c r="T354" s="272"/>
      <c r="U354" s="282"/>
      <c r="V354" s="272"/>
      <c r="W354" s="282"/>
      <c r="X354" s="283"/>
      <c r="Y354" s="281"/>
      <c r="Z354" s="272"/>
      <c r="AA354" s="282"/>
      <c r="AB354" s="283"/>
      <c r="AC354" s="282"/>
      <c r="AD354" s="272"/>
      <c r="AE354" s="282"/>
      <c r="AF354" s="272"/>
      <c r="AG354" s="282"/>
      <c r="AH354" s="272"/>
      <c r="AI354" s="282"/>
      <c r="AJ354" s="272"/>
      <c r="AK354" s="282"/>
      <c r="AL354" s="283"/>
      <c r="AM354" s="289"/>
      <c r="AN354" s="272"/>
      <c r="AO354" s="271"/>
      <c r="AP354" s="272"/>
      <c r="AQ354" s="271"/>
      <c r="AR354" s="272"/>
      <c r="AS354" s="271"/>
      <c r="AT354" s="272"/>
      <c r="AU354" s="271"/>
      <c r="AV354" s="272"/>
      <c r="AW354" s="271"/>
      <c r="AX354" s="283"/>
      <c r="AY354" s="13">
        <f t="shared" si="6"/>
        <v>0</v>
      </c>
      <c r="AZ354" s="42">
        <f t="shared" si="7"/>
        <v>0</v>
      </c>
      <c r="BA354" s="42">
        <f t="shared" si="8"/>
        <v>0</v>
      </c>
      <c r="BB354" s="42">
        <f t="shared" si="9"/>
        <v>0</v>
      </c>
      <c r="BC354" s="78" t="str">
        <f t="shared" si="10"/>
        <v/>
      </c>
    </row>
    <row r="355" spans="1:55" ht="13" x14ac:dyDescent="0.15">
      <c r="A355" s="40" t="s">
        <v>10</v>
      </c>
      <c r="B355" s="41">
        <f t="shared" si="11"/>
        <v>46736</v>
      </c>
      <c r="C355" s="42">
        <v>13</v>
      </c>
      <c r="D355" s="42"/>
      <c r="E355" s="42" t="s">
        <v>35</v>
      </c>
      <c r="F355" s="43" t="s">
        <v>32</v>
      </c>
      <c r="G355" s="281"/>
      <c r="H355" s="272"/>
      <c r="I355" s="282"/>
      <c r="J355" s="272"/>
      <c r="K355" s="282"/>
      <c r="L355" s="272"/>
      <c r="M355" s="282"/>
      <c r="N355" s="283"/>
      <c r="O355" s="281"/>
      <c r="P355" s="272"/>
      <c r="Q355" s="282"/>
      <c r="R355" s="272"/>
      <c r="S355" s="282"/>
      <c r="T355" s="272"/>
      <c r="U355" s="282"/>
      <c r="V355" s="272"/>
      <c r="W355" s="282"/>
      <c r="X355" s="283"/>
      <c r="Y355" s="281"/>
      <c r="Z355" s="272"/>
      <c r="AA355" s="282"/>
      <c r="AB355" s="283"/>
      <c r="AC355" s="282"/>
      <c r="AD355" s="272"/>
      <c r="AE355" s="282"/>
      <c r="AF355" s="272"/>
      <c r="AG355" s="282"/>
      <c r="AH355" s="272"/>
      <c r="AI355" s="282"/>
      <c r="AJ355" s="272"/>
      <c r="AK355" s="282"/>
      <c r="AL355" s="283"/>
      <c r="AM355" s="289"/>
      <c r="AN355" s="272"/>
      <c r="AO355" s="271"/>
      <c r="AP355" s="272"/>
      <c r="AQ355" s="271"/>
      <c r="AR355" s="272"/>
      <c r="AS355" s="271"/>
      <c r="AT355" s="272"/>
      <c r="AU355" s="271"/>
      <c r="AV355" s="272"/>
      <c r="AW355" s="271"/>
      <c r="AX355" s="283"/>
      <c r="AY355" s="13">
        <f t="shared" si="6"/>
        <v>0</v>
      </c>
      <c r="AZ355" s="42">
        <f t="shared" si="7"/>
        <v>0</v>
      </c>
      <c r="BA355" s="42">
        <f t="shared" si="8"/>
        <v>0</v>
      </c>
      <c r="BB355" s="42">
        <f t="shared" si="9"/>
        <v>0</v>
      </c>
      <c r="BC355" s="78" t="str">
        <f t="shared" si="10"/>
        <v/>
      </c>
    </row>
    <row r="356" spans="1:55" ht="13" x14ac:dyDescent="0.15">
      <c r="A356" s="40" t="s">
        <v>11</v>
      </c>
      <c r="B356" s="41">
        <f t="shared" si="11"/>
        <v>46737</v>
      </c>
      <c r="C356" s="42">
        <v>13</v>
      </c>
      <c r="D356" s="42"/>
      <c r="E356" s="42" t="s">
        <v>35</v>
      </c>
      <c r="F356" s="43" t="s">
        <v>32</v>
      </c>
      <c r="G356" s="281"/>
      <c r="H356" s="272"/>
      <c r="I356" s="282"/>
      <c r="J356" s="272"/>
      <c r="K356" s="282"/>
      <c r="L356" s="272"/>
      <c r="M356" s="282"/>
      <c r="N356" s="283"/>
      <c r="O356" s="281"/>
      <c r="P356" s="272"/>
      <c r="Q356" s="282"/>
      <c r="R356" s="272"/>
      <c r="S356" s="282"/>
      <c r="T356" s="272"/>
      <c r="U356" s="282"/>
      <c r="V356" s="272"/>
      <c r="W356" s="282"/>
      <c r="X356" s="283"/>
      <c r="Y356" s="281"/>
      <c r="Z356" s="272"/>
      <c r="AA356" s="282"/>
      <c r="AB356" s="283"/>
      <c r="AC356" s="282"/>
      <c r="AD356" s="272"/>
      <c r="AE356" s="282"/>
      <c r="AF356" s="272"/>
      <c r="AG356" s="282"/>
      <c r="AH356" s="272"/>
      <c r="AI356" s="282"/>
      <c r="AJ356" s="272"/>
      <c r="AK356" s="282"/>
      <c r="AL356" s="283"/>
      <c r="AM356" s="289"/>
      <c r="AN356" s="272"/>
      <c r="AO356" s="271"/>
      <c r="AP356" s="272"/>
      <c r="AQ356" s="271"/>
      <c r="AR356" s="272"/>
      <c r="AS356" s="271"/>
      <c r="AT356" s="272"/>
      <c r="AU356" s="271"/>
      <c r="AV356" s="272"/>
      <c r="AW356" s="271"/>
      <c r="AX356" s="283"/>
      <c r="AY356" s="13">
        <f t="shared" si="6"/>
        <v>0</v>
      </c>
      <c r="AZ356" s="42">
        <f t="shared" si="7"/>
        <v>0</v>
      </c>
      <c r="BA356" s="42">
        <f t="shared" si="8"/>
        <v>0</v>
      </c>
      <c r="BB356" s="42">
        <f t="shared" si="9"/>
        <v>0</v>
      </c>
      <c r="BC356" s="78" t="str">
        <f t="shared" si="10"/>
        <v/>
      </c>
    </row>
    <row r="357" spans="1:55" ht="13" x14ac:dyDescent="0.15">
      <c r="A357" s="40" t="s">
        <v>12</v>
      </c>
      <c r="B357" s="41">
        <f t="shared" si="11"/>
        <v>46738</v>
      </c>
      <c r="C357" s="42">
        <v>13</v>
      </c>
      <c r="D357" s="42"/>
      <c r="E357" s="42" t="s">
        <v>35</v>
      </c>
      <c r="F357" s="43" t="s">
        <v>32</v>
      </c>
      <c r="G357" s="281"/>
      <c r="H357" s="272"/>
      <c r="I357" s="282"/>
      <c r="J357" s="272"/>
      <c r="K357" s="282"/>
      <c r="L357" s="272"/>
      <c r="M357" s="282"/>
      <c r="N357" s="283"/>
      <c r="O357" s="281"/>
      <c r="P357" s="272"/>
      <c r="Q357" s="282"/>
      <c r="R357" s="272"/>
      <c r="S357" s="282"/>
      <c r="T357" s="272"/>
      <c r="U357" s="282"/>
      <c r="V357" s="272"/>
      <c r="W357" s="282"/>
      <c r="X357" s="283"/>
      <c r="Y357" s="281"/>
      <c r="Z357" s="272"/>
      <c r="AA357" s="282"/>
      <c r="AB357" s="283"/>
      <c r="AC357" s="282"/>
      <c r="AD357" s="272"/>
      <c r="AE357" s="282"/>
      <c r="AF357" s="272"/>
      <c r="AG357" s="282"/>
      <c r="AH357" s="272"/>
      <c r="AI357" s="282"/>
      <c r="AJ357" s="272"/>
      <c r="AK357" s="282"/>
      <c r="AL357" s="283"/>
      <c r="AM357" s="289"/>
      <c r="AN357" s="272"/>
      <c r="AO357" s="271"/>
      <c r="AP357" s="272"/>
      <c r="AQ357" s="271"/>
      <c r="AR357" s="272"/>
      <c r="AS357" s="271"/>
      <c r="AT357" s="272"/>
      <c r="AU357" s="271"/>
      <c r="AV357" s="272"/>
      <c r="AW357" s="271"/>
      <c r="AX357" s="283"/>
      <c r="AY357" s="13">
        <f t="shared" si="6"/>
        <v>0</v>
      </c>
      <c r="AZ357" s="42">
        <f t="shared" si="7"/>
        <v>0</v>
      </c>
      <c r="BA357" s="42">
        <f t="shared" si="8"/>
        <v>0</v>
      </c>
      <c r="BB357" s="42">
        <f t="shared" si="9"/>
        <v>0</v>
      </c>
      <c r="BC357" s="78" t="str">
        <f t="shared" si="10"/>
        <v/>
      </c>
    </row>
    <row r="358" spans="1:55" ht="13" x14ac:dyDescent="0.15">
      <c r="A358" s="40" t="s">
        <v>13</v>
      </c>
      <c r="B358" s="41">
        <f t="shared" si="11"/>
        <v>46739</v>
      </c>
      <c r="C358" s="42">
        <v>13</v>
      </c>
      <c r="D358" s="42"/>
      <c r="E358" s="42" t="s">
        <v>35</v>
      </c>
      <c r="F358" s="43" t="s">
        <v>32</v>
      </c>
      <c r="G358" s="281"/>
      <c r="H358" s="272"/>
      <c r="I358" s="282"/>
      <c r="J358" s="272"/>
      <c r="K358" s="282"/>
      <c r="L358" s="272"/>
      <c r="M358" s="282"/>
      <c r="N358" s="283"/>
      <c r="O358" s="281"/>
      <c r="P358" s="272"/>
      <c r="Q358" s="282"/>
      <c r="R358" s="272"/>
      <c r="S358" s="282"/>
      <c r="T358" s="272"/>
      <c r="U358" s="282"/>
      <c r="V358" s="272"/>
      <c r="W358" s="282"/>
      <c r="X358" s="283"/>
      <c r="Y358" s="281"/>
      <c r="Z358" s="272"/>
      <c r="AA358" s="282"/>
      <c r="AB358" s="283"/>
      <c r="AC358" s="282"/>
      <c r="AD358" s="272"/>
      <c r="AE358" s="282"/>
      <c r="AF358" s="272"/>
      <c r="AG358" s="282"/>
      <c r="AH358" s="272"/>
      <c r="AI358" s="282"/>
      <c r="AJ358" s="272"/>
      <c r="AK358" s="282"/>
      <c r="AL358" s="283"/>
      <c r="AM358" s="289"/>
      <c r="AN358" s="272"/>
      <c r="AO358" s="271"/>
      <c r="AP358" s="272"/>
      <c r="AQ358" s="271"/>
      <c r="AR358" s="272"/>
      <c r="AS358" s="271"/>
      <c r="AT358" s="272"/>
      <c r="AU358" s="271"/>
      <c r="AV358" s="272"/>
      <c r="AW358" s="271"/>
      <c r="AX358" s="283"/>
      <c r="AY358" s="13">
        <f t="shared" si="6"/>
        <v>0</v>
      </c>
      <c r="AZ358" s="42">
        <f t="shared" si="7"/>
        <v>0</v>
      </c>
      <c r="BA358" s="42">
        <f t="shared" si="8"/>
        <v>0</v>
      </c>
      <c r="BB358" s="42">
        <f t="shared" si="9"/>
        <v>0</v>
      </c>
      <c r="BC358" s="78" t="str">
        <f t="shared" si="10"/>
        <v/>
      </c>
    </row>
    <row r="359" spans="1:55" ht="13" x14ac:dyDescent="0.15">
      <c r="A359" s="45" t="s">
        <v>14</v>
      </c>
      <c r="B359" s="46">
        <f t="shared" si="11"/>
        <v>46740</v>
      </c>
      <c r="C359" s="47">
        <v>13</v>
      </c>
      <c r="D359" s="47"/>
      <c r="E359" s="47" t="s">
        <v>35</v>
      </c>
      <c r="F359" s="48" t="s">
        <v>32</v>
      </c>
      <c r="G359" s="296"/>
      <c r="H359" s="292"/>
      <c r="I359" s="291"/>
      <c r="J359" s="292"/>
      <c r="K359" s="291"/>
      <c r="L359" s="292"/>
      <c r="M359" s="291"/>
      <c r="N359" s="293"/>
      <c r="O359" s="296"/>
      <c r="P359" s="292"/>
      <c r="Q359" s="291"/>
      <c r="R359" s="292"/>
      <c r="S359" s="291"/>
      <c r="T359" s="292"/>
      <c r="U359" s="291"/>
      <c r="V359" s="292"/>
      <c r="W359" s="291"/>
      <c r="X359" s="293"/>
      <c r="Y359" s="296"/>
      <c r="Z359" s="292"/>
      <c r="AA359" s="291"/>
      <c r="AB359" s="293"/>
      <c r="AC359" s="291"/>
      <c r="AD359" s="292"/>
      <c r="AE359" s="291"/>
      <c r="AF359" s="292"/>
      <c r="AG359" s="291"/>
      <c r="AH359" s="292"/>
      <c r="AI359" s="291"/>
      <c r="AJ359" s="292"/>
      <c r="AK359" s="291"/>
      <c r="AL359" s="293"/>
      <c r="AM359" s="294"/>
      <c r="AN359" s="292"/>
      <c r="AO359" s="295"/>
      <c r="AP359" s="292"/>
      <c r="AQ359" s="295"/>
      <c r="AR359" s="292"/>
      <c r="AS359" s="295"/>
      <c r="AT359" s="292"/>
      <c r="AU359" s="295"/>
      <c r="AV359" s="292"/>
      <c r="AW359" s="295"/>
      <c r="AX359" s="293"/>
      <c r="AY359" s="79">
        <f t="shared" si="6"/>
        <v>0</v>
      </c>
      <c r="AZ359" s="47">
        <f t="shared" si="7"/>
        <v>0</v>
      </c>
      <c r="BA359" s="47">
        <f t="shared" si="8"/>
        <v>0</v>
      </c>
      <c r="BB359" s="47">
        <f t="shared" si="9"/>
        <v>0</v>
      </c>
      <c r="BC359" s="80" t="str">
        <f t="shared" si="10"/>
        <v/>
      </c>
    </row>
    <row r="360" spans="1:55" ht="13" x14ac:dyDescent="0.15">
      <c r="A360" s="32" t="s">
        <v>7</v>
      </c>
      <c r="B360" s="33">
        <f t="shared" si="11"/>
        <v>46741</v>
      </c>
      <c r="C360" s="34">
        <v>13</v>
      </c>
      <c r="D360" s="34"/>
      <c r="E360" s="34" t="s">
        <v>36</v>
      </c>
      <c r="F360" s="35" t="s">
        <v>32</v>
      </c>
      <c r="G360" s="281"/>
      <c r="H360" s="272"/>
      <c r="I360" s="282"/>
      <c r="J360" s="272"/>
      <c r="K360" s="282"/>
      <c r="L360" s="272"/>
      <c r="M360" s="282"/>
      <c r="N360" s="283"/>
      <c r="O360" s="290"/>
      <c r="P360" s="285"/>
      <c r="Q360" s="284"/>
      <c r="R360" s="285"/>
      <c r="S360" s="284"/>
      <c r="T360" s="285"/>
      <c r="U360" s="284"/>
      <c r="V360" s="285"/>
      <c r="W360" s="284"/>
      <c r="X360" s="288"/>
      <c r="Y360" s="281"/>
      <c r="Z360" s="272"/>
      <c r="AA360" s="282"/>
      <c r="AB360" s="283"/>
      <c r="AC360" s="282"/>
      <c r="AD360" s="272"/>
      <c r="AE360" s="282"/>
      <c r="AF360" s="272"/>
      <c r="AG360" s="282"/>
      <c r="AH360" s="272"/>
      <c r="AI360" s="282"/>
      <c r="AJ360" s="272"/>
      <c r="AK360" s="282"/>
      <c r="AL360" s="283"/>
      <c r="AM360" s="289"/>
      <c r="AN360" s="272"/>
      <c r="AO360" s="271"/>
      <c r="AP360" s="272"/>
      <c r="AQ360" s="271"/>
      <c r="AR360" s="272"/>
      <c r="AS360" s="271"/>
      <c r="AT360" s="272"/>
      <c r="AU360" s="271"/>
      <c r="AV360" s="272"/>
      <c r="AW360" s="271"/>
      <c r="AX360" s="283"/>
      <c r="AY360" s="68">
        <f t="shared" si="6"/>
        <v>0</v>
      </c>
      <c r="AZ360" s="34">
        <f t="shared" si="7"/>
        <v>0</v>
      </c>
      <c r="BA360" s="34">
        <f t="shared" si="8"/>
        <v>0</v>
      </c>
      <c r="BB360" s="34">
        <f t="shared" si="9"/>
        <v>0</v>
      </c>
      <c r="BC360" s="69" t="str">
        <f t="shared" si="10"/>
        <v/>
      </c>
    </row>
    <row r="361" spans="1:55" ht="13" x14ac:dyDescent="0.15">
      <c r="A361" s="40" t="s">
        <v>9</v>
      </c>
      <c r="B361" s="41">
        <f t="shared" si="11"/>
        <v>46742</v>
      </c>
      <c r="C361" s="42">
        <v>13</v>
      </c>
      <c r="D361" s="42"/>
      <c r="E361" s="42" t="s">
        <v>36</v>
      </c>
      <c r="F361" s="43" t="s">
        <v>32</v>
      </c>
      <c r="G361" s="281"/>
      <c r="H361" s="272"/>
      <c r="I361" s="282"/>
      <c r="J361" s="272"/>
      <c r="K361" s="282"/>
      <c r="L361" s="272"/>
      <c r="M361" s="282"/>
      <c r="N361" s="283"/>
      <c r="O361" s="281"/>
      <c r="P361" s="272"/>
      <c r="Q361" s="282"/>
      <c r="R361" s="272"/>
      <c r="S361" s="282"/>
      <c r="T361" s="272"/>
      <c r="U361" s="282"/>
      <c r="V361" s="272"/>
      <c r="W361" s="282"/>
      <c r="X361" s="283"/>
      <c r="Y361" s="281"/>
      <c r="Z361" s="272"/>
      <c r="AA361" s="282"/>
      <c r="AB361" s="283"/>
      <c r="AC361" s="282"/>
      <c r="AD361" s="272"/>
      <c r="AE361" s="282"/>
      <c r="AF361" s="272"/>
      <c r="AG361" s="282"/>
      <c r="AH361" s="272"/>
      <c r="AI361" s="282"/>
      <c r="AJ361" s="272"/>
      <c r="AK361" s="282"/>
      <c r="AL361" s="283"/>
      <c r="AM361" s="289"/>
      <c r="AN361" s="272"/>
      <c r="AO361" s="271"/>
      <c r="AP361" s="272"/>
      <c r="AQ361" s="271"/>
      <c r="AR361" s="272"/>
      <c r="AS361" s="271"/>
      <c r="AT361" s="272"/>
      <c r="AU361" s="271"/>
      <c r="AV361" s="272"/>
      <c r="AW361" s="271"/>
      <c r="AX361" s="283"/>
      <c r="AY361" s="13">
        <f t="shared" si="6"/>
        <v>0</v>
      </c>
      <c r="AZ361" s="42">
        <f t="shared" si="7"/>
        <v>0</v>
      </c>
      <c r="BA361" s="42">
        <f t="shared" si="8"/>
        <v>0</v>
      </c>
      <c r="BB361" s="42">
        <f t="shared" si="9"/>
        <v>0</v>
      </c>
      <c r="BC361" s="78" t="str">
        <f t="shared" si="10"/>
        <v/>
      </c>
    </row>
    <row r="362" spans="1:55" ht="13" x14ac:dyDescent="0.15">
      <c r="A362" s="40" t="s">
        <v>10</v>
      </c>
      <c r="B362" s="41">
        <f t="shared" si="11"/>
        <v>46743</v>
      </c>
      <c r="C362" s="42">
        <v>13</v>
      </c>
      <c r="D362" s="42"/>
      <c r="E362" s="42" t="s">
        <v>36</v>
      </c>
      <c r="F362" s="43" t="s">
        <v>32</v>
      </c>
      <c r="G362" s="281"/>
      <c r="H362" s="272"/>
      <c r="I362" s="282"/>
      <c r="J362" s="272"/>
      <c r="K362" s="282"/>
      <c r="L362" s="272"/>
      <c r="M362" s="282"/>
      <c r="N362" s="283"/>
      <c r="O362" s="281"/>
      <c r="P362" s="272"/>
      <c r="Q362" s="282"/>
      <c r="R362" s="272"/>
      <c r="S362" s="282"/>
      <c r="T362" s="272"/>
      <c r="U362" s="282"/>
      <c r="V362" s="272"/>
      <c r="W362" s="282"/>
      <c r="X362" s="283"/>
      <c r="Y362" s="281"/>
      <c r="Z362" s="272"/>
      <c r="AA362" s="282"/>
      <c r="AB362" s="283"/>
      <c r="AC362" s="282"/>
      <c r="AD362" s="272"/>
      <c r="AE362" s="282"/>
      <c r="AF362" s="272"/>
      <c r="AG362" s="282"/>
      <c r="AH362" s="272"/>
      <c r="AI362" s="282"/>
      <c r="AJ362" s="272"/>
      <c r="AK362" s="282"/>
      <c r="AL362" s="283"/>
      <c r="AM362" s="289"/>
      <c r="AN362" s="272"/>
      <c r="AO362" s="271"/>
      <c r="AP362" s="272"/>
      <c r="AQ362" s="271"/>
      <c r="AR362" s="272"/>
      <c r="AS362" s="271"/>
      <c r="AT362" s="272"/>
      <c r="AU362" s="271"/>
      <c r="AV362" s="272"/>
      <c r="AW362" s="271"/>
      <c r="AX362" s="283"/>
      <c r="AY362" s="13">
        <f t="shared" si="6"/>
        <v>0</v>
      </c>
      <c r="AZ362" s="42">
        <f t="shared" si="7"/>
        <v>0</v>
      </c>
      <c r="BA362" s="42">
        <f t="shared" si="8"/>
        <v>0</v>
      </c>
      <c r="BB362" s="42">
        <f t="shared" si="9"/>
        <v>0</v>
      </c>
      <c r="BC362" s="78" t="str">
        <f t="shared" si="10"/>
        <v/>
      </c>
    </row>
    <row r="363" spans="1:55" ht="13" x14ac:dyDescent="0.15">
      <c r="A363" s="40" t="s">
        <v>11</v>
      </c>
      <c r="B363" s="41">
        <f t="shared" si="11"/>
        <v>46744</v>
      </c>
      <c r="C363" s="42">
        <v>13</v>
      </c>
      <c r="D363" s="42"/>
      <c r="E363" s="42" t="s">
        <v>36</v>
      </c>
      <c r="F363" s="43" t="s">
        <v>32</v>
      </c>
      <c r="G363" s="281"/>
      <c r="H363" s="272"/>
      <c r="I363" s="282"/>
      <c r="J363" s="272"/>
      <c r="K363" s="282"/>
      <c r="L363" s="272"/>
      <c r="M363" s="282"/>
      <c r="N363" s="283"/>
      <c r="O363" s="281"/>
      <c r="P363" s="272"/>
      <c r="Q363" s="282"/>
      <c r="R363" s="272"/>
      <c r="S363" s="282"/>
      <c r="T363" s="272"/>
      <c r="U363" s="282"/>
      <c r="V363" s="272"/>
      <c r="W363" s="282"/>
      <c r="X363" s="283"/>
      <c r="Y363" s="281"/>
      <c r="Z363" s="272"/>
      <c r="AA363" s="282"/>
      <c r="AB363" s="283"/>
      <c r="AC363" s="282"/>
      <c r="AD363" s="272"/>
      <c r="AE363" s="282"/>
      <c r="AF363" s="272"/>
      <c r="AG363" s="282"/>
      <c r="AH363" s="272"/>
      <c r="AI363" s="282"/>
      <c r="AJ363" s="272"/>
      <c r="AK363" s="282"/>
      <c r="AL363" s="283"/>
      <c r="AM363" s="289"/>
      <c r="AN363" s="272"/>
      <c r="AO363" s="271"/>
      <c r="AP363" s="272"/>
      <c r="AQ363" s="271"/>
      <c r="AR363" s="272"/>
      <c r="AS363" s="271"/>
      <c r="AT363" s="272"/>
      <c r="AU363" s="271"/>
      <c r="AV363" s="272"/>
      <c r="AW363" s="271"/>
      <c r="AX363" s="283"/>
      <c r="AY363" s="13">
        <f t="shared" si="6"/>
        <v>0</v>
      </c>
      <c r="AZ363" s="42">
        <f t="shared" si="7"/>
        <v>0</v>
      </c>
      <c r="BA363" s="42">
        <f t="shared" si="8"/>
        <v>0</v>
      </c>
      <c r="BB363" s="42">
        <f t="shared" si="9"/>
        <v>0</v>
      </c>
      <c r="BC363" s="78" t="str">
        <f t="shared" si="10"/>
        <v/>
      </c>
    </row>
    <row r="364" spans="1:55" ht="13" x14ac:dyDescent="0.15">
      <c r="A364" s="40" t="s">
        <v>12</v>
      </c>
      <c r="B364" s="41">
        <f t="shared" si="11"/>
        <v>46745</v>
      </c>
      <c r="C364" s="42">
        <v>13</v>
      </c>
      <c r="D364" s="42"/>
      <c r="E364" s="42" t="s">
        <v>36</v>
      </c>
      <c r="F364" s="43" t="s">
        <v>32</v>
      </c>
      <c r="G364" s="281"/>
      <c r="H364" s="272"/>
      <c r="I364" s="282"/>
      <c r="J364" s="272"/>
      <c r="K364" s="282"/>
      <c r="L364" s="272"/>
      <c r="M364" s="282"/>
      <c r="N364" s="283"/>
      <c r="O364" s="281"/>
      <c r="P364" s="272"/>
      <c r="Q364" s="282"/>
      <c r="R364" s="272"/>
      <c r="S364" s="282"/>
      <c r="T364" s="272"/>
      <c r="U364" s="282"/>
      <c r="V364" s="272"/>
      <c r="W364" s="282"/>
      <c r="X364" s="283"/>
      <c r="Y364" s="281"/>
      <c r="Z364" s="272"/>
      <c r="AA364" s="282"/>
      <c r="AB364" s="283"/>
      <c r="AC364" s="282"/>
      <c r="AD364" s="272"/>
      <c r="AE364" s="282"/>
      <c r="AF364" s="272"/>
      <c r="AG364" s="282"/>
      <c r="AH364" s="272"/>
      <c r="AI364" s="282"/>
      <c r="AJ364" s="272"/>
      <c r="AK364" s="282"/>
      <c r="AL364" s="283"/>
      <c r="AM364" s="289"/>
      <c r="AN364" s="272"/>
      <c r="AO364" s="271"/>
      <c r="AP364" s="272"/>
      <c r="AQ364" s="271"/>
      <c r="AR364" s="272"/>
      <c r="AS364" s="271"/>
      <c r="AT364" s="272"/>
      <c r="AU364" s="271"/>
      <c r="AV364" s="272"/>
      <c r="AW364" s="271"/>
      <c r="AX364" s="283"/>
      <c r="AY364" s="13">
        <f t="shared" si="6"/>
        <v>0</v>
      </c>
      <c r="AZ364" s="42">
        <f t="shared" si="7"/>
        <v>0</v>
      </c>
      <c r="BA364" s="42">
        <f t="shared" si="8"/>
        <v>0</v>
      </c>
      <c r="BB364" s="42">
        <f t="shared" si="9"/>
        <v>0</v>
      </c>
      <c r="BC364" s="78" t="str">
        <f t="shared" si="10"/>
        <v/>
      </c>
    </row>
    <row r="365" spans="1:55" ht="13" x14ac:dyDescent="0.15">
      <c r="A365" s="40" t="s">
        <v>13</v>
      </c>
      <c r="B365" s="41">
        <f t="shared" si="11"/>
        <v>46746</v>
      </c>
      <c r="C365" s="42">
        <v>13</v>
      </c>
      <c r="D365" s="42"/>
      <c r="E365" s="42" t="s">
        <v>36</v>
      </c>
      <c r="F365" s="43" t="s">
        <v>32</v>
      </c>
      <c r="G365" s="281"/>
      <c r="H365" s="272"/>
      <c r="I365" s="282"/>
      <c r="J365" s="272"/>
      <c r="K365" s="282"/>
      <c r="L365" s="272"/>
      <c r="M365" s="282"/>
      <c r="N365" s="283"/>
      <c r="O365" s="281"/>
      <c r="P365" s="272"/>
      <c r="Q365" s="282"/>
      <c r="R365" s="272"/>
      <c r="S365" s="282"/>
      <c r="T365" s="272"/>
      <c r="U365" s="282"/>
      <c r="V365" s="272"/>
      <c r="W365" s="282"/>
      <c r="X365" s="283"/>
      <c r="Y365" s="281"/>
      <c r="Z365" s="272"/>
      <c r="AA365" s="282"/>
      <c r="AB365" s="283"/>
      <c r="AC365" s="282"/>
      <c r="AD365" s="272"/>
      <c r="AE365" s="282"/>
      <c r="AF365" s="272"/>
      <c r="AG365" s="282"/>
      <c r="AH365" s="272"/>
      <c r="AI365" s="282"/>
      <c r="AJ365" s="272"/>
      <c r="AK365" s="282"/>
      <c r="AL365" s="283"/>
      <c r="AM365" s="289"/>
      <c r="AN365" s="272"/>
      <c r="AO365" s="271"/>
      <c r="AP365" s="272"/>
      <c r="AQ365" s="271"/>
      <c r="AR365" s="272"/>
      <c r="AS365" s="271"/>
      <c r="AT365" s="272"/>
      <c r="AU365" s="271"/>
      <c r="AV365" s="272"/>
      <c r="AW365" s="271"/>
      <c r="AX365" s="283"/>
      <c r="AY365" s="13">
        <f t="shared" si="6"/>
        <v>0</v>
      </c>
      <c r="AZ365" s="42">
        <f t="shared" si="7"/>
        <v>0</v>
      </c>
      <c r="BA365" s="42">
        <f t="shared" si="8"/>
        <v>0</v>
      </c>
      <c r="BB365" s="42">
        <f t="shared" si="9"/>
        <v>0</v>
      </c>
      <c r="BC365" s="78" t="str">
        <f t="shared" si="10"/>
        <v/>
      </c>
    </row>
    <row r="366" spans="1:55" ht="13" x14ac:dyDescent="0.15">
      <c r="A366" s="45" t="s">
        <v>14</v>
      </c>
      <c r="B366" s="46">
        <f t="shared" si="11"/>
        <v>46747</v>
      </c>
      <c r="C366" s="47">
        <v>13</v>
      </c>
      <c r="D366" s="47"/>
      <c r="E366" s="47" t="s">
        <v>36</v>
      </c>
      <c r="F366" s="48" t="s">
        <v>32</v>
      </c>
      <c r="G366" s="296"/>
      <c r="H366" s="292"/>
      <c r="I366" s="291"/>
      <c r="J366" s="292"/>
      <c r="K366" s="291"/>
      <c r="L366" s="292"/>
      <c r="M366" s="291"/>
      <c r="N366" s="293"/>
      <c r="O366" s="296"/>
      <c r="P366" s="292"/>
      <c r="Q366" s="291"/>
      <c r="R366" s="292"/>
      <c r="S366" s="291"/>
      <c r="T366" s="292"/>
      <c r="U366" s="291"/>
      <c r="V366" s="292"/>
      <c r="W366" s="291"/>
      <c r="X366" s="293"/>
      <c r="Y366" s="296"/>
      <c r="Z366" s="292"/>
      <c r="AA366" s="291"/>
      <c r="AB366" s="293"/>
      <c r="AC366" s="291"/>
      <c r="AD366" s="292"/>
      <c r="AE366" s="291"/>
      <c r="AF366" s="292"/>
      <c r="AG366" s="291"/>
      <c r="AH366" s="292"/>
      <c r="AI366" s="291"/>
      <c r="AJ366" s="292"/>
      <c r="AK366" s="291"/>
      <c r="AL366" s="293"/>
      <c r="AM366" s="294"/>
      <c r="AN366" s="292"/>
      <c r="AO366" s="295"/>
      <c r="AP366" s="292"/>
      <c r="AQ366" s="295"/>
      <c r="AR366" s="292"/>
      <c r="AS366" s="295"/>
      <c r="AT366" s="292"/>
      <c r="AU366" s="295"/>
      <c r="AV366" s="292"/>
      <c r="AW366" s="295"/>
      <c r="AX366" s="293"/>
      <c r="AY366" s="79">
        <f t="shared" si="6"/>
        <v>0</v>
      </c>
      <c r="AZ366" s="47">
        <f t="shared" si="7"/>
        <v>0</v>
      </c>
      <c r="BA366" s="47">
        <f t="shared" si="8"/>
        <v>0</v>
      </c>
      <c r="BB366" s="47">
        <f t="shared" si="9"/>
        <v>0</v>
      </c>
      <c r="BC366" s="80" t="str">
        <f t="shared" si="10"/>
        <v/>
      </c>
    </row>
    <row r="367" spans="1:55" ht="16" x14ac:dyDescent="0.2">
      <c r="A367" s="104"/>
      <c r="B367" s="105"/>
      <c r="C367" s="73"/>
      <c r="D367" s="73"/>
      <c r="E367" s="106"/>
      <c r="F367" s="107"/>
      <c r="G367" s="353">
        <f>SUM(G3:H359)</f>
        <v>5250</v>
      </c>
      <c r="H367" s="272"/>
      <c r="I367" s="353">
        <f>SUM(I3:J359)</f>
        <v>5250</v>
      </c>
      <c r="J367" s="272"/>
      <c r="K367" s="353">
        <f>SUM(K3:L359)</f>
        <v>0</v>
      </c>
      <c r="L367" s="272"/>
      <c r="M367" s="353">
        <f>SUM(M3:N359)</f>
        <v>0</v>
      </c>
      <c r="N367" s="272"/>
      <c r="O367" s="353">
        <f>SUM(O3:P359)</f>
        <v>0</v>
      </c>
      <c r="P367" s="272"/>
      <c r="Q367" s="353">
        <f>SUM(Q3:R359)</f>
        <v>0</v>
      </c>
      <c r="R367" s="272"/>
      <c r="S367" s="353">
        <f>SUM(S3:T359)</f>
        <v>0</v>
      </c>
      <c r="T367" s="272"/>
      <c r="U367" s="353">
        <f>SUM(U3:V359)</f>
        <v>0</v>
      </c>
      <c r="V367" s="272"/>
      <c r="W367" s="353">
        <f>SUM(W3:X359)</f>
        <v>0</v>
      </c>
      <c r="X367" s="272"/>
      <c r="Y367" s="353">
        <f>SUM(Y3:Z359)</f>
        <v>35330</v>
      </c>
      <c r="Z367" s="272"/>
      <c r="AA367" s="353">
        <f>SUM(AA3:AB359)</f>
        <v>33350</v>
      </c>
      <c r="AB367" s="272"/>
      <c r="AC367" s="353">
        <f>SUM(AC3:AD359)</f>
        <v>1980</v>
      </c>
      <c r="AD367" s="272"/>
      <c r="AE367" s="353">
        <f>SUM(AE3:AF359)</f>
        <v>0</v>
      </c>
      <c r="AF367" s="272"/>
      <c r="AG367" s="353">
        <f>SUM(AG3:AH359)</f>
        <v>0</v>
      </c>
      <c r="AH367" s="272"/>
      <c r="AI367" s="353">
        <f>SUM(AI3:AJ359)</f>
        <v>0</v>
      </c>
      <c r="AJ367" s="272"/>
      <c r="AK367" s="353">
        <f>SUM(AK3:AL359)</f>
        <v>0</v>
      </c>
      <c r="AL367" s="272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4">
        <f>SUM(AY3:AY366)</f>
        <v>2284016.8684262405</v>
      </c>
      <c r="AZ367" s="108"/>
      <c r="BA367" s="216"/>
      <c r="BB367" s="217">
        <f>SUM(BB3:BB359)</f>
        <v>81160</v>
      </c>
      <c r="BC367" s="73"/>
    </row>
    <row r="368" spans="1:55" ht="16" x14ac:dyDescent="0.2">
      <c r="A368" s="104"/>
      <c r="B368" s="105"/>
      <c r="C368" s="105"/>
      <c r="D368" s="218"/>
      <c r="E368" s="249" t="s">
        <v>144</v>
      </c>
      <c r="F368" s="220">
        <v>2.5499999999999998E-2</v>
      </c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</row>
    <row r="369" spans="1:55" ht="16" x14ac:dyDescent="0.2">
      <c r="A369" s="104"/>
      <c r="B369" s="105"/>
      <c r="C369" s="105"/>
      <c r="D369" s="372" t="s">
        <v>118</v>
      </c>
      <c r="E369" s="274"/>
      <c r="F369" s="221">
        <v>0.25</v>
      </c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222">
        <f>AY367</f>
        <v>2284016.8684262405</v>
      </c>
      <c r="AZ369" s="223" t="s">
        <v>119</v>
      </c>
      <c r="BA369" s="224"/>
      <c r="BB369" s="224"/>
      <c r="BC369" s="225"/>
    </row>
    <row r="370" spans="1:55" ht="16" x14ac:dyDescent="0.2">
      <c r="A370" s="104"/>
      <c r="B370" s="105"/>
      <c r="C370" s="105"/>
      <c r="D370" s="373" t="s">
        <v>120</v>
      </c>
      <c r="E370" s="274"/>
      <c r="F370" s="221">
        <v>7.0000000000000007E-2</v>
      </c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226">
        <f>( (Y367*Z2) + (AA367*AB2)  + (AE367*AF2) + (AG367*AH2) + (AC367*AD2) )*$F$369</f>
        <v>469909.43301250006</v>
      </c>
      <c r="AZ370" s="227" t="s">
        <v>121</v>
      </c>
      <c r="BA370" s="228"/>
      <c r="BB370" s="228"/>
      <c r="BC370" s="229"/>
    </row>
    <row r="371" spans="1:55" ht="16" x14ac:dyDescent="0.2">
      <c r="A371" s="104"/>
      <c r="B371" s="105"/>
      <c r="C371" s="105"/>
      <c r="D371" s="105"/>
      <c r="E371" s="105"/>
      <c r="F371" s="105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226">
        <f>AY369-AY370</f>
        <v>1814107.4354137406</v>
      </c>
      <c r="AZ371" s="227" t="s">
        <v>122</v>
      </c>
      <c r="BA371" s="228"/>
      <c r="BB371" s="228"/>
      <c r="BC371" s="229"/>
    </row>
    <row r="372" spans="1:55" ht="16" x14ac:dyDescent="0.2">
      <c r="A372" s="72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230"/>
      <c r="AZ372" s="228"/>
      <c r="BA372" s="228"/>
      <c r="BB372" s="228"/>
      <c r="BC372" s="229"/>
    </row>
    <row r="373" spans="1:55" ht="15" x14ac:dyDescent="0.2">
      <c r="A373" s="72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231" t="s">
        <v>123</v>
      </c>
      <c r="AZ373" s="232" t="s">
        <v>124</v>
      </c>
      <c r="BA373" s="232" t="s">
        <v>125</v>
      </c>
      <c r="BB373" s="233" t="s">
        <v>126</v>
      </c>
      <c r="BC373" s="234" t="s">
        <v>127</v>
      </c>
    </row>
    <row r="374" spans="1:55" ht="14" x14ac:dyDescent="0.15">
      <c r="A374" s="72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2">
        <v>2025</v>
      </c>
      <c r="AY374" s="235">
        <f t="shared" ref="AY374:AY379" si="12">BA374*BC374</f>
        <v>191812.98362625</v>
      </c>
      <c r="AZ374" s="236" t="s">
        <v>128</v>
      </c>
      <c r="BA374" s="237">
        <f>H2</f>
        <v>36.535806405000002</v>
      </c>
      <c r="BB374" s="238">
        <f t="shared" ref="BB374:BB375" si="13">BA374</f>
        <v>36.535806405000002</v>
      </c>
      <c r="BC374" s="239">
        <f>G367</f>
        <v>5250</v>
      </c>
    </row>
    <row r="375" spans="1:55" ht="14" x14ac:dyDescent="0.15">
      <c r="A375" s="72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2">
        <v>2024</v>
      </c>
      <c r="AY375" s="235">
        <f t="shared" si="12"/>
        <v>212566.15275000001</v>
      </c>
      <c r="AZ375" s="236" t="s">
        <v>129</v>
      </c>
      <c r="BA375" s="237">
        <f>J2</f>
        <v>40.488790999999999</v>
      </c>
      <c r="BB375" s="238">
        <f t="shared" si="13"/>
        <v>40.488790999999999</v>
      </c>
      <c r="BC375" s="239">
        <f>I367</f>
        <v>5250</v>
      </c>
    </row>
    <row r="376" spans="1:55" ht="14" x14ac:dyDescent="0.15">
      <c r="A376" s="72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235">
        <f t="shared" si="12"/>
        <v>861208.84955000004</v>
      </c>
      <c r="AZ376" s="236" t="s">
        <v>130</v>
      </c>
      <c r="BA376" s="237">
        <f>Z2</f>
        <v>24.376135000000001</v>
      </c>
      <c r="BB376" s="238">
        <f t="shared" ref="BB376:BB379" si="14">BA376*(1-$F$369)</f>
        <v>18.28210125</v>
      </c>
      <c r="BC376" s="239">
        <f>Y367</f>
        <v>35330</v>
      </c>
    </row>
    <row r="377" spans="1:55" ht="14" x14ac:dyDescent="0.15">
      <c r="A377" s="72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235">
        <f t="shared" si="12"/>
        <v>988392.28250000009</v>
      </c>
      <c r="AZ377" s="236" t="s">
        <v>131</v>
      </c>
      <c r="BA377" s="237">
        <f>AB2</f>
        <v>29.636950000000002</v>
      </c>
      <c r="BB377" s="238">
        <f t="shared" si="14"/>
        <v>22.227712500000003</v>
      </c>
      <c r="BC377" s="239">
        <f>AA367</f>
        <v>33350</v>
      </c>
    </row>
    <row r="378" spans="1:55" ht="14" x14ac:dyDescent="0.15">
      <c r="A378" s="72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235">
        <f t="shared" si="12"/>
        <v>30036.6</v>
      </c>
      <c r="AZ378" s="236" t="s">
        <v>145</v>
      </c>
      <c r="BA378" s="237">
        <f>AD2</f>
        <v>15.17</v>
      </c>
      <c r="BB378" s="238">
        <f t="shared" si="14"/>
        <v>11.3775</v>
      </c>
      <c r="BC378" s="251">
        <f>AC367</f>
        <v>1980</v>
      </c>
    </row>
    <row r="379" spans="1:55" ht="14" x14ac:dyDescent="0.15">
      <c r="A379" s="72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235">
        <f t="shared" si="12"/>
        <v>0</v>
      </c>
      <c r="AZ379" s="236" t="s">
        <v>132</v>
      </c>
      <c r="BA379" s="237">
        <f>AF2</f>
        <v>28.661802050000002</v>
      </c>
      <c r="BB379" s="238">
        <f t="shared" si="14"/>
        <v>21.496351537500001</v>
      </c>
      <c r="BC379" s="239">
        <f>AE367</f>
        <v>0</v>
      </c>
    </row>
    <row r="380" spans="1:55" ht="16" x14ac:dyDescent="0.2">
      <c r="A380" s="72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230"/>
      <c r="AZ380" s="228"/>
      <c r="BA380" s="228"/>
      <c r="BB380" s="228"/>
      <c r="BC380" s="229"/>
    </row>
    <row r="381" spans="1:55" ht="16" x14ac:dyDescent="0.2">
      <c r="A381" s="72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226">
        <f>AY369*F370</f>
        <v>159881.18078983686</v>
      </c>
      <c r="AZ381" s="227" t="s">
        <v>133</v>
      </c>
      <c r="BA381" s="228"/>
      <c r="BB381" s="228"/>
      <c r="BC381" s="229"/>
    </row>
    <row r="382" spans="1:55" ht="16" x14ac:dyDescent="0.2">
      <c r="A382" s="72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240">
        <f>AY369+AY381</f>
        <v>2443898.0492160772</v>
      </c>
      <c r="AZ382" s="241" t="s">
        <v>134</v>
      </c>
      <c r="BA382" s="242"/>
      <c r="BB382" s="242"/>
      <c r="BC382" s="243"/>
    </row>
    <row r="383" spans="1:55" ht="13" x14ac:dyDescent="0.15">
      <c r="A383" s="72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</row>
    <row r="384" spans="1:55" ht="13" x14ac:dyDescent="0.15">
      <c r="A384" s="72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</row>
    <row r="385" spans="1:55" ht="13" hidden="1" x14ac:dyDescent="0.15">
      <c r="A385" s="72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</row>
    <row r="386" spans="1:55" ht="16" hidden="1" x14ac:dyDescent="0.2">
      <c r="A386" s="72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244" t="s">
        <v>135</v>
      </c>
      <c r="AZ386" s="245" t="s">
        <v>125</v>
      </c>
      <c r="BA386" s="245" t="s">
        <v>136</v>
      </c>
      <c r="BB386" s="245"/>
      <c r="BC386" s="73"/>
    </row>
    <row r="387" spans="1:55" ht="16" hidden="1" x14ac:dyDescent="0.2">
      <c r="A387" s="72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244">
        <v>1</v>
      </c>
      <c r="AZ387" s="246">
        <f t="shared" ref="AZ387:AZ399" si="15">SUMIF($C$3:$C$359, AY387, $AY$3:$AY$359)</f>
        <v>10802.617</v>
      </c>
      <c r="BA387" s="244">
        <f>SUM(AE3:AF30)</f>
        <v>0</v>
      </c>
      <c r="BB387" s="244"/>
      <c r="BC387" s="73"/>
    </row>
    <row r="388" spans="1:55" ht="16" hidden="1" x14ac:dyDescent="0.2">
      <c r="A388" s="72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244">
        <v>2</v>
      </c>
      <c r="AZ388" s="246">
        <f t="shared" si="15"/>
        <v>352465.77800874988</v>
      </c>
      <c r="BA388" s="244">
        <f>SUM(AE31:AF58)</f>
        <v>0</v>
      </c>
      <c r="BB388" s="244"/>
      <c r="BC388" s="73"/>
    </row>
    <row r="389" spans="1:55" ht="16" hidden="1" x14ac:dyDescent="0.2">
      <c r="A389" s="72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244">
        <v>3</v>
      </c>
      <c r="AZ389" s="246">
        <f t="shared" si="15"/>
        <v>700610.50921749964</v>
      </c>
      <c r="BA389" s="244">
        <f>SUM(AE59:AL86)</f>
        <v>0</v>
      </c>
      <c r="BB389" s="244"/>
      <c r="BC389" s="73"/>
    </row>
    <row r="390" spans="1:55" ht="16" hidden="1" x14ac:dyDescent="0.2">
      <c r="A390" s="72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244">
        <v>4</v>
      </c>
      <c r="AZ390" s="246">
        <f t="shared" si="15"/>
        <v>186981.87734999994</v>
      </c>
      <c r="BA390" s="244">
        <f>SUM(AE87:AL114)</f>
        <v>0</v>
      </c>
      <c r="BB390" s="244"/>
      <c r="BC390" s="73"/>
    </row>
    <row r="391" spans="1:55" ht="16" hidden="1" x14ac:dyDescent="0.2">
      <c r="A391" s="72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244">
        <v>5</v>
      </c>
      <c r="AZ391" s="246">
        <f t="shared" si="15"/>
        <v>150349.5828</v>
      </c>
      <c r="BA391" s="244">
        <f>SUM(AE115:AL142)</f>
        <v>0</v>
      </c>
      <c r="BB391" s="244"/>
      <c r="BC391" s="73"/>
    </row>
    <row r="392" spans="1:55" ht="16" hidden="1" x14ac:dyDescent="0.2">
      <c r="A392" s="72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244">
        <v>6</v>
      </c>
      <c r="AZ392" s="246">
        <f t="shared" si="15"/>
        <v>150349.5828</v>
      </c>
      <c r="BA392" s="244">
        <f>SUM(AE143:AL170)</f>
        <v>0</v>
      </c>
      <c r="BB392" s="244"/>
      <c r="BC392" s="73"/>
    </row>
    <row r="393" spans="1:55" ht="16" hidden="1" x14ac:dyDescent="0.2">
      <c r="A393" s="72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244">
        <v>7</v>
      </c>
      <c r="AZ393" s="246">
        <f t="shared" si="15"/>
        <v>150349.5828</v>
      </c>
      <c r="BA393" s="244">
        <f>SUM(AE171:AL198)</f>
        <v>0</v>
      </c>
      <c r="BB393" s="244"/>
      <c r="BC393" s="73"/>
    </row>
    <row r="394" spans="1:55" ht="16" hidden="1" x14ac:dyDescent="0.2">
      <c r="A394" s="72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244">
        <v>8</v>
      </c>
      <c r="AZ394" s="246">
        <f t="shared" si="15"/>
        <v>156831.15299999999</v>
      </c>
      <c r="BA394" s="244">
        <f>SUM(AE199:AL226)</f>
        <v>0</v>
      </c>
      <c r="BB394" s="244"/>
      <c r="BC394" s="73"/>
    </row>
    <row r="395" spans="1:55" ht="16" hidden="1" x14ac:dyDescent="0.2">
      <c r="A395" s="72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244">
        <v>9</v>
      </c>
      <c r="AZ395" s="246">
        <f t="shared" si="15"/>
        <v>150349.5828</v>
      </c>
      <c r="BA395" s="244">
        <f>SUM(AE227:AL254)</f>
        <v>0</v>
      </c>
      <c r="BB395" s="244"/>
      <c r="BC395" s="73"/>
    </row>
    <row r="396" spans="1:55" ht="16" hidden="1" x14ac:dyDescent="0.2">
      <c r="A396" s="72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244">
        <v>10</v>
      </c>
      <c r="AZ396" s="246">
        <f t="shared" si="15"/>
        <v>129631.40400000005</v>
      </c>
      <c r="BA396" s="244">
        <f>SUM(AE255:AL282)</f>
        <v>0</v>
      </c>
      <c r="BB396" s="244"/>
      <c r="BC396" s="73"/>
    </row>
    <row r="397" spans="1:55" ht="16" hidden="1" x14ac:dyDescent="0.2">
      <c r="A397" s="72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244">
        <v>11</v>
      </c>
      <c r="AZ397" s="246">
        <f t="shared" si="15"/>
        <v>85880.805149999986</v>
      </c>
      <c r="BA397" s="244">
        <f>SUM(AE283:AL310)</f>
        <v>0</v>
      </c>
      <c r="BB397" s="244"/>
      <c r="BC397" s="73"/>
    </row>
    <row r="398" spans="1:55" ht="16" hidden="1" x14ac:dyDescent="0.2">
      <c r="A398" s="72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244">
        <v>12</v>
      </c>
      <c r="AZ398" s="246">
        <f t="shared" si="15"/>
        <v>59414.393499999991</v>
      </c>
      <c r="BA398" s="244">
        <f>SUM(AE311:AL338)</f>
        <v>0</v>
      </c>
      <c r="BB398" s="244"/>
      <c r="BC398" s="73"/>
    </row>
    <row r="399" spans="1:55" ht="16" hidden="1" x14ac:dyDescent="0.2">
      <c r="A399" s="72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244">
        <v>13</v>
      </c>
      <c r="AZ399" s="246">
        <f t="shared" si="15"/>
        <v>0</v>
      </c>
      <c r="BA399" s="244">
        <f>SUM(AE339:AL359)</f>
        <v>0</v>
      </c>
      <c r="BB399" s="244"/>
      <c r="BC399" s="73"/>
    </row>
    <row r="400" spans="1:55" ht="13" x14ac:dyDescent="0.15">
      <c r="A400" s="72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254" t="s">
        <v>19</v>
      </c>
      <c r="AL400" s="254" t="s">
        <v>136</v>
      </c>
      <c r="AM400" s="254"/>
      <c r="AN400" s="254"/>
      <c r="AO400" s="254"/>
      <c r="AP400" s="254"/>
      <c r="AQ400" s="254"/>
      <c r="AR400" s="254"/>
      <c r="AS400" s="254"/>
      <c r="AT400" s="254"/>
      <c r="AU400" s="254"/>
      <c r="AV400" s="254"/>
      <c r="AW400" s="254"/>
      <c r="AX400" s="254"/>
      <c r="AY400" s="255"/>
      <c r="AZ400" s="254" t="s">
        <v>148</v>
      </c>
      <c r="BA400" s="254" t="s">
        <v>149</v>
      </c>
      <c r="BB400" s="254" t="s">
        <v>150</v>
      </c>
      <c r="BC400" s="254" t="s">
        <v>151</v>
      </c>
    </row>
    <row r="401" spans="1:55" ht="13" x14ac:dyDescent="0.15">
      <c r="A401" s="72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248">
        <v>1.25</v>
      </c>
      <c r="AL401" s="248">
        <v>0.75</v>
      </c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253" t="s">
        <v>152</v>
      </c>
      <c r="AZ401" s="256">
        <f>AK401*G367</f>
        <v>6562.5</v>
      </c>
      <c r="BA401" s="256">
        <f>AK401*I367</f>
        <v>6562.5</v>
      </c>
      <c r="BB401" s="256">
        <f>AL401*Y367</f>
        <v>26497.5</v>
      </c>
      <c r="BC401" s="256">
        <f>AL401*AA367</f>
        <v>25012.5</v>
      </c>
    </row>
    <row r="402" spans="1:55" ht="13" x14ac:dyDescent="0.15">
      <c r="A402" s="72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248">
        <v>3</v>
      </c>
      <c r="AL402" s="248">
        <v>2.5</v>
      </c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252" t="s">
        <v>153</v>
      </c>
      <c r="AZ402" s="256">
        <f>AK402*G367</f>
        <v>15750</v>
      </c>
      <c r="BA402" s="257" t="s">
        <v>154</v>
      </c>
      <c r="BB402" s="256">
        <f>AL402*AA367</f>
        <v>83375</v>
      </c>
      <c r="BC402" s="257" t="s">
        <v>154</v>
      </c>
    </row>
    <row r="403" spans="1:55" ht="13" x14ac:dyDescent="0.15">
      <c r="A403" s="72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248">
        <v>3.5</v>
      </c>
      <c r="AL403" s="248">
        <v>3</v>
      </c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 t="s">
        <v>155</v>
      </c>
      <c r="AZ403" s="257" t="s">
        <v>154</v>
      </c>
      <c r="BA403" s="256">
        <f>AK403*I367</f>
        <v>18375</v>
      </c>
      <c r="BB403" s="257" t="s">
        <v>154</v>
      </c>
      <c r="BC403" s="256">
        <f>AL403*AA367</f>
        <v>100050</v>
      </c>
    </row>
    <row r="404" spans="1:55" ht="13" x14ac:dyDescent="0.15">
      <c r="A404" s="72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248">
        <v>3</v>
      </c>
      <c r="AL404" s="248">
        <v>1.75</v>
      </c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 t="s">
        <v>156</v>
      </c>
      <c r="AZ404" s="256">
        <f>AK404*G367</f>
        <v>15750</v>
      </c>
      <c r="BA404" s="256">
        <f>AK404*I367</f>
        <v>15750</v>
      </c>
      <c r="BB404" s="256">
        <f>AL404*Y367</f>
        <v>61827.5</v>
      </c>
      <c r="BC404" s="256">
        <f>AL404*AA367</f>
        <v>58362.5</v>
      </c>
    </row>
    <row r="405" spans="1:55" ht="13" x14ac:dyDescent="0.15">
      <c r="A405" s="72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248">
        <v>4</v>
      </c>
      <c r="AL405" s="248">
        <v>2</v>
      </c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 t="s">
        <v>157</v>
      </c>
      <c r="AZ405" s="256">
        <f>AK405*G367</f>
        <v>21000</v>
      </c>
      <c r="BA405" s="256">
        <f>AK405*I367</f>
        <v>21000</v>
      </c>
      <c r="BB405" s="256">
        <f>AL405*Y367</f>
        <v>70660</v>
      </c>
      <c r="BC405" s="256">
        <f>AL405*AA367</f>
        <v>66700</v>
      </c>
    </row>
    <row r="406" spans="1:55" ht="13" x14ac:dyDescent="0.15">
      <c r="A406" s="72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248"/>
      <c r="AZ406" s="73"/>
      <c r="BA406" s="73"/>
      <c r="BB406" s="73"/>
      <c r="BC406" s="73"/>
    </row>
    <row r="407" spans="1:55" ht="13" x14ac:dyDescent="0.15">
      <c r="A407" s="72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Z407" s="73"/>
      <c r="BA407" s="73"/>
      <c r="BB407" s="73"/>
      <c r="BC407" s="73"/>
    </row>
    <row r="408" spans="1:55" ht="13" x14ac:dyDescent="0.15">
      <c r="A408" s="72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Z408" s="73"/>
      <c r="BA408" s="73"/>
      <c r="BB408" s="73"/>
      <c r="BC408" s="73"/>
    </row>
    <row r="409" spans="1:55" ht="13" x14ac:dyDescent="0.15">
      <c r="A409" s="72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2" t="s">
        <v>158</v>
      </c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248">
        <f>SUM(BB401:BC405)</f>
        <v>492485</v>
      </c>
      <c r="AZ409" s="73"/>
      <c r="BA409" s="73"/>
      <c r="BB409" s="73"/>
      <c r="BC409" s="73"/>
    </row>
    <row r="410" spans="1:55" ht="13" x14ac:dyDescent="0.15">
      <c r="A410" s="72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258" t="s">
        <v>159</v>
      </c>
      <c r="AY410" s="247">
        <f>SUM(AZ401:BA405)</f>
        <v>120750</v>
      </c>
      <c r="AZ410" s="73"/>
      <c r="BA410" s="73"/>
      <c r="BB410" s="73"/>
      <c r="BC410" s="73"/>
    </row>
    <row r="411" spans="1:55" ht="13" x14ac:dyDescent="0.15">
      <c r="A411" s="72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</row>
    <row r="412" spans="1:55" ht="13" x14ac:dyDescent="0.15">
      <c r="A412" s="72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2" t="s">
        <v>160</v>
      </c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247">
        <f>SUM(AZ401:BC405)</f>
        <v>613235</v>
      </c>
      <c r="AZ412" s="73"/>
      <c r="BA412" s="73"/>
      <c r="BB412" s="73"/>
      <c r="BC412" s="73"/>
    </row>
    <row r="413" spans="1:55" ht="13" x14ac:dyDescent="0.15">
      <c r="A413" s="72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</row>
    <row r="414" spans="1:55" ht="13" x14ac:dyDescent="0.15">
      <c r="A414" s="72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</row>
    <row r="415" spans="1:55" ht="13" x14ac:dyDescent="0.15">
      <c r="A415" s="72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259"/>
      <c r="AJ415" s="260"/>
      <c r="AK415" s="260"/>
      <c r="AL415" s="261" t="s">
        <v>161</v>
      </c>
      <c r="AM415" s="260"/>
      <c r="AN415" s="260"/>
      <c r="AO415" s="260"/>
      <c r="AP415" s="260"/>
      <c r="AQ415" s="260"/>
      <c r="AR415" s="260"/>
      <c r="AS415" s="260"/>
      <c r="AT415" s="260"/>
      <c r="AU415" s="260"/>
      <c r="AV415" s="260"/>
      <c r="AW415" s="260"/>
      <c r="AX415" s="260"/>
      <c r="AY415" s="260"/>
      <c r="AZ415" s="260"/>
      <c r="BA415" s="262"/>
      <c r="BB415" s="73"/>
      <c r="BC415" s="73"/>
    </row>
    <row r="416" spans="1:55" ht="13" x14ac:dyDescent="0.15">
      <c r="A416" s="72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12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254" t="s">
        <v>162</v>
      </c>
      <c r="AZ416" s="254" t="s">
        <v>136</v>
      </c>
      <c r="BA416" s="263" t="s">
        <v>19</v>
      </c>
      <c r="BB416" s="73"/>
      <c r="BC416" s="73"/>
    </row>
    <row r="417" spans="1:55" ht="13" x14ac:dyDescent="0.15">
      <c r="A417" s="72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12"/>
      <c r="AJ417" s="73"/>
      <c r="AK417" s="73"/>
      <c r="AL417" s="72" t="s">
        <v>163</v>
      </c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248">
        <f>5.5*1.034</f>
        <v>5.6870000000000003</v>
      </c>
      <c r="AZ417" s="248">
        <f>SUM($BC$376:$BC$379)*AY417</f>
        <v>401843.42000000004</v>
      </c>
      <c r="BA417" s="264">
        <v>0</v>
      </c>
      <c r="BB417" s="73"/>
      <c r="BC417" s="73"/>
    </row>
    <row r="418" spans="1:55" ht="13" x14ac:dyDescent="0.15">
      <c r="A418" s="72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12"/>
      <c r="AJ418" s="73"/>
      <c r="AK418" s="73"/>
      <c r="AL418" s="72" t="s">
        <v>164</v>
      </c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248">
        <f>10.4*1.034</f>
        <v>10.7536</v>
      </c>
      <c r="AZ418" s="73">
        <v>0</v>
      </c>
      <c r="BA418" s="265">
        <f t="shared" ref="BA418:BA421" si="16">SUM($BC$374:$BC$375)*AY418</f>
        <v>112912.8</v>
      </c>
      <c r="BB418" s="73"/>
      <c r="BC418" s="73"/>
    </row>
    <row r="419" spans="1:55" ht="13" x14ac:dyDescent="0.15">
      <c r="A419" s="72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12"/>
      <c r="AJ419" s="73"/>
      <c r="AK419" s="73"/>
      <c r="AL419" s="72" t="s">
        <v>165</v>
      </c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248">
        <f>0.69*1.034</f>
        <v>0.71345999999999998</v>
      </c>
      <c r="AZ419" s="248">
        <f t="shared" ref="AZ419:AZ421" si="17">SUM($BC$376:$BC$379)*AY419</f>
        <v>50413.083599999998</v>
      </c>
      <c r="BA419" s="265">
        <f t="shared" si="16"/>
        <v>7491.33</v>
      </c>
      <c r="BB419" s="73"/>
      <c r="BC419" s="73"/>
    </row>
    <row r="420" spans="1:55" ht="13" x14ac:dyDescent="0.15">
      <c r="A420" s="72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12"/>
      <c r="AJ420" s="73"/>
      <c r="AK420" s="73"/>
      <c r="AL420" s="72" t="s">
        <v>166</v>
      </c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248">
        <f>0.35*1.034</f>
        <v>0.3619</v>
      </c>
      <c r="AZ420" s="248">
        <f t="shared" si="17"/>
        <v>25571.853999999999</v>
      </c>
      <c r="BA420" s="265">
        <f t="shared" si="16"/>
        <v>3799.95</v>
      </c>
      <c r="BB420" s="73"/>
      <c r="BC420" s="73"/>
    </row>
    <row r="421" spans="1:55" ht="13" x14ac:dyDescent="0.15">
      <c r="A421" s="72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12"/>
      <c r="AJ421" s="73"/>
      <c r="AK421" s="73"/>
      <c r="AL421" s="72" t="s">
        <v>167</v>
      </c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248">
        <f>0.12*1.034</f>
        <v>0.12408</v>
      </c>
      <c r="AZ421" s="248">
        <f t="shared" si="17"/>
        <v>8767.4928</v>
      </c>
      <c r="BA421" s="265">
        <f t="shared" si="16"/>
        <v>1302.8399999999999</v>
      </c>
      <c r="BB421" s="73"/>
      <c r="BC421" s="73"/>
    </row>
    <row r="422" spans="1:55" ht="13" x14ac:dyDescent="0.15">
      <c r="A422" s="72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12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264"/>
      <c r="BB422" s="73"/>
      <c r="BC422" s="73"/>
    </row>
    <row r="423" spans="1:55" ht="13" x14ac:dyDescent="0.15">
      <c r="A423" s="72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266"/>
      <c r="AJ423" s="267"/>
      <c r="AK423" s="267"/>
      <c r="AL423" s="268" t="s">
        <v>168</v>
      </c>
      <c r="AM423" s="267"/>
      <c r="AN423" s="267"/>
      <c r="AO423" s="267"/>
      <c r="AP423" s="267"/>
      <c r="AQ423" s="267"/>
      <c r="AR423" s="267"/>
      <c r="AS423" s="267"/>
      <c r="AT423" s="267"/>
      <c r="AU423" s="267"/>
      <c r="AV423" s="267"/>
      <c r="AW423" s="267"/>
      <c r="AX423" s="267"/>
      <c r="AY423" s="267"/>
      <c r="AZ423" s="269">
        <f>SUM(AZ417:AZ421)</f>
        <v>486595.85040000005</v>
      </c>
      <c r="BA423" s="270">
        <f>SUM(BA418:BA421)</f>
        <v>125506.92</v>
      </c>
      <c r="BB423" s="73"/>
      <c r="BC423" s="73"/>
    </row>
    <row r="424" spans="1:55" ht="13" x14ac:dyDescent="0.15">
      <c r="A424" s="72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259"/>
      <c r="AJ424" s="260"/>
      <c r="AK424" s="260"/>
      <c r="AL424" s="260"/>
      <c r="AM424" s="260"/>
      <c r="AN424" s="260"/>
      <c r="AO424" s="260"/>
      <c r="AP424" s="260"/>
      <c r="AQ424" s="260"/>
      <c r="AR424" s="260"/>
      <c r="AS424" s="260"/>
      <c r="AT424" s="260"/>
      <c r="AU424" s="260"/>
      <c r="AV424" s="260"/>
      <c r="AW424" s="260"/>
      <c r="AX424" s="260"/>
      <c r="AY424" s="260"/>
      <c r="AZ424" s="260"/>
      <c r="BA424" s="262"/>
      <c r="BB424" s="73"/>
      <c r="BC424" s="73"/>
    </row>
    <row r="425" spans="1:55" ht="13" x14ac:dyDescent="0.15">
      <c r="A425" s="72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266"/>
      <c r="AJ425" s="267"/>
      <c r="AK425" s="267"/>
      <c r="AL425" s="267"/>
      <c r="AM425" s="267"/>
      <c r="AN425" s="267"/>
      <c r="AO425" s="267"/>
      <c r="AP425" s="267"/>
      <c r="AQ425" s="267"/>
      <c r="AR425" s="267"/>
      <c r="AS425" s="267"/>
      <c r="AT425" s="267"/>
      <c r="AU425" s="267"/>
      <c r="AV425" s="267"/>
      <c r="AW425" s="267"/>
      <c r="AX425" s="267"/>
      <c r="AY425" s="267" t="s">
        <v>169</v>
      </c>
      <c r="AZ425" s="269">
        <f>SUM(AY376:AY379)-AZ423</f>
        <v>1393041.8816500001</v>
      </c>
      <c r="BA425" s="270">
        <f>SUM(AY374:AY375)-BA423</f>
        <v>278872.21637625003</v>
      </c>
      <c r="BB425" s="73"/>
      <c r="BC425" s="73"/>
    </row>
    <row r="426" spans="1:55" ht="13" x14ac:dyDescent="0.15">
      <c r="A426" s="72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</row>
    <row r="427" spans="1:55" ht="13" x14ac:dyDescent="0.15">
      <c r="A427" s="72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</row>
    <row r="428" spans="1:55" ht="13" x14ac:dyDescent="0.15">
      <c r="A428" s="72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</row>
    <row r="429" spans="1:55" ht="13" x14ac:dyDescent="0.15">
      <c r="A429" s="72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</row>
    <row r="430" spans="1:55" ht="13" x14ac:dyDescent="0.15">
      <c r="A430" s="72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</row>
    <row r="431" spans="1:55" ht="13" x14ac:dyDescent="0.15">
      <c r="A431" s="72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</row>
    <row r="432" spans="1:55" ht="13" x14ac:dyDescent="0.15">
      <c r="A432" s="72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</row>
    <row r="433" spans="1:55" ht="13" x14ac:dyDescent="0.15">
      <c r="A433" s="72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</row>
    <row r="434" spans="1:55" ht="13" x14ac:dyDescent="0.15">
      <c r="A434" s="72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</row>
    <row r="435" spans="1:55" ht="13" x14ac:dyDescent="0.15">
      <c r="A435" s="72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</row>
    <row r="436" spans="1:55" ht="13" x14ac:dyDescent="0.15">
      <c r="A436" s="72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</row>
    <row r="437" spans="1:55" ht="13" x14ac:dyDescent="0.15">
      <c r="A437" s="72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</row>
    <row r="438" spans="1:55" ht="13" x14ac:dyDescent="0.15">
      <c r="A438" s="72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</row>
    <row r="439" spans="1:55" ht="13" x14ac:dyDescent="0.15">
      <c r="A439" s="72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</row>
    <row r="440" spans="1:55" ht="13" x14ac:dyDescent="0.15">
      <c r="A440" s="72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</row>
    <row r="441" spans="1:55" ht="13" x14ac:dyDescent="0.15">
      <c r="A441" s="72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</row>
    <row r="442" spans="1:55" ht="13" x14ac:dyDescent="0.15">
      <c r="A442" s="72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</row>
    <row r="443" spans="1:55" ht="13" x14ac:dyDescent="0.15">
      <c r="A443" s="72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</row>
    <row r="444" spans="1:55" ht="13" x14ac:dyDescent="0.15">
      <c r="A444" s="72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</row>
    <row r="445" spans="1:55" ht="13" x14ac:dyDescent="0.15">
      <c r="A445" s="72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</row>
    <row r="446" spans="1:55" ht="13" x14ac:dyDescent="0.15">
      <c r="A446" s="72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</row>
    <row r="447" spans="1:55" ht="13" x14ac:dyDescent="0.15">
      <c r="A447" s="72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</row>
    <row r="448" spans="1:55" ht="13" x14ac:dyDescent="0.15">
      <c r="A448" s="72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</row>
    <row r="449" spans="1:55" ht="13" x14ac:dyDescent="0.15">
      <c r="A449" s="72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</row>
    <row r="450" spans="1:55" ht="13" x14ac:dyDescent="0.15">
      <c r="A450" s="72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</row>
    <row r="451" spans="1:55" ht="13" x14ac:dyDescent="0.15">
      <c r="A451" s="72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</row>
    <row r="452" spans="1:55" ht="13" x14ac:dyDescent="0.15">
      <c r="A452" s="72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</row>
    <row r="453" spans="1:55" ht="13" x14ac:dyDescent="0.15">
      <c r="A453" s="72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</row>
    <row r="454" spans="1:55" ht="13" x14ac:dyDescent="0.15">
      <c r="A454" s="72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</row>
    <row r="455" spans="1:55" ht="13" x14ac:dyDescent="0.15">
      <c r="A455" s="72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</row>
    <row r="456" spans="1:55" ht="13" x14ac:dyDescent="0.15">
      <c r="A456" s="72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</row>
    <row r="457" spans="1:55" ht="13" x14ac:dyDescent="0.15">
      <c r="A457" s="72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</row>
    <row r="458" spans="1:55" ht="13" x14ac:dyDescent="0.15">
      <c r="A458" s="72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</row>
    <row r="459" spans="1:55" ht="13" x14ac:dyDescent="0.15">
      <c r="A459" s="72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</row>
    <row r="460" spans="1:55" ht="13" x14ac:dyDescent="0.15">
      <c r="A460" s="72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</row>
    <row r="461" spans="1:55" ht="13" x14ac:dyDescent="0.15">
      <c r="A461" s="72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</row>
    <row r="462" spans="1:55" ht="13" x14ac:dyDescent="0.15">
      <c r="A462" s="72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</row>
    <row r="463" spans="1:55" ht="13" x14ac:dyDescent="0.15">
      <c r="A463" s="72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</row>
    <row r="464" spans="1:55" ht="13" x14ac:dyDescent="0.15">
      <c r="A464" s="72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</row>
    <row r="465" spans="1:55" ht="13" x14ac:dyDescent="0.15">
      <c r="A465" s="72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</row>
    <row r="466" spans="1:55" ht="13" x14ac:dyDescent="0.15">
      <c r="A466" s="72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</row>
    <row r="467" spans="1:55" ht="13" x14ac:dyDescent="0.15">
      <c r="A467" s="72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</row>
    <row r="468" spans="1:55" ht="13" x14ac:dyDescent="0.15">
      <c r="A468" s="72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</row>
    <row r="469" spans="1:55" ht="13" x14ac:dyDescent="0.15">
      <c r="A469" s="72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</row>
    <row r="470" spans="1:55" ht="13" x14ac:dyDescent="0.15">
      <c r="A470" s="72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</row>
    <row r="471" spans="1:55" ht="13" x14ac:dyDescent="0.15">
      <c r="A471" s="72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</row>
    <row r="472" spans="1:55" ht="13" x14ac:dyDescent="0.15">
      <c r="A472" s="72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</row>
    <row r="473" spans="1:55" ht="13" x14ac:dyDescent="0.15">
      <c r="A473" s="72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</row>
    <row r="474" spans="1:55" ht="13" x14ac:dyDescent="0.15">
      <c r="A474" s="72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</row>
    <row r="475" spans="1:55" ht="13" x14ac:dyDescent="0.15">
      <c r="A475" s="72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</row>
    <row r="476" spans="1:55" ht="13" x14ac:dyDescent="0.15">
      <c r="A476" s="72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</row>
    <row r="477" spans="1:55" ht="13" x14ac:dyDescent="0.15">
      <c r="A477" s="72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</row>
    <row r="478" spans="1:55" ht="13" x14ac:dyDescent="0.15">
      <c r="A478" s="72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</row>
    <row r="479" spans="1:55" ht="13" x14ac:dyDescent="0.15">
      <c r="A479" s="72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</row>
    <row r="480" spans="1:55" ht="13" x14ac:dyDescent="0.15">
      <c r="A480" s="72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</row>
    <row r="481" spans="1:55" ht="13" x14ac:dyDescent="0.15">
      <c r="A481" s="72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</row>
    <row r="482" spans="1:55" ht="13" x14ac:dyDescent="0.15">
      <c r="A482" s="72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</row>
    <row r="483" spans="1:55" ht="13" x14ac:dyDescent="0.15">
      <c r="A483" s="72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</row>
    <row r="484" spans="1:55" ht="13" x14ac:dyDescent="0.15">
      <c r="A484" s="72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</row>
    <row r="485" spans="1:55" ht="13" x14ac:dyDescent="0.15">
      <c r="A485" s="72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</row>
    <row r="486" spans="1:55" ht="13" x14ac:dyDescent="0.15">
      <c r="A486" s="72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</row>
    <row r="487" spans="1:55" ht="13" x14ac:dyDescent="0.15">
      <c r="A487" s="72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</row>
    <row r="488" spans="1:55" ht="13" x14ac:dyDescent="0.15">
      <c r="A488" s="72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</row>
    <row r="489" spans="1:55" ht="13" x14ac:dyDescent="0.15">
      <c r="A489" s="72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</row>
    <row r="490" spans="1:55" ht="13" x14ac:dyDescent="0.15">
      <c r="A490" s="72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</row>
    <row r="491" spans="1:55" ht="13" x14ac:dyDescent="0.15">
      <c r="A491" s="72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</row>
    <row r="492" spans="1:55" ht="13" x14ac:dyDescent="0.15">
      <c r="A492" s="72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</row>
    <row r="493" spans="1:55" ht="13" x14ac:dyDescent="0.15">
      <c r="A493" s="72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</row>
    <row r="494" spans="1:55" ht="13" x14ac:dyDescent="0.15">
      <c r="A494" s="72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</row>
    <row r="495" spans="1:55" ht="13" x14ac:dyDescent="0.15">
      <c r="A495" s="72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</row>
    <row r="496" spans="1:55" ht="13" x14ac:dyDescent="0.15">
      <c r="A496" s="72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</row>
    <row r="497" spans="1:55" ht="13" x14ac:dyDescent="0.15">
      <c r="A497" s="72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</row>
    <row r="498" spans="1:55" ht="13" x14ac:dyDescent="0.15">
      <c r="A498" s="72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</row>
    <row r="499" spans="1:55" ht="13" x14ac:dyDescent="0.15">
      <c r="A499" s="72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</row>
    <row r="500" spans="1:55" ht="13" x14ac:dyDescent="0.15">
      <c r="A500" s="72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</row>
    <row r="501" spans="1:55" ht="13" x14ac:dyDescent="0.15">
      <c r="A501" s="72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</row>
    <row r="502" spans="1:55" ht="13" x14ac:dyDescent="0.15">
      <c r="A502" s="72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</row>
    <row r="503" spans="1:55" ht="13" x14ac:dyDescent="0.15">
      <c r="A503" s="72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</row>
    <row r="504" spans="1:55" ht="13" x14ac:dyDescent="0.15">
      <c r="A504" s="72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</row>
    <row r="505" spans="1:55" ht="13" x14ac:dyDescent="0.15">
      <c r="A505" s="72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</row>
    <row r="506" spans="1:55" ht="13" x14ac:dyDescent="0.15">
      <c r="A506" s="72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</row>
    <row r="507" spans="1:55" ht="13" x14ac:dyDescent="0.15">
      <c r="A507" s="72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</row>
    <row r="508" spans="1:55" ht="13" x14ac:dyDescent="0.15">
      <c r="A508" s="72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</row>
    <row r="509" spans="1:55" ht="13" x14ac:dyDescent="0.15">
      <c r="A509" s="72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</row>
    <row r="510" spans="1:55" ht="13" x14ac:dyDescent="0.15">
      <c r="A510" s="72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</row>
    <row r="511" spans="1:55" ht="13" x14ac:dyDescent="0.15">
      <c r="A511" s="72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</row>
    <row r="512" spans="1:55" ht="13" x14ac:dyDescent="0.15">
      <c r="A512" s="72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</row>
    <row r="513" spans="1:55" ht="13" x14ac:dyDescent="0.15">
      <c r="A513" s="72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</row>
    <row r="514" spans="1:55" ht="13" x14ac:dyDescent="0.15">
      <c r="A514" s="72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</row>
    <row r="515" spans="1:55" ht="13" x14ac:dyDescent="0.15">
      <c r="A515" s="72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</row>
    <row r="516" spans="1:55" ht="13" x14ac:dyDescent="0.15">
      <c r="A516" s="72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</row>
    <row r="517" spans="1:55" ht="13" x14ac:dyDescent="0.15">
      <c r="A517" s="72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</row>
    <row r="518" spans="1:55" ht="13" x14ac:dyDescent="0.15">
      <c r="A518" s="72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</row>
    <row r="519" spans="1:55" ht="13" x14ac:dyDescent="0.15">
      <c r="A519" s="72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</row>
    <row r="520" spans="1:55" ht="13" x14ac:dyDescent="0.15">
      <c r="A520" s="72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</row>
    <row r="521" spans="1:55" ht="13" x14ac:dyDescent="0.15">
      <c r="A521" s="72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</row>
    <row r="522" spans="1:55" ht="13" x14ac:dyDescent="0.15">
      <c r="A522" s="72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</row>
    <row r="523" spans="1:55" ht="13" x14ac:dyDescent="0.15">
      <c r="A523" s="72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</row>
    <row r="524" spans="1:55" ht="13" x14ac:dyDescent="0.15">
      <c r="A524" s="72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</row>
    <row r="525" spans="1:55" ht="13" x14ac:dyDescent="0.15">
      <c r="A525" s="72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</row>
    <row r="526" spans="1:55" ht="13" x14ac:dyDescent="0.15">
      <c r="A526" s="72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</row>
    <row r="527" spans="1:55" ht="13" x14ac:dyDescent="0.15">
      <c r="A527" s="72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</row>
    <row r="528" spans="1:55" ht="13" x14ac:dyDescent="0.15">
      <c r="A528" s="72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</row>
    <row r="529" spans="1:55" ht="13" x14ac:dyDescent="0.15">
      <c r="A529" s="72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</row>
    <row r="530" spans="1:55" ht="13" x14ac:dyDescent="0.15">
      <c r="A530" s="72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</row>
    <row r="531" spans="1:55" ht="13" x14ac:dyDescent="0.15">
      <c r="A531" s="72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</row>
    <row r="532" spans="1:55" ht="13" x14ac:dyDescent="0.15">
      <c r="A532" s="72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</row>
    <row r="533" spans="1:55" ht="13" x14ac:dyDescent="0.15">
      <c r="A533" s="72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</row>
    <row r="534" spans="1:55" ht="13" x14ac:dyDescent="0.15">
      <c r="A534" s="72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</row>
    <row r="535" spans="1:55" ht="13" x14ac:dyDescent="0.15">
      <c r="A535" s="72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</row>
    <row r="536" spans="1:55" ht="13" x14ac:dyDescent="0.15">
      <c r="A536" s="72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</row>
    <row r="537" spans="1:55" ht="13" x14ac:dyDescent="0.15">
      <c r="A537" s="72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</row>
    <row r="538" spans="1:55" ht="13" x14ac:dyDescent="0.15">
      <c r="A538" s="72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</row>
    <row r="539" spans="1:55" ht="13" x14ac:dyDescent="0.15">
      <c r="A539" s="72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</row>
    <row r="540" spans="1:55" ht="13" x14ac:dyDescent="0.15">
      <c r="A540" s="72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</row>
    <row r="541" spans="1:55" ht="13" x14ac:dyDescent="0.15">
      <c r="A541" s="72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</row>
    <row r="542" spans="1:55" ht="13" x14ac:dyDescent="0.15">
      <c r="A542" s="72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</row>
    <row r="543" spans="1:55" ht="13" x14ac:dyDescent="0.15">
      <c r="A543" s="72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</row>
    <row r="544" spans="1:55" ht="13" x14ac:dyDescent="0.15">
      <c r="A544" s="72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</row>
    <row r="545" spans="1:55" ht="13" x14ac:dyDescent="0.15">
      <c r="A545" s="72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</row>
    <row r="546" spans="1:55" ht="13" x14ac:dyDescent="0.15">
      <c r="A546" s="72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</row>
    <row r="547" spans="1:55" ht="13" x14ac:dyDescent="0.15">
      <c r="A547" s="72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</row>
    <row r="548" spans="1:55" ht="13" x14ac:dyDescent="0.15">
      <c r="A548" s="72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</row>
    <row r="549" spans="1:55" ht="13" x14ac:dyDescent="0.15">
      <c r="A549" s="72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</row>
    <row r="550" spans="1:55" ht="13" x14ac:dyDescent="0.15">
      <c r="A550" s="72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</row>
    <row r="551" spans="1:55" ht="13" x14ac:dyDescent="0.15">
      <c r="A551" s="72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</row>
    <row r="552" spans="1:55" ht="13" x14ac:dyDescent="0.15">
      <c r="A552" s="72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</row>
    <row r="553" spans="1:55" ht="13" x14ac:dyDescent="0.15">
      <c r="A553" s="72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</row>
    <row r="554" spans="1:55" ht="13" x14ac:dyDescent="0.15">
      <c r="A554" s="72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</row>
    <row r="555" spans="1:55" ht="13" x14ac:dyDescent="0.15">
      <c r="A555" s="72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</row>
    <row r="556" spans="1:55" ht="13" x14ac:dyDescent="0.15">
      <c r="A556" s="72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</row>
    <row r="557" spans="1:55" ht="13" x14ac:dyDescent="0.15">
      <c r="A557" s="72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</row>
    <row r="558" spans="1:55" ht="13" x14ac:dyDescent="0.15">
      <c r="A558" s="72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</row>
    <row r="559" spans="1:55" ht="13" x14ac:dyDescent="0.15">
      <c r="A559" s="72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</row>
    <row r="560" spans="1:55" ht="13" x14ac:dyDescent="0.15">
      <c r="A560" s="72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</row>
    <row r="561" spans="1:55" ht="13" x14ac:dyDescent="0.15">
      <c r="A561" s="72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</row>
    <row r="562" spans="1:55" ht="13" x14ac:dyDescent="0.15">
      <c r="A562" s="72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</row>
    <row r="563" spans="1:55" ht="13" x14ac:dyDescent="0.15">
      <c r="A563" s="72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</row>
    <row r="564" spans="1:55" ht="13" x14ac:dyDescent="0.15">
      <c r="A564" s="72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</row>
    <row r="565" spans="1:55" ht="13" x14ac:dyDescent="0.15">
      <c r="A565" s="72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</row>
    <row r="566" spans="1:55" ht="13" x14ac:dyDescent="0.15">
      <c r="A566" s="72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</row>
    <row r="567" spans="1:55" ht="13" x14ac:dyDescent="0.15">
      <c r="A567" s="72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</row>
    <row r="568" spans="1:55" ht="13" x14ac:dyDescent="0.15">
      <c r="A568" s="72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</row>
    <row r="569" spans="1:55" ht="13" x14ac:dyDescent="0.15">
      <c r="A569" s="72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</row>
    <row r="570" spans="1:55" ht="13" x14ac:dyDescent="0.15">
      <c r="A570" s="72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</row>
    <row r="571" spans="1:55" ht="13" x14ac:dyDescent="0.15">
      <c r="A571" s="72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</row>
    <row r="572" spans="1:55" ht="13" x14ac:dyDescent="0.15">
      <c r="A572" s="72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</row>
    <row r="573" spans="1:55" ht="13" x14ac:dyDescent="0.15">
      <c r="A573" s="72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</row>
    <row r="574" spans="1:55" ht="13" x14ac:dyDescent="0.15">
      <c r="A574" s="72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</row>
    <row r="575" spans="1:55" ht="13" x14ac:dyDescent="0.15">
      <c r="A575" s="72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</row>
    <row r="576" spans="1:55" ht="13" x14ac:dyDescent="0.15">
      <c r="A576" s="72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</row>
    <row r="577" spans="1:55" ht="13" x14ac:dyDescent="0.15">
      <c r="A577" s="72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</row>
    <row r="578" spans="1:55" ht="13" x14ac:dyDescent="0.15">
      <c r="A578" s="72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</row>
    <row r="579" spans="1:55" ht="13" x14ac:dyDescent="0.15">
      <c r="A579" s="72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</row>
    <row r="580" spans="1:55" ht="13" x14ac:dyDescent="0.15">
      <c r="A580" s="72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</row>
    <row r="581" spans="1:55" ht="13" x14ac:dyDescent="0.15">
      <c r="A581" s="72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</row>
    <row r="582" spans="1:55" ht="13" x14ac:dyDescent="0.15">
      <c r="A582" s="72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</row>
    <row r="583" spans="1:55" ht="13" x14ac:dyDescent="0.15">
      <c r="A583" s="72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</row>
    <row r="584" spans="1:55" ht="13" x14ac:dyDescent="0.15">
      <c r="A584" s="72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</row>
    <row r="585" spans="1:55" ht="13" x14ac:dyDescent="0.15">
      <c r="A585" s="72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</row>
    <row r="586" spans="1:55" ht="13" x14ac:dyDescent="0.15">
      <c r="A586" s="72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</row>
    <row r="587" spans="1:55" ht="13" x14ac:dyDescent="0.15">
      <c r="A587" s="72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</row>
    <row r="588" spans="1:55" ht="13" x14ac:dyDescent="0.15">
      <c r="A588" s="72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</row>
    <row r="589" spans="1:55" ht="13" x14ac:dyDescent="0.15">
      <c r="A589" s="72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</row>
    <row r="590" spans="1:55" ht="13" x14ac:dyDescent="0.15">
      <c r="A590" s="72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</row>
    <row r="591" spans="1:55" ht="13" x14ac:dyDescent="0.15">
      <c r="A591" s="72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</row>
    <row r="592" spans="1:55" ht="13" x14ac:dyDescent="0.15">
      <c r="A592" s="72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</row>
    <row r="593" spans="1:55" ht="13" x14ac:dyDescent="0.15">
      <c r="A593" s="72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</row>
    <row r="594" spans="1:55" ht="13" x14ac:dyDescent="0.15">
      <c r="A594" s="72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</row>
    <row r="595" spans="1:55" ht="13" x14ac:dyDescent="0.15">
      <c r="A595" s="72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</row>
    <row r="596" spans="1:55" ht="13" x14ac:dyDescent="0.15">
      <c r="A596" s="72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</row>
    <row r="597" spans="1:55" ht="13" x14ac:dyDescent="0.15">
      <c r="A597" s="72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</row>
    <row r="598" spans="1:55" ht="13" x14ac:dyDescent="0.15">
      <c r="A598" s="72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</row>
    <row r="599" spans="1:55" ht="13" x14ac:dyDescent="0.15">
      <c r="A599" s="72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</row>
    <row r="600" spans="1:55" ht="13" x14ac:dyDescent="0.15">
      <c r="A600" s="72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</row>
    <row r="601" spans="1:55" ht="13" x14ac:dyDescent="0.15">
      <c r="A601" s="72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</row>
    <row r="602" spans="1:55" ht="13" x14ac:dyDescent="0.15">
      <c r="A602" s="72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</row>
    <row r="603" spans="1:55" ht="13" x14ac:dyDescent="0.15">
      <c r="A603" s="72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</row>
    <row r="604" spans="1:55" ht="13" x14ac:dyDescent="0.15">
      <c r="A604" s="72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</row>
    <row r="605" spans="1:55" ht="13" x14ac:dyDescent="0.15">
      <c r="A605" s="72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</row>
    <row r="606" spans="1:55" ht="13" x14ac:dyDescent="0.15">
      <c r="A606" s="72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</row>
    <row r="607" spans="1:55" ht="13" x14ac:dyDescent="0.15">
      <c r="A607" s="72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</row>
    <row r="608" spans="1:55" ht="13" x14ac:dyDescent="0.15">
      <c r="A608" s="72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</row>
    <row r="609" spans="1:55" ht="13" x14ac:dyDescent="0.15">
      <c r="A609" s="72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</row>
    <row r="610" spans="1:55" ht="13" x14ac:dyDescent="0.15">
      <c r="A610" s="72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</row>
    <row r="611" spans="1:55" ht="13" x14ac:dyDescent="0.15">
      <c r="A611" s="72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</row>
    <row r="612" spans="1:55" ht="13" x14ac:dyDescent="0.15">
      <c r="A612" s="72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</row>
    <row r="613" spans="1:55" ht="13" x14ac:dyDescent="0.15">
      <c r="A613" s="72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</row>
    <row r="614" spans="1:55" ht="13" x14ac:dyDescent="0.15">
      <c r="A614" s="72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</row>
    <row r="615" spans="1:55" ht="13" x14ac:dyDescent="0.15">
      <c r="A615" s="72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</row>
    <row r="616" spans="1:55" ht="13" x14ac:dyDescent="0.15">
      <c r="A616" s="72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</row>
    <row r="617" spans="1:55" ht="13" x14ac:dyDescent="0.15">
      <c r="A617" s="72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</row>
    <row r="618" spans="1:55" ht="13" x14ac:dyDescent="0.15">
      <c r="A618" s="72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</row>
    <row r="619" spans="1:55" ht="13" x14ac:dyDescent="0.15">
      <c r="A619" s="72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</row>
    <row r="620" spans="1:55" ht="13" x14ac:dyDescent="0.15">
      <c r="A620" s="72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</row>
    <row r="621" spans="1:55" ht="13" x14ac:dyDescent="0.15">
      <c r="A621" s="72"/>
      <c r="B621" s="73"/>
      <c r="C621" s="73"/>
      <c r="D621" s="73"/>
      <c r="E621" s="73"/>
      <c r="F621" s="73">
        <f>2302690</f>
        <v>2302690</v>
      </c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</row>
    <row r="622" spans="1:55" ht="13" x14ac:dyDescent="0.15">
      <c r="A622" s="72"/>
      <c r="B622" s="73"/>
      <c r="C622" s="73"/>
      <c r="D622" s="73"/>
      <c r="E622" s="73"/>
      <c r="F622" s="248">
        <f>F621*0.07</f>
        <v>161188.30000000002</v>
      </c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</row>
    <row r="623" spans="1:55" ht="13" x14ac:dyDescent="0.15">
      <c r="A623" s="72"/>
      <c r="B623" s="73"/>
      <c r="C623" s="73"/>
      <c r="D623" s="73"/>
      <c r="E623" s="73"/>
      <c r="F623" s="248">
        <f>F622+F621</f>
        <v>2463878.2999999998</v>
      </c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</row>
    <row r="624" spans="1:55" ht="13" x14ac:dyDescent="0.15">
      <c r="A624" s="72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</row>
    <row r="625" spans="1:55" ht="13" x14ac:dyDescent="0.15">
      <c r="A625" s="72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</row>
    <row r="626" spans="1:55" ht="13" x14ac:dyDescent="0.15">
      <c r="A626" s="72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</row>
    <row r="627" spans="1:55" ht="13" x14ac:dyDescent="0.15">
      <c r="A627" s="72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</row>
    <row r="628" spans="1:55" ht="13" x14ac:dyDescent="0.15">
      <c r="A628" s="72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</row>
    <row r="629" spans="1:55" ht="13" x14ac:dyDescent="0.15">
      <c r="A629" s="72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</row>
    <row r="630" spans="1:55" ht="13" x14ac:dyDescent="0.15">
      <c r="A630" s="72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</row>
    <row r="631" spans="1:55" ht="13" x14ac:dyDescent="0.15">
      <c r="A631" s="72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</row>
    <row r="632" spans="1:55" ht="13" x14ac:dyDescent="0.15">
      <c r="A632" s="72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</row>
    <row r="633" spans="1:55" ht="13" x14ac:dyDescent="0.15">
      <c r="A633" s="72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</row>
    <row r="634" spans="1:55" ht="13" x14ac:dyDescent="0.15">
      <c r="A634" s="72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</row>
    <row r="635" spans="1:55" ht="13" x14ac:dyDescent="0.15">
      <c r="A635" s="72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</row>
    <row r="636" spans="1:55" ht="13" x14ac:dyDescent="0.15">
      <c r="A636" s="72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</row>
    <row r="637" spans="1:55" ht="13" x14ac:dyDescent="0.15">
      <c r="A637" s="72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</row>
    <row r="638" spans="1:55" ht="13" x14ac:dyDescent="0.15">
      <c r="A638" s="72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</row>
    <row r="639" spans="1:55" ht="13" x14ac:dyDescent="0.15">
      <c r="A639" s="72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</row>
    <row r="640" spans="1:55" ht="13" x14ac:dyDescent="0.15">
      <c r="A640" s="72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</row>
    <row r="641" spans="1:55" ht="13" x14ac:dyDescent="0.15">
      <c r="A641" s="72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</row>
    <row r="642" spans="1:55" ht="13" x14ac:dyDescent="0.15">
      <c r="A642" s="72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</row>
    <row r="643" spans="1:55" ht="13" x14ac:dyDescent="0.15">
      <c r="A643" s="72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</row>
    <row r="644" spans="1:55" ht="13" x14ac:dyDescent="0.15">
      <c r="A644" s="72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</row>
    <row r="645" spans="1:55" ht="13" x14ac:dyDescent="0.15">
      <c r="A645" s="72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</row>
    <row r="646" spans="1:55" ht="13" x14ac:dyDescent="0.15">
      <c r="A646" s="72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</row>
    <row r="647" spans="1:55" ht="13" x14ac:dyDescent="0.15">
      <c r="A647" s="72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</row>
    <row r="648" spans="1:55" ht="13" x14ac:dyDescent="0.15">
      <c r="A648" s="72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</row>
    <row r="649" spans="1:55" ht="13" x14ac:dyDescent="0.15">
      <c r="A649" s="72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</row>
    <row r="650" spans="1:55" ht="13" x14ac:dyDescent="0.15">
      <c r="A650" s="72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</row>
    <row r="651" spans="1:55" ht="13" x14ac:dyDescent="0.15">
      <c r="A651" s="72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</row>
    <row r="652" spans="1:55" ht="13" x14ac:dyDescent="0.15">
      <c r="A652" s="72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</row>
    <row r="653" spans="1:55" ht="13" x14ac:dyDescent="0.15">
      <c r="A653" s="72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</row>
    <row r="654" spans="1:55" ht="13" x14ac:dyDescent="0.15">
      <c r="A654" s="72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</row>
    <row r="655" spans="1:55" ht="13" x14ac:dyDescent="0.15">
      <c r="A655" s="72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</row>
    <row r="656" spans="1:55" ht="13" x14ac:dyDescent="0.15">
      <c r="A656" s="72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</row>
    <row r="657" spans="1:55" ht="13" x14ac:dyDescent="0.15">
      <c r="A657" s="72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</row>
    <row r="658" spans="1:55" ht="13" x14ac:dyDescent="0.15">
      <c r="A658" s="72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</row>
    <row r="659" spans="1:55" ht="13" x14ac:dyDescent="0.15">
      <c r="A659" s="72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</row>
    <row r="660" spans="1:55" ht="13" x14ac:dyDescent="0.15">
      <c r="A660" s="72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</row>
    <row r="661" spans="1:55" ht="13" x14ac:dyDescent="0.15">
      <c r="A661" s="72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</row>
    <row r="662" spans="1:55" ht="13" x14ac:dyDescent="0.15">
      <c r="A662" s="72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</row>
    <row r="663" spans="1:55" ht="13" x14ac:dyDescent="0.15">
      <c r="A663" s="72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</row>
    <row r="664" spans="1:55" ht="13" x14ac:dyDescent="0.15">
      <c r="A664" s="72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</row>
    <row r="665" spans="1:55" ht="13" x14ac:dyDescent="0.15">
      <c r="A665" s="72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</row>
    <row r="666" spans="1:55" ht="13" x14ac:dyDescent="0.15">
      <c r="A666" s="72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</row>
    <row r="667" spans="1:55" ht="13" x14ac:dyDescent="0.15">
      <c r="A667" s="72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</row>
    <row r="668" spans="1:55" ht="13" x14ac:dyDescent="0.15">
      <c r="A668" s="72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</row>
    <row r="669" spans="1:55" ht="13" x14ac:dyDescent="0.15">
      <c r="A669" s="72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</row>
    <row r="670" spans="1:55" ht="13" x14ac:dyDescent="0.15">
      <c r="A670" s="72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</row>
    <row r="671" spans="1:55" ht="13" x14ac:dyDescent="0.15">
      <c r="A671" s="72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</row>
    <row r="672" spans="1:55" ht="13" x14ac:dyDescent="0.15">
      <c r="A672" s="72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</row>
    <row r="673" spans="1:55" ht="13" x14ac:dyDescent="0.15">
      <c r="A673" s="72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</row>
    <row r="674" spans="1:55" ht="13" x14ac:dyDescent="0.15">
      <c r="A674" s="72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</row>
    <row r="675" spans="1:55" ht="13" x14ac:dyDescent="0.15">
      <c r="A675" s="72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</row>
    <row r="676" spans="1:55" ht="13" x14ac:dyDescent="0.15">
      <c r="A676" s="72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</row>
    <row r="677" spans="1:55" ht="13" x14ac:dyDescent="0.15">
      <c r="A677" s="72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</row>
    <row r="678" spans="1:55" ht="13" x14ac:dyDescent="0.15">
      <c r="A678" s="72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</row>
    <row r="679" spans="1:55" ht="13" x14ac:dyDescent="0.15">
      <c r="A679" s="72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</row>
    <row r="680" spans="1:55" ht="13" x14ac:dyDescent="0.15">
      <c r="A680" s="72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</row>
    <row r="681" spans="1:55" ht="13" x14ac:dyDescent="0.15">
      <c r="A681" s="72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</row>
    <row r="682" spans="1:55" ht="13" x14ac:dyDescent="0.15">
      <c r="A682" s="72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</row>
    <row r="683" spans="1:55" ht="13" x14ac:dyDescent="0.15">
      <c r="A683" s="72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</row>
    <row r="684" spans="1:55" ht="13" x14ac:dyDescent="0.15">
      <c r="A684" s="72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</row>
    <row r="685" spans="1:55" ht="13" x14ac:dyDescent="0.15">
      <c r="A685" s="72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</row>
    <row r="686" spans="1:55" ht="13" x14ac:dyDescent="0.15">
      <c r="A686" s="72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</row>
    <row r="687" spans="1:55" ht="13" x14ac:dyDescent="0.15">
      <c r="A687" s="72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</row>
    <row r="688" spans="1:55" ht="13" x14ac:dyDescent="0.15">
      <c r="A688" s="72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</row>
    <row r="689" spans="1:55" ht="13" x14ac:dyDescent="0.15">
      <c r="A689" s="72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</row>
    <row r="690" spans="1:55" ht="13" x14ac:dyDescent="0.15">
      <c r="A690" s="72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</row>
    <row r="691" spans="1:55" ht="13" x14ac:dyDescent="0.15">
      <c r="A691" s="72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</row>
    <row r="692" spans="1:55" ht="13" x14ac:dyDescent="0.15">
      <c r="A692" s="72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</row>
    <row r="693" spans="1:55" ht="13" x14ac:dyDescent="0.15">
      <c r="A693" s="72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</row>
    <row r="694" spans="1:55" ht="13" x14ac:dyDescent="0.15">
      <c r="A694" s="72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</row>
    <row r="695" spans="1:55" ht="13" x14ac:dyDescent="0.15">
      <c r="A695" s="72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</row>
    <row r="696" spans="1:55" ht="13" x14ac:dyDescent="0.15">
      <c r="A696" s="72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</row>
    <row r="697" spans="1:55" ht="13" x14ac:dyDescent="0.15">
      <c r="A697" s="72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</row>
    <row r="698" spans="1:55" ht="13" x14ac:dyDescent="0.15">
      <c r="A698" s="72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</row>
    <row r="699" spans="1:55" ht="13" x14ac:dyDescent="0.15">
      <c r="A699" s="72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</row>
    <row r="700" spans="1:55" ht="13" x14ac:dyDescent="0.15">
      <c r="A700" s="72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</row>
    <row r="701" spans="1:55" ht="13" x14ac:dyDescent="0.15">
      <c r="A701" s="72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</row>
    <row r="702" spans="1:55" ht="13" x14ac:dyDescent="0.15">
      <c r="A702" s="72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</row>
    <row r="703" spans="1:55" ht="13" x14ac:dyDescent="0.15">
      <c r="A703" s="72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</row>
    <row r="704" spans="1:55" ht="13" x14ac:dyDescent="0.15">
      <c r="A704" s="72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</row>
    <row r="705" spans="1:55" ht="13" x14ac:dyDescent="0.15">
      <c r="A705" s="72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</row>
    <row r="706" spans="1:55" ht="13" x14ac:dyDescent="0.15">
      <c r="A706" s="72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</row>
    <row r="707" spans="1:55" ht="13" x14ac:dyDescent="0.15">
      <c r="A707" s="72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</row>
    <row r="708" spans="1:55" ht="13" x14ac:dyDescent="0.15">
      <c r="A708" s="72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</row>
    <row r="709" spans="1:55" ht="13" x14ac:dyDescent="0.15">
      <c r="A709" s="72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</row>
    <row r="710" spans="1:55" ht="13" x14ac:dyDescent="0.15">
      <c r="A710" s="72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</row>
    <row r="711" spans="1:55" ht="13" x14ac:dyDescent="0.15">
      <c r="A711" s="72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</row>
    <row r="712" spans="1:55" ht="13" x14ac:dyDescent="0.15">
      <c r="A712" s="72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</row>
    <row r="713" spans="1:55" ht="13" x14ac:dyDescent="0.15">
      <c r="A713" s="72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</row>
    <row r="714" spans="1:55" ht="13" x14ac:dyDescent="0.15">
      <c r="A714" s="72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</row>
    <row r="715" spans="1:55" ht="13" x14ac:dyDescent="0.15">
      <c r="A715" s="72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</row>
    <row r="716" spans="1:55" ht="13" x14ac:dyDescent="0.15">
      <c r="A716" s="72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</row>
    <row r="717" spans="1:55" ht="13" x14ac:dyDescent="0.15">
      <c r="A717" s="72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</row>
    <row r="718" spans="1:55" ht="13" x14ac:dyDescent="0.15">
      <c r="A718" s="72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</row>
    <row r="719" spans="1:55" ht="13" x14ac:dyDescent="0.15">
      <c r="A719" s="72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</row>
    <row r="720" spans="1:55" ht="13" x14ac:dyDescent="0.15">
      <c r="A720" s="72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</row>
    <row r="721" spans="1:55" ht="13" x14ac:dyDescent="0.15">
      <c r="A721" s="72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</row>
    <row r="722" spans="1:55" ht="13" x14ac:dyDescent="0.15">
      <c r="A722" s="72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</row>
    <row r="723" spans="1:55" ht="13" x14ac:dyDescent="0.15">
      <c r="A723" s="72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</row>
    <row r="724" spans="1:55" ht="13" x14ac:dyDescent="0.15">
      <c r="A724" s="72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</row>
    <row r="725" spans="1:55" ht="13" x14ac:dyDescent="0.15">
      <c r="A725" s="72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</row>
    <row r="726" spans="1:55" ht="13" x14ac:dyDescent="0.15">
      <c r="A726" s="72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</row>
    <row r="727" spans="1:55" ht="13" x14ac:dyDescent="0.15">
      <c r="A727" s="72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</row>
    <row r="728" spans="1:55" ht="13" x14ac:dyDescent="0.15">
      <c r="A728" s="72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</row>
    <row r="729" spans="1:55" ht="13" x14ac:dyDescent="0.15">
      <c r="A729" s="72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</row>
    <row r="730" spans="1:55" ht="13" x14ac:dyDescent="0.15">
      <c r="A730" s="72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</row>
    <row r="731" spans="1:55" ht="13" x14ac:dyDescent="0.15">
      <c r="A731" s="72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</row>
    <row r="732" spans="1:55" ht="13" x14ac:dyDescent="0.15">
      <c r="A732" s="72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</row>
    <row r="733" spans="1:55" ht="13" x14ac:dyDescent="0.15">
      <c r="A733" s="72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</row>
    <row r="734" spans="1:55" ht="13" x14ac:dyDescent="0.15">
      <c r="A734" s="72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</row>
    <row r="735" spans="1:55" ht="13" x14ac:dyDescent="0.15">
      <c r="A735" s="72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</row>
    <row r="736" spans="1:55" ht="13" x14ac:dyDescent="0.15">
      <c r="A736" s="72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</row>
    <row r="737" spans="1:55" ht="13" x14ac:dyDescent="0.15">
      <c r="A737" s="72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</row>
    <row r="738" spans="1:55" ht="13" x14ac:dyDescent="0.15">
      <c r="A738" s="72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</row>
    <row r="739" spans="1:55" ht="13" x14ac:dyDescent="0.15">
      <c r="A739" s="72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</row>
    <row r="740" spans="1:55" ht="13" x14ac:dyDescent="0.15">
      <c r="A740" s="72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</row>
    <row r="741" spans="1:55" ht="13" x14ac:dyDescent="0.15">
      <c r="A741" s="72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</row>
    <row r="742" spans="1:55" ht="13" x14ac:dyDescent="0.15">
      <c r="A742" s="72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</row>
    <row r="743" spans="1:55" ht="13" x14ac:dyDescent="0.15">
      <c r="A743" s="72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</row>
    <row r="744" spans="1:55" ht="13" x14ac:dyDescent="0.15">
      <c r="A744" s="72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</row>
    <row r="745" spans="1:55" ht="13" x14ac:dyDescent="0.15">
      <c r="A745" s="72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</row>
    <row r="746" spans="1:55" ht="13" x14ac:dyDescent="0.15">
      <c r="A746" s="72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</row>
    <row r="747" spans="1:55" ht="13" x14ac:dyDescent="0.15">
      <c r="A747" s="72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</row>
    <row r="748" spans="1:55" ht="13" x14ac:dyDescent="0.15">
      <c r="A748" s="72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</row>
    <row r="749" spans="1:55" ht="13" x14ac:dyDescent="0.15">
      <c r="A749" s="72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</row>
    <row r="750" spans="1:55" ht="13" x14ac:dyDescent="0.15">
      <c r="A750" s="72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</row>
    <row r="751" spans="1:55" ht="13" x14ac:dyDescent="0.15">
      <c r="A751" s="72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</row>
    <row r="752" spans="1:55" ht="13" x14ac:dyDescent="0.15">
      <c r="A752" s="72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</row>
    <row r="753" spans="1:55" ht="13" x14ac:dyDescent="0.15">
      <c r="A753" s="72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</row>
    <row r="754" spans="1:55" ht="13" x14ac:dyDescent="0.15">
      <c r="A754" s="72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</row>
    <row r="755" spans="1:55" ht="13" x14ac:dyDescent="0.15">
      <c r="A755" s="72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</row>
    <row r="756" spans="1:55" ht="13" x14ac:dyDescent="0.15">
      <c r="A756" s="72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</row>
    <row r="757" spans="1:55" ht="13" x14ac:dyDescent="0.15">
      <c r="A757" s="72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</row>
    <row r="758" spans="1:55" ht="13" x14ac:dyDescent="0.15">
      <c r="A758" s="72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</row>
    <row r="759" spans="1:55" ht="13" x14ac:dyDescent="0.15">
      <c r="A759" s="72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</row>
    <row r="760" spans="1:55" ht="13" x14ac:dyDescent="0.15">
      <c r="A760" s="72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</row>
    <row r="761" spans="1:55" ht="13" x14ac:dyDescent="0.15">
      <c r="A761" s="72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</row>
    <row r="762" spans="1:55" ht="13" x14ac:dyDescent="0.15">
      <c r="A762" s="72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</row>
    <row r="763" spans="1:55" ht="13" x14ac:dyDescent="0.15">
      <c r="A763" s="72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</row>
    <row r="764" spans="1:55" ht="13" x14ac:dyDescent="0.15">
      <c r="A764" s="72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</row>
    <row r="765" spans="1:55" ht="13" x14ac:dyDescent="0.15">
      <c r="A765" s="72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</row>
    <row r="766" spans="1:55" ht="13" x14ac:dyDescent="0.15">
      <c r="A766" s="72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</row>
    <row r="767" spans="1:55" ht="13" x14ac:dyDescent="0.15">
      <c r="A767" s="72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</row>
    <row r="768" spans="1:55" ht="13" x14ac:dyDescent="0.15">
      <c r="A768" s="72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</row>
    <row r="769" spans="1:55" ht="13" x14ac:dyDescent="0.15">
      <c r="A769" s="72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</row>
    <row r="770" spans="1:55" ht="13" x14ac:dyDescent="0.15">
      <c r="A770" s="72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</row>
    <row r="771" spans="1:55" ht="13" x14ac:dyDescent="0.15">
      <c r="A771" s="72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</row>
    <row r="772" spans="1:55" ht="13" x14ac:dyDescent="0.15">
      <c r="A772" s="72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</row>
    <row r="773" spans="1:55" ht="13" x14ac:dyDescent="0.15">
      <c r="A773" s="72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</row>
    <row r="774" spans="1:55" ht="13" x14ac:dyDescent="0.15">
      <c r="A774" s="72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</row>
    <row r="775" spans="1:55" ht="13" x14ac:dyDescent="0.15">
      <c r="A775" s="72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</row>
    <row r="776" spans="1:55" ht="13" x14ac:dyDescent="0.15">
      <c r="A776" s="72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</row>
    <row r="777" spans="1:55" ht="13" x14ac:dyDescent="0.15">
      <c r="A777" s="72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</row>
    <row r="778" spans="1:55" ht="13" x14ac:dyDescent="0.15">
      <c r="A778" s="72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</row>
    <row r="779" spans="1:55" ht="13" x14ac:dyDescent="0.15">
      <c r="A779" s="72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</row>
    <row r="780" spans="1:55" ht="13" x14ac:dyDescent="0.15">
      <c r="A780" s="72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</row>
    <row r="781" spans="1:55" ht="13" x14ac:dyDescent="0.15">
      <c r="A781" s="72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</row>
    <row r="782" spans="1:55" ht="13" x14ac:dyDescent="0.15">
      <c r="A782" s="72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</row>
    <row r="783" spans="1:55" ht="13" x14ac:dyDescent="0.15">
      <c r="A783" s="72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</row>
    <row r="784" spans="1:55" ht="13" x14ac:dyDescent="0.15">
      <c r="A784" s="72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</row>
    <row r="785" spans="1:55" ht="13" x14ac:dyDescent="0.15">
      <c r="A785" s="72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</row>
    <row r="786" spans="1:55" ht="13" x14ac:dyDescent="0.15">
      <c r="A786" s="72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</row>
    <row r="787" spans="1:55" ht="13" x14ac:dyDescent="0.15">
      <c r="A787" s="72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</row>
    <row r="788" spans="1:55" ht="13" x14ac:dyDescent="0.15">
      <c r="A788" s="72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</row>
    <row r="789" spans="1:55" ht="13" x14ac:dyDescent="0.15">
      <c r="A789" s="72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</row>
    <row r="790" spans="1:55" ht="13" x14ac:dyDescent="0.15">
      <c r="A790" s="72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</row>
    <row r="791" spans="1:55" ht="13" x14ac:dyDescent="0.15">
      <c r="A791" s="72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</row>
    <row r="792" spans="1:55" ht="13" x14ac:dyDescent="0.15">
      <c r="A792" s="72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</row>
    <row r="793" spans="1:55" ht="13" x14ac:dyDescent="0.15">
      <c r="A793" s="72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</row>
    <row r="794" spans="1:55" ht="13" x14ac:dyDescent="0.15">
      <c r="A794" s="72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</row>
    <row r="795" spans="1:55" ht="13" x14ac:dyDescent="0.15">
      <c r="A795" s="72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</row>
    <row r="796" spans="1:55" ht="13" x14ac:dyDescent="0.15">
      <c r="A796" s="72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</row>
    <row r="797" spans="1:55" ht="13" x14ac:dyDescent="0.15">
      <c r="A797" s="72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</row>
    <row r="798" spans="1:55" ht="13" x14ac:dyDescent="0.15">
      <c r="A798" s="72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</row>
    <row r="799" spans="1:55" ht="13" x14ac:dyDescent="0.15">
      <c r="A799" s="72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</row>
    <row r="800" spans="1:55" ht="13" x14ac:dyDescent="0.15">
      <c r="A800" s="72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</row>
    <row r="801" spans="1:55" ht="13" x14ac:dyDescent="0.15">
      <c r="A801" s="72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</row>
    <row r="802" spans="1:55" ht="13" x14ac:dyDescent="0.15">
      <c r="A802" s="72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</row>
    <row r="803" spans="1:55" ht="13" x14ac:dyDescent="0.15">
      <c r="A803" s="72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</row>
    <row r="804" spans="1:55" ht="13" x14ac:dyDescent="0.15">
      <c r="A804" s="72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</row>
    <row r="805" spans="1:55" ht="13" x14ac:dyDescent="0.15">
      <c r="A805" s="72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</row>
    <row r="806" spans="1:55" ht="13" x14ac:dyDescent="0.15">
      <c r="A806" s="72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</row>
    <row r="807" spans="1:55" ht="13" x14ac:dyDescent="0.15">
      <c r="A807" s="72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</row>
    <row r="808" spans="1:55" ht="13" x14ac:dyDescent="0.15">
      <c r="A808" s="72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</row>
    <row r="809" spans="1:55" ht="13" x14ac:dyDescent="0.15">
      <c r="A809" s="72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</row>
    <row r="810" spans="1:55" ht="13" x14ac:dyDescent="0.15">
      <c r="A810" s="72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</row>
    <row r="811" spans="1:55" ht="13" x14ac:dyDescent="0.15">
      <c r="A811" s="72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</row>
    <row r="812" spans="1:55" ht="13" x14ac:dyDescent="0.15">
      <c r="A812" s="72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</row>
    <row r="813" spans="1:55" ht="13" x14ac:dyDescent="0.15">
      <c r="A813" s="72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</row>
    <row r="814" spans="1:55" ht="13" x14ac:dyDescent="0.15">
      <c r="A814" s="72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</row>
    <row r="815" spans="1:55" ht="13" x14ac:dyDescent="0.15">
      <c r="A815" s="72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</row>
    <row r="816" spans="1:55" ht="13" x14ac:dyDescent="0.15">
      <c r="A816" s="72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</row>
    <row r="817" spans="1:55" ht="13" x14ac:dyDescent="0.15">
      <c r="A817" s="72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</row>
    <row r="818" spans="1:55" ht="13" x14ac:dyDescent="0.15">
      <c r="A818" s="72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</row>
    <row r="819" spans="1:55" ht="13" x14ac:dyDescent="0.15">
      <c r="A819" s="72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</row>
    <row r="820" spans="1:55" ht="13" x14ac:dyDescent="0.15">
      <c r="A820" s="72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</row>
    <row r="821" spans="1:55" ht="13" x14ac:dyDescent="0.15">
      <c r="A821" s="72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</row>
    <row r="822" spans="1:55" ht="13" x14ac:dyDescent="0.15">
      <c r="A822" s="72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</row>
    <row r="823" spans="1:55" ht="13" x14ac:dyDescent="0.15">
      <c r="A823" s="72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</row>
    <row r="824" spans="1:55" ht="13" x14ac:dyDescent="0.15">
      <c r="A824" s="72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</row>
    <row r="825" spans="1:55" ht="13" x14ac:dyDescent="0.15">
      <c r="A825" s="72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</row>
    <row r="826" spans="1:55" ht="13" x14ac:dyDescent="0.15">
      <c r="A826" s="72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</row>
    <row r="827" spans="1:55" ht="13" x14ac:dyDescent="0.15">
      <c r="A827" s="72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</row>
    <row r="828" spans="1:55" ht="13" x14ac:dyDescent="0.15">
      <c r="A828" s="72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</row>
    <row r="829" spans="1:55" ht="13" x14ac:dyDescent="0.15">
      <c r="A829" s="72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</row>
    <row r="830" spans="1:55" ht="13" x14ac:dyDescent="0.15">
      <c r="A830" s="72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</row>
    <row r="831" spans="1:55" ht="13" x14ac:dyDescent="0.15">
      <c r="A831" s="72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</row>
    <row r="832" spans="1:55" ht="13" x14ac:dyDescent="0.15">
      <c r="A832" s="72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</row>
    <row r="833" spans="1:55" ht="13" x14ac:dyDescent="0.15">
      <c r="A833" s="72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</row>
    <row r="834" spans="1:55" ht="13" x14ac:dyDescent="0.15">
      <c r="A834" s="72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</row>
    <row r="835" spans="1:55" ht="13" x14ac:dyDescent="0.15">
      <c r="A835" s="72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</row>
    <row r="836" spans="1:55" ht="13" x14ac:dyDescent="0.15">
      <c r="A836" s="72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</row>
    <row r="837" spans="1:55" ht="13" x14ac:dyDescent="0.15">
      <c r="A837" s="72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</row>
    <row r="838" spans="1:55" ht="13" x14ac:dyDescent="0.15">
      <c r="A838" s="72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</row>
    <row r="839" spans="1:55" ht="13" x14ac:dyDescent="0.15">
      <c r="A839" s="72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</row>
    <row r="840" spans="1:55" ht="13" x14ac:dyDescent="0.15">
      <c r="A840" s="72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</row>
    <row r="841" spans="1:55" ht="13" x14ac:dyDescent="0.15">
      <c r="A841" s="72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</row>
    <row r="842" spans="1:55" ht="13" x14ac:dyDescent="0.15">
      <c r="A842" s="72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</row>
    <row r="843" spans="1:55" ht="13" x14ac:dyDescent="0.15">
      <c r="A843" s="72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</row>
    <row r="844" spans="1:55" ht="13" x14ac:dyDescent="0.15">
      <c r="A844" s="72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</row>
    <row r="845" spans="1:55" ht="13" x14ac:dyDescent="0.15">
      <c r="A845" s="72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</row>
    <row r="846" spans="1:55" ht="13" x14ac:dyDescent="0.15">
      <c r="A846" s="72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</row>
    <row r="847" spans="1:55" ht="13" x14ac:dyDescent="0.15">
      <c r="A847" s="72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</row>
    <row r="848" spans="1:55" ht="13" x14ac:dyDescent="0.15">
      <c r="A848" s="72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</row>
    <row r="849" spans="1:55" ht="13" x14ac:dyDescent="0.15">
      <c r="A849" s="72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</row>
    <row r="850" spans="1:55" ht="13" x14ac:dyDescent="0.15">
      <c r="A850" s="72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</row>
    <row r="851" spans="1:55" ht="13" x14ac:dyDescent="0.15">
      <c r="A851" s="72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</row>
    <row r="852" spans="1:55" ht="13" x14ac:dyDescent="0.15">
      <c r="A852" s="72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</row>
    <row r="853" spans="1:55" ht="13" x14ac:dyDescent="0.15">
      <c r="A853" s="72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</row>
    <row r="854" spans="1:55" ht="13" x14ac:dyDescent="0.15">
      <c r="A854" s="72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</row>
    <row r="855" spans="1:55" ht="13" x14ac:dyDescent="0.15">
      <c r="A855" s="72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</row>
    <row r="856" spans="1:55" ht="13" x14ac:dyDescent="0.15">
      <c r="A856" s="72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</row>
    <row r="857" spans="1:55" ht="13" x14ac:dyDescent="0.15">
      <c r="A857" s="72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</row>
    <row r="858" spans="1:55" ht="13" x14ac:dyDescent="0.15">
      <c r="A858" s="72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</row>
    <row r="859" spans="1:55" ht="13" x14ac:dyDescent="0.15">
      <c r="A859" s="72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</row>
    <row r="860" spans="1:55" ht="13" x14ac:dyDescent="0.15">
      <c r="A860" s="72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</row>
    <row r="861" spans="1:55" ht="13" x14ac:dyDescent="0.15">
      <c r="A861" s="72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</row>
    <row r="862" spans="1:55" ht="13" x14ac:dyDescent="0.15">
      <c r="A862" s="72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</row>
    <row r="863" spans="1:55" ht="13" x14ac:dyDescent="0.15">
      <c r="A863" s="72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</row>
    <row r="864" spans="1:55" ht="13" x14ac:dyDescent="0.15">
      <c r="A864" s="72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</row>
    <row r="865" spans="1:55" ht="13" x14ac:dyDescent="0.15">
      <c r="A865" s="72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</row>
    <row r="866" spans="1:55" ht="13" x14ac:dyDescent="0.15">
      <c r="A866" s="72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</row>
    <row r="867" spans="1:55" ht="13" x14ac:dyDescent="0.15">
      <c r="A867" s="72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</row>
    <row r="868" spans="1:55" ht="13" x14ac:dyDescent="0.15">
      <c r="A868" s="72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</row>
    <row r="869" spans="1:55" ht="13" x14ac:dyDescent="0.15">
      <c r="A869" s="72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</row>
    <row r="870" spans="1:55" ht="13" x14ac:dyDescent="0.15">
      <c r="A870" s="72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</row>
    <row r="871" spans="1:55" ht="13" x14ac:dyDescent="0.15">
      <c r="A871" s="72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</row>
    <row r="872" spans="1:55" ht="13" x14ac:dyDescent="0.15">
      <c r="A872" s="72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</row>
    <row r="873" spans="1:55" ht="13" x14ac:dyDescent="0.15">
      <c r="A873" s="72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</row>
    <row r="874" spans="1:55" ht="13" x14ac:dyDescent="0.15">
      <c r="A874" s="72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</row>
    <row r="875" spans="1:55" ht="13" x14ac:dyDescent="0.15">
      <c r="A875" s="72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</row>
    <row r="876" spans="1:55" ht="13" x14ac:dyDescent="0.15">
      <c r="A876" s="72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</row>
    <row r="877" spans="1:55" ht="13" x14ac:dyDescent="0.15">
      <c r="A877" s="72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</row>
    <row r="878" spans="1:55" ht="13" x14ac:dyDescent="0.15">
      <c r="A878" s="72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</row>
    <row r="879" spans="1:55" ht="13" x14ac:dyDescent="0.15">
      <c r="A879" s="72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</row>
    <row r="880" spans="1:55" ht="13" x14ac:dyDescent="0.15">
      <c r="A880" s="72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</row>
    <row r="881" spans="1:55" ht="13" x14ac:dyDescent="0.15">
      <c r="A881" s="72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</row>
    <row r="882" spans="1:55" ht="13" x14ac:dyDescent="0.15">
      <c r="A882" s="72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</row>
    <row r="883" spans="1:55" ht="13" x14ac:dyDescent="0.15">
      <c r="A883" s="72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</row>
    <row r="884" spans="1:55" ht="13" x14ac:dyDescent="0.15">
      <c r="A884" s="72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</row>
    <row r="885" spans="1:55" ht="13" x14ac:dyDescent="0.15">
      <c r="A885" s="72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</row>
    <row r="886" spans="1:55" ht="13" x14ac:dyDescent="0.15">
      <c r="A886" s="72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</row>
    <row r="887" spans="1:55" ht="13" x14ac:dyDescent="0.15">
      <c r="A887" s="72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</row>
    <row r="888" spans="1:55" ht="13" x14ac:dyDescent="0.15">
      <c r="A888" s="72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</row>
    <row r="889" spans="1:55" ht="13" x14ac:dyDescent="0.15">
      <c r="A889" s="72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</row>
    <row r="890" spans="1:55" ht="13" x14ac:dyDescent="0.15">
      <c r="A890" s="72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</row>
    <row r="891" spans="1:55" ht="13" x14ac:dyDescent="0.15">
      <c r="A891" s="72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</row>
    <row r="892" spans="1:55" ht="13" x14ac:dyDescent="0.15">
      <c r="A892" s="72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</row>
    <row r="893" spans="1:55" ht="13" x14ac:dyDescent="0.15">
      <c r="A893" s="72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</row>
    <row r="894" spans="1:55" ht="13" x14ac:dyDescent="0.15">
      <c r="A894" s="72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</row>
    <row r="895" spans="1:55" ht="13" x14ac:dyDescent="0.15">
      <c r="A895" s="72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</row>
    <row r="896" spans="1:55" ht="13" x14ac:dyDescent="0.15">
      <c r="A896" s="72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</row>
    <row r="897" spans="1:55" ht="13" x14ac:dyDescent="0.15">
      <c r="A897" s="72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</row>
    <row r="898" spans="1:55" ht="13" x14ac:dyDescent="0.15">
      <c r="A898" s="72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</row>
    <row r="899" spans="1:55" ht="13" x14ac:dyDescent="0.15">
      <c r="A899" s="72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</row>
    <row r="900" spans="1:55" ht="13" x14ac:dyDescent="0.15">
      <c r="A900" s="72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</row>
    <row r="901" spans="1:55" ht="13" x14ac:dyDescent="0.15">
      <c r="A901" s="72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</row>
    <row r="902" spans="1:55" ht="13" x14ac:dyDescent="0.15">
      <c r="A902" s="72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</row>
    <row r="903" spans="1:55" ht="13" x14ac:dyDescent="0.15">
      <c r="A903" s="72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</row>
    <row r="904" spans="1:55" ht="13" x14ac:dyDescent="0.15">
      <c r="A904" s="72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</row>
    <row r="905" spans="1:55" ht="13" x14ac:dyDescent="0.15">
      <c r="A905" s="72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</row>
    <row r="906" spans="1:55" ht="13" x14ac:dyDescent="0.15">
      <c r="A906" s="72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</row>
    <row r="907" spans="1:55" ht="13" x14ac:dyDescent="0.15">
      <c r="A907" s="72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</row>
    <row r="908" spans="1:55" ht="13" x14ac:dyDescent="0.15">
      <c r="A908" s="72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</row>
    <row r="909" spans="1:55" ht="13" x14ac:dyDescent="0.15">
      <c r="A909" s="72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</row>
    <row r="910" spans="1:55" ht="13" x14ac:dyDescent="0.15">
      <c r="A910" s="72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</row>
    <row r="911" spans="1:55" ht="13" x14ac:dyDescent="0.15">
      <c r="A911" s="72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</row>
    <row r="912" spans="1:55" ht="13" x14ac:dyDescent="0.15">
      <c r="A912" s="72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</row>
    <row r="913" spans="1:55" ht="13" x14ac:dyDescent="0.15">
      <c r="A913" s="72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</row>
    <row r="914" spans="1:55" ht="13" x14ac:dyDescent="0.15">
      <c r="A914" s="72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</row>
    <row r="915" spans="1:55" ht="13" x14ac:dyDescent="0.15">
      <c r="A915" s="72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</row>
    <row r="916" spans="1:55" ht="13" x14ac:dyDescent="0.15">
      <c r="A916" s="72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</row>
    <row r="917" spans="1:55" ht="13" x14ac:dyDescent="0.15">
      <c r="A917" s="72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</row>
    <row r="918" spans="1:55" ht="13" x14ac:dyDescent="0.15">
      <c r="A918" s="72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</row>
    <row r="919" spans="1:55" ht="13" x14ac:dyDescent="0.15">
      <c r="A919" s="72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</row>
    <row r="920" spans="1:55" ht="13" x14ac:dyDescent="0.15">
      <c r="A920" s="72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</row>
    <row r="921" spans="1:55" ht="13" x14ac:dyDescent="0.15">
      <c r="A921" s="72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</row>
    <row r="922" spans="1:55" ht="13" x14ac:dyDescent="0.15">
      <c r="A922" s="72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</row>
    <row r="923" spans="1:55" ht="13" x14ac:dyDescent="0.15">
      <c r="A923" s="72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</row>
    <row r="924" spans="1:55" ht="13" x14ac:dyDescent="0.15">
      <c r="A924" s="72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</row>
    <row r="925" spans="1:55" ht="13" x14ac:dyDescent="0.15">
      <c r="A925" s="72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</row>
    <row r="926" spans="1:55" ht="13" x14ac:dyDescent="0.15">
      <c r="A926" s="72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</row>
    <row r="927" spans="1:55" ht="13" x14ac:dyDescent="0.15">
      <c r="A927" s="72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</row>
    <row r="928" spans="1:55" ht="13" x14ac:dyDescent="0.15">
      <c r="A928" s="72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</row>
    <row r="929" spans="1:55" ht="13" x14ac:dyDescent="0.15">
      <c r="A929" s="72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</row>
    <row r="930" spans="1:55" ht="13" x14ac:dyDescent="0.15">
      <c r="A930" s="72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</row>
    <row r="931" spans="1:55" ht="13" x14ac:dyDescent="0.15">
      <c r="A931" s="72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</row>
    <row r="932" spans="1:55" ht="13" x14ac:dyDescent="0.15">
      <c r="A932" s="72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</row>
    <row r="933" spans="1:55" ht="13" x14ac:dyDescent="0.15">
      <c r="A933" s="72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</row>
    <row r="934" spans="1:55" ht="13" x14ac:dyDescent="0.15">
      <c r="A934" s="72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</row>
    <row r="935" spans="1:55" ht="13" x14ac:dyDescent="0.15">
      <c r="A935" s="72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</row>
    <row r="936" spans="1:55" ht="13" x14ac:dyDescent="0.15">
      <c r="A936" s="72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</row>
    <row r="937" spans="1:55" ht="13" x14ac:dyDescent="0.15">
      <c r="A937" s="72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</row>
    <row r="938" spans="1:55" ht="13" x14ac:dyDescent="0.15">
      <c r="A938" s="72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</row>
    <row r="939" spans="1:55" ht="13" x14ac:dyDescent="0.15">
      <c r="A939" s="72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</row>
    <row r="940" spans="1:55" ht="13" x14ac:dyDescent="0.15">
      <c r="A940" s="72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</row>
    <row r="941" spans="1:55" ht="13" x14ac:dyDescent="0.15">
      <c r="A941" s="72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</row>
    <row r="942" spans="1:55" ht="13" x14ac:dyDescent="0.15">
      <c r="A942" s="72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</row>
    <row r="943" spans="1:55" ht="13" x14ac:dyDescent="0.15">
      <c r="A943" s="72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</row>
    <row r="944" spans="1:55" ht="13" x14ac:dyDescent="0.15">
      <c r="A944" s="72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</row>
    <row r="945" spans="1:55" ht="13" x14ac:dyDescent="0.15">
      <c r="A945" s="72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</row>
    <row r="946" spans="1:55" ht="13" x14ac:dyDescent="0.15">
      <c r="A946" s="72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</row>
    <row r="947" spans="1:55" ht="13" x14ac:dyDescent="0.15">
      <c r="A947" s="72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</row>
    <row r="948" spans="1:55" ht="13" x14ac:dyDescent="0.15">
      <c r="A948" s="72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</row>
    <row r="949" spans="1:55" ht="13" x14ac:dyDescent="0.15">
      <c r="A949" s="72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</row>
    <row r="950" spans="1:55" ht="13" x14ac:dyDescent="0.15">
      <c r="A950" s="72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</row>
    <row r="951" spans="1:55" ht="13" x14ac:dyDescent="0.15">
      <c r="A951" s="72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</row>
    <row r="952" spans="1:55" ht="13" x14ac:dyDescent="0.15">
      <c r="A952" s="72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</row>
    <row r="953" spans="1:55" ht="13" x14ac:dyDescent="0.15">
      <c r="A953" s="72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</row>
    <row r="954" spans="1:55" ht="13" x14ac:dyDescent="0.15">
      <c r="A954" s="72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</row>
    <row r="955" spans="1:55" ht="13" x14ac:dyDescent="0.15">
      <c r="A955" s="72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</row>
    <row r="956" spans="1:55" ht="13" x14ac:dyDescent="0.15">
      <c r="A956" s="72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</row>
    <row r="957" spans="1:55" ht="13" x14ac:dyDescent="0.15">
      <c r="A957" s="72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</row>
    <row r="958" spans="1:55" ht="13" x14ac:dyDescent="0.15">
      <c r="A958" s="72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</row>
    <row r="959" spans="1:55" ht="13" x14ac:dyDescent="0.15">
      <c r="A959" s="72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</row>
    <row r="960" spans="1:55" ht="13" x14ac:dyDescent="0.15">
      <c r="A960" s="72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</row>
    <row r="961" spans="1:55" ht="13" x14ac:dyDescent="0.15">
      <c r="A961" s="72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</row>
    <row r="962" spans="1:55" ht="13" x14ac:dyDescent="0.15">
      <c r="A962" s="72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</row>
    <row r="963" spans="1:55" ht="13" x14ac:dyDescent="0.15">
      <c r="A963" s="72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</row>
    <row r="964" spans="1:55" ht="13" x14ac:dyDescent="0.15">
      <c r="A964" s="72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</row>
    <row r="965" spans="1:55" ht="13" x14ac:dyDescent="0.15">
      <c r="A965" s="72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</row>
    <row r="966" spans="1:55" ht="13" x14ac:dyDescent="0.15">
      <c r="A966" s="72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</row>
    <row r="967" spans="1:55" ht="13" x14ac:dyDescent="0.15">
      <c r="A967" s="72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</row>
    <row r="968" spans="1:55" ht="13" x14ac:dyDescent="0.15">
      <c r="A968" s="72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</row>
    <row r="969" spans="1:55" ht="13" x14ac:dyDescent="0.15">
      <c r="A969" s="72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</row>
    <row r="970" spans="1:55" ht="13" x14ac:dyDescent="0.15">
      <c r="A970" s="72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</row>
    <row r="971" spans="1:55" ht="13" x14ac:dyDescent="0.15">
      <c r="A971" s="72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</row>
    <row r="972" spans="1:55" ht="13" x14ac:dyDescent="0.15">
      <c r="A972" s="72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</row>
    <row r="973" spans="1:55" ht="13" x14ac:dyDescent="0.15">
      <c r="A973" s="72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</row>
    <row r="974" spans="1:55" ht="13" x14ac:dyDescent="0.15">
      <c r="A974" s="72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</row>
    <row r="975" spans="1:55" ht="13" x14ac:dyDescent="0.15">
      <c r="A975" s="72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</row>
    <row r="976" spans="1:55" ht="13" x14ac:dyDescent="0.15">
      <c r="A976" s="72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</row>
    <row r="977" spans="1:55" ht="13" x14ac:dyDescent="0.15">
      <c r="A977" s="72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</row>
    <row r="978" spans="1:55" ht="13" x14ac:dyDescent="0.15">
      <c r="A978" s="72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</row>
    <row r="979" spans="1:55" ht="13" x14ac:dyDescent="0.15">
      <c r="A979" s="72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</row>
    <row r="980" spans="1:55" ht="13" x14ac:dyDescent="0.15">
      <c r="A980" s="72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</row>
    <row r="981" spans="1:55" ht="13" x14ac:dyDescent="0.15">
      <c r="A981" s="72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</row>
    <row r="982" spans="1:55" ht="13" x14ac:dyDescent="0.15">
      <c r="A982" s="72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</row>
    <row r="983" spans="1:55" ht="13" x14ac:dyDescent="0.15">
      <c r="A983" s="72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</row>
    <row r="984" spans="1:55" ht="13" x14ac:dyDescent="0.15">
      <c r="A984" s="72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</row>
    <row r="985" spans="1:55" ht="13" x14ac:dyDescent="0.15">
      <c r="A985" s="72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</row>
    <row r="986" spans="1:55" ht="13" x14ac:dyDescent="0.15">
      <c r="A986" s="72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</row>
    <row r="987" spans="1:55" ht="13" x14ac:dyDescent="0.15">
      <c r="A987" s="72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</row>
    <row r="988" spans="1:55" ht="13" x14ac:dyDescent="0.15">
      <c r="A988" s="72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</row>
    <row r="989" spans="1:55" ht="13" x14ac:dyDescent="0.15">
      <c r="A989" s="72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</row>
    <row r="990" spans="1:55" ht="13" x14ac:dyDescent="0.15">
      <c r="A990" s="72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</row>
    <row r="991" spans="1:55" ht="13" x14ac:dyDescent="0.15">
      <c r="A991" s="72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</row>
    <row r="992" spans="1:55" ht="13" x14ac:dyDescent="0.15">
      <c r="A992" s="72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</row>
    <row r="993" spans="1:55" ht="13" x14ac:dyDescent="0.15">
      <c r="A993" s="72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</row>
    <row r="994" spans="1:55" ht="13" x14ac:dyDescent="0.15">
      <c r="A994" s="72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</row>
    <row r="995" spans="1:55" ht="13" x14ac:dyDescent="0.15">
      <c r="A995" s="72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</row>
    <row r="996" spans="1:55" ht="13" x14ac:dyDescent="0.15">
      <c r="A996" s="72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</row>
    <row r="997" spans="1:55" ht="13" x14ac:dyDescent="0.15">
      <c r="A997" s="72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</row>
    <row r="998" spans="1:55" ht="13" x14ac:dyDescent="0.15">
      <c r="A998" s="72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</row>
    <row r="999" spans="1:55" ht="13" x14ac:dyDescent="0.15">
      <c r="A999" s="72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</row>
    <row r="1000" spans="1:55" ht="13" x14ac:dyDescent="0.15">
      <c r="A1000" s="72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</row>
    <row r="1001" spans="1:55" ht="13" x14ac:dyDescent="0.15">
      <c r="A1001" s="72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</row>
    <row r="1002" spans="1:55" ht="13" x14ac:dyDescent="0.15">
      <c r="A1002" s="72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</row>
    <row r="1003" spans="1:55" ht="13" x14ac:dyDescent="0.15">
      <c r="A1003" s="72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</row>
    <row r="1004" spans="1:55" ht="13" x14ac:dyDescent="0.15">
      <c r="A1004" s="72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</row>
    <row r="1005" spans="1:55" ht="13" x14ac:dyDescent="0.15">
      <c r="A1005" s="72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</row>
    <row r="1006" spans="1:55" ht="13" x14ac:dyDescent="0.15">
      <c r="A1006" s="72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</row>
    <row r="1007" spans="1:55" ht="13" x14ac:dyDescent="0.15">
      <c r="A1007" s="72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</row>
    <row r="1008" spans="1:55" ht="13" x14ac:dyDescent="0.15">
      <c r="A1008" s="72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</row>
    <row r="1009" spans="1:55" ht="13" x14ac:dyDescent="0.15">
      <c r="A1009" s="72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73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</row>
    <row r="1010" spans="1:55" ht="13" x14ac:dyDescent="0.15">
      <c r="A1010" s="72"/>
      <c r="B1010" s="73"/>
      <c r="C1010" s="73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73"/>
      <c r="AK1010" s="73"/>
      <c r="AL1010" s="73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</row>
    <row r="1011" spans="1:55" ht="13" x14ac:dyDescent="0.15">
      <c r="A1011" s="72"/>
      <c r="B1011" s="73"/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73"/>
      <c r="AK1011" s="73"/>
      <c r="AL1011" s="73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</row>
    <row r="1012" spans="1:55" ht="13" x14ac:dyDescent="0.15">
      <c r="A1012" s="72"/>
      <c r="B1012" s="73"/>
      <c r="C1012" s="73"/>
      <c r="D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73"/>
      <c r="AK1012" s="73"/>
      <c r="AL1012" s="73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</row>
  </sheetData>
  <mergeCells count="8031">
    <mergeCell ref="W312:X312"/>
    <mergeCell ref="Y312:Z312"/>
    <mergeCell ref="AA312:AB312"/>
    <mergeCell ref="AC312:AD312"/>
    <mergeCell ref="AE312:AF312"/>
    <mergeCell ref="AG312:AH312"/>
    <mergeCell ref="AI309:AJ309"/>
    <mergeCell ref="AK309:AL309"/>
    <mergeCell ref="AM309:AN309"/>
    <mergeCell ref="AO309:AP309"/>
    <mergeCell ref="AQ309:AR309"/>
    <mergeCell ref="AS309:AT309"/>
    <mergeCell ref="AU309:AV309"/>
    <mergeCell ref="AW309:AX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AI308:AJ308"/>
    <mergeCell ref="AK308:AL308"/>
    <mergeCell ref="AM308:AN308"/>
    <mergeCell ref="AO308:AP308"/>
    <mergeCell ref="AQ308:AR308"/>
    <mergeCell ref="AS308:AT308"/>
    <mergeCell ref="AU308:AV308"/>
    <mergeCell ref="AW308:AX308"/>
    <mergeCell ref="U308:V308"/>
    <mergeCell ref="W308:X308"/>
    <mergeCell ref="Y308:Z308"/>
    <mergeCell ref="AA308:AB308"/>
    <mergeCell ref="AC308:AD308"/>
    <mergeCell ref="AE308:AF308"/>
    <mergeCell ref="AG308:AH308"/>
    <mergeCell ref="G308:H308"/>
    <mergeCell ref="I308:J308"/>
    <mergeCell ref="K308:L308"/>
    <mergeCell ref="M308:N308"/>
    <mergeCell ref="O308:P308"/>
    <mergeCell ref="Q308:R308"/>
    <mergeCell ref="S308:T308"/>
    <mergeCell ref="AO307:AP307"/>
    <mergeCell ref="AQ307:AR307"/>
    <mergeCell ref="AS307:AT307"/>
    <mergeCell ref="AU307:AV307"/>
    <mergeCell ref="AW307:AX307"/>
    <mergeCell ref="AI306:AJ306"/>
    <mergeCell ref="AK306:AL306"/>
    <mergeCell ref="AO306:AP306"/>
    <mergeCell ref="AQ306:AR306"/>
    <mergeCell ref="AS306:AT306"/>
    <mergeCell ref="AU306:AV306"/>
    <mergeCell ref="AW306:AX306"/>
    <mergeCell ref="G307:H307"/>
    <mergeCell ref="I307:J307"/>
    <mergeCell ref="K307:L307"/>
    <mergeCell ref="M307:N307"/>
    <mergeCell ref="O307:P307"/>
    <mergeCell ref="Q307:R307"/>
    <mergeCell ref="S307:T307"/>
    <mergeCell ref="G302:H302"/>
    <mergeCell ref="I302:J302"/>
    <mergeCell ref="K302:L302"/>
    <mergeCell ref="M302:N302"/>
    <mergeCell ref="O302:P302"/>
    <mergeCell ref="Q302:R302"/>
    <mergeCell ref="S302:T302"/>
    <mergeCell ref="G303:H303"/>
    <mergeCell ref="I303:J303"/>
    <mergeCell ref="K303:L303"/>
    <mergeCell ref="M303:N303"/>
    <mergeCell ref="O303:P303"/>
    <mergeCell ref="Q303:R303"/>
    <mergeCell ref="S303:T303"/>
    <mergeCell ref="AI305:AJ305"/>
    <mergeCell ref="AK305:AL305"/>
    <mergeCell ref="AM305:AN305"/>
    <mergeCell ref="U305:V305"/>
    <mergeCell ref="W305:X305"/>
    <mergeCell ref="Y305:Z305"/>
    <mergeCell ref="AA305:AB305"/>
    <mergeCell ref="AC305:AD305"/>
    <mergeCell ref="AE305:AF305"/>
    <mergeCell ref="AG305:AH305"/>
    <mergeCell ref="G305:H305"/>
    <mergeCell ref="I305:J305"/>
    <mergeCell ref="K305:L305"/>
    <mergeCell ref="M305:N305"/>
    <mergeCell ref="O305:P305"/>
    <mergeCell ref="Q305:R305"/>
    <mergeCell ref="S305:T305"/>
    <mergeCell ref="AU303:AV303"/>
    <mergeCell ref="AW303:AX303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AI307:AJ307"/>
    <mergeCell ref="AK307:AL307"/>
    <mergeCell ref="U307:V307"/>
    <mergeCell ref="W307:X307"/>
    <mergeCell ref="Y307:Z307"/>
    <mergeCell ref="AA307:AB307"/>
    <mergeCell ref="AC307:AD307"/>
    <mergeCell ref="AE307:AF307"/>
    <mergeCell ref="AG307:AH307"/>
    <mergeCell ref="AO305:AP305"/>
    <mergeCell ref="AQ305:AR305"/>
    <mergeCell ref="AS305:AT305"/>
    <mergeCell ref="AU305:AV305"/>
    <mergeCell ref="AW305:AX305"/>
    <mergeCell ref="AM306:AN306"/>
    <mergeCell ref="AM307:AN307"/>
    <mergeCell ref="U302:V302"/>
    <mergeCell ref="W302:X302"/>
    <mergeCell ref="Y302:Z302"/>
    <mergeCell ref="AA302:AB302"/>
    <mergeCell ref="AC302:AD302"/>
    <mergeCell ref="AE302:AF302"/>
    <mergeCell ref="AG302:AH302"/>
    <mergeCell ref="AI302:AJ302"/>
    <mergeCell ref="AK302:AL302"/>
    <mergeCell ref="AO302:AP302"/>
    <mergeCell ref="AQ302:AR302"/>
    <mergeCell ref="AS302:AT302"/>
    <mergeCell ref="AU302:AV302"/>
    <mergeCell ref="AW302:AX302"/>
    <mergeCell ref="G304:H304"/>
    <mergeCell ref="I304:J304"/>
    <mergeCell ref="K304:L304"/>
    <mergeCell ref="M304:N304"/>
    <mergeCell ref="O304:P304"/>
    <mergeCell ref="Q304:R304"/>
    <mergeCell ref="S304:T304"/>
    <mergeCell ref="AM304:AN304"/>
    <mergeCell ref="AO304:AP304"/>
    <mergeCell ref="AQ304:AR304"/>
    <mergeCell ref="AS304:AT304"/>
    <mergeCell ref="AU304:AV304"/>
    <mergeCell ref="AW304:AX304"/>
    <mergeCell ref="AM302:AN302"/>
    <mergeCell ref="AM303:AN303"/>
    <mergeCell ref="AO303:AP303"/>
    <mergeCell ref="AQ303:AR303"/>
    <mergeCell ref="AS303:AT303"/>
    <mergeCell ref="AI301:AJ301"/>
    <mergeCell ref="AK301:AL301"/>
    <mergeCell ref="AM301:AN301"/>
    <mergeCell ref="AO301:AP301"/>
    <mergeCell ref="AQ301:AR301"/>
    <mergeCell ref="AS301:AT301"/>
    <mergeCell ref="AU301:AV301"/>
    <mergeCell ref="AW301:AX301"/>
    <mergeCell ref="U301:V301"/>
    <mergeCell ref="W301:X301"/>
    <mergeCell ref="Y301:Z301"/>
    <mergeCell ref="AA301:AB301"/>
    <mergeCell ref="AC301:AD301"/>
    <mergeCell ref="AE301:AF301"/>
    <mergeCell ref="AG301:AH301"/>
    <mergeCell ref="G301:H301"/>
    <mergeCell ref="I301:J301"/>
    <mergeCell ref="K301:L301"/>
    <mergeCell ref="M301:N301"/>
    <mergeCell ref="O301:P301"/>
    <mergeCell ref="Q301:R301"/>
    <mergeCell ref="S301:T301"/>
    <mergeCell ref="AI303:AJ303"/>
    <mergeCell ref="AK303:AL303"/>
    <mergeCell ref="U303:V303"/>
    <mergeCell ref="W303:X303"/>
    <mergeCell ref="Y303:Z303"/>
    <mergeCell ref="AA303:AB303"/>
    <mergeCell ref="AC303:AD303"/>
    <mergeCell ref="AE303:AF303"/>
    <mergeCell ref="AG303:AH303"/>
    <mergeCell ref="AI304:AJ304"/>
    <mergeCell ref="AK304:AL304"/>
    <mergeCell ref="U304:V304"/>
    <mergeCell ref="W304:X304"/>
    <mergeCell ref="Y304:Z304"/>
    <mergeCell ref="AA304:AB304"/>
    <mergeCell ref="AC304:AD304"/>
    <mergeCell ref="AE304:AF304"/>
    <mergeCell ref="AG304:AH304"/>
    <mergeCell ref="AI300:AJ300"/>
    <mergeCell ref="AK300:AL300"/>
    <mergeCell ref="AM300:AN300"/>
    <mergeCell ref="AO300:AP300"/>
    <mergeCell ref="AQ300:AR300"/>
    <mergeCell ref="AS300:AT300"/>
    <mergeCell ref="AU300:AV300"/>
    <mergeCell ref="AW300:AX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AI299:AJ299"/>
    <mergeCell ref="AK299:AL299"/>
    <mergeCell ref="AM299:AN299"/>
    <mergeCell ref="AO299:AP299"/>
    <mergeCell ref="AQ299:AR299"/>
    <mergeCell ref="AS299:AT299"/>
    <mergeCell ref="AU299:AV299"/>
    <mergeCell ref="AW299:AX299"/>
    <mergeCell ref="U299:V299"/>
    <mergeCell ref="W299:X299"/>
    <mergeCell ref="Y299:Z299"/>
    <mergeCell ref="AA299:AB299"/>
    <mergeCell ref="AC299:AD299"/>
    <mergeCell ref="AE299:AF299"/>
    <mergeCell ref="AG299:AH299"/>
    <mergeCell ref="G299:H299"/>
    <mergeCell ref="I299:J299"/>
    <mergeCell ref="K299:L299"/>
    <mergeCell ref="M299:N299"/>
    <mergeCell ref="O299:P299"/>
    <mergeCell ref="Q299:R299"/>
    <mergeCell ref="S299:T299"/>
    <mergeCell ref="AO298:AP298"/>
    <mergeCell ref="AQ298:AR298"/>
    <mergeCell ref="AS298:AT298"/>
    <mergeCell ref="AU298:AV298"/>
    <mergeCell ref="AW298:AX298"/>
    <mergeCell ref="AI297:AJ297"/>
    <mergeCell ref="AK297:AL297"/>
    <mergeCell ref="AO297:AP297"/>
    <mergeCell ref="AQ297:AR297"/>
    <mergeCell ref="AS297:AT297"/>
    <mergeCell ref="AU297:AV297"/>
    <mergeCell ref="AW297:AX297"/>
    <mergeCell ref="G298:H298"/>
    <mergeCell ref="I298:J298"/>
    <mergeCell ref="K298:L298"/>
    <mergeCell ref="M298:N298"/>
    <mergeCell ref="O298:P298"/>
    <mergeCell ref="Q298:R298"/>
    <mergeCell ref="S298:T298"/>
    <mergeCell ref="G293:H293"/>
    <mergeCell ref="I293:J293"/>
    <mergeCell ref="K293:L293"/>
    <mergeCell ref="M293:N293"/>
    <mergeCell ref="O293:P293"/>
    <mergeCell ref="Q293:R293"/>
    <mergeCell ref="S293:T293"/>
    <mergeCell ref="G294:H294"/>
    <mergeCell ref="I294:J294"/>
    <mergeCell ref="K294:L294"/>
    <mergeCell ref="M294:N294"/>
    <mergeCell ref="O294:P294"/>
    <mergeCell ref="Q294:R294"/>
    <mergeCell ref="S294:T294"/>
    <mergeCell ref="AI296:AJ296"/>
    <mergeCell ref="AK296:AL296"/>
    <mergeCell ref="AM296:AN296"/>
    <mergeCell ref="U296:V296"/>
    <mergeCell ref="W296:X296"/>
    <mergeCell ref="Y296:Z296"/>
    <mergeCell ref="AA296:AB296"/>
    <mergeCell ref="AC296:AD296"/>
    <mergeCell ref="AE296:AF296"/>
    <mergeCell ref="AG296:AH296"/>
    <mergeCell ref="G296:H296"/>
    <mergeCell ref="I296:J296"/>
    <mergeCell ref="K296:L296"/>
    <mergeCell ref="M296:N296"/>
    <mergeCell ref="O296:P296"/>
    <mergeCell ref="Q296:R296"/>
    <mergeCell ref="S296:T296"/>
    <mergeCell ref="AU294:AV294"/>
    <mergeCell ref="AW294:AX294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AI298:AJ298"/>
    <mergeCell ref="AK298:AL298"/>
    <mergeCell ref="U298:V298"/>
    <mergeCell ref="W298:X298"/>
    <mergeCell ref="Y298:Z298"/>
    <mergeCell ref="AA298:AB298"/>
    <mergeCell ref="AC298:AD298"/>
    <mergeCell ref="AE298:AF298"/>
    <mergeCell ref="AG298:AH298"/>
    <mergeCell ref="AO296:AP296"/>
    <mergeCell ref="AQ296:AR296"/>
    <mergeCell ref="AS296:AT296"/>
    <mergeCell ref="AU296:AV296"/>
    <mergeCell ref="AW296:AX296"/>
    <mergeCell ref="AM297:AN297"/>
    <mergeCell ref="AM298:AN298"/>
    <mergeCell ref="U293:V293"/>
    <mergeCell ref="W293:X293"/>
    <mergeCell ref="Y293:Z293"/>
    <mergeCell ref="AA293:AB293"/>
    <mergeCell ref="AC293:AD293"/>
    <mergeCell ref="AE293:AF293"/>
    <mergeCell ref="AG293:AH293"/>
    <mergeCell ref="AI293:AJ293"/>
    <mergeCell ref="AK293:AL293"/>
    <mergeCell ref="AO293:AP293"/>
    <mergeCell ref="AQ293:AR293"/>
    <mergeCell ref="AS293:AT293"/>
    <mergeCell ref="AU293:AV293"/>
    <mergeCell ref="AW293:AX293"/>
    <mergeCell ref="G295:H295"/>
    <mergeCell ref="I295:J295"/>
    <mergeCell ref="K295:L295"/>
    <mergeCell ref="M295:N295"/>
    <mergeCell ref="O295:P295"/>
    <mergeCell ref="Q295:R295"/>
    <mergeCell ref="S295:T295"/>
    <mergeCell ref="AM295:AN295"/>
    <mergeCell ref="AO295:AP295"/>
    <mergeCell ref="AQ295:AR295"/>
    <mergeCell ref="AS295:AT295"/>
    <mergeCell ref="AU295:AV295"/>
    <mergeCell ref="AW295:AX295"/>
    <mergeCell ref="AM293:AN293"/>
    <mergeCell ref="AM294:AN294"/>
    <mergeCell ref="AO294:AP294"/>
    <mergeCell ref="AQ294:AR294"/>
    <mergeCell ref="AS294:AT294"/>
    <mergeCell ref="AI292:AJ292"/>
    <mergeCell ref="AK292:AL292"/>
    <mergeCell ref="AM292:AN292"/>
    <mergeCell ref="AO292:AP292"/>
    <mergeCell ref="AQ292:AR292"/>
    <mergeCell ref="AS292:AT292"/>
    <mergeCell ref="AU292:AV292"/>
    <mergeCell ref="AW292:AX292"/>
    <mergeCell ref="U292:V292"/>
    <mergeCell ref="W292:X292"/>
    <mergeCell ref="Y292:Z292"/>
    <mergeCell ref="AA292:AB292"/>
    <mergeCell ref="AC292:AD292"/>
    <mergeCell ref="AE292:AF292"/>
    <mergeCell ref="AG292:AH292"/>
    <mergeCell ref="G292:H292"/>
    <mergeCell ref="I292:J292"/>
    <mergeCell ref="K292:L292"/>
    <mergeCell ref="M292:N292"/>
    <mergeCell ref="O292:P292"/>
    <mergeCell ref="Q292:R292"/>
    <mergeCell ref="S292:T292"/>
    <mergeCell ref="AI294:AJ294"/>
    <mergeCell ref="AK294:AL294"/>
    <mergeCell ref="U294:V294"/>
    <mergeCell ref="W294:X294"/>
    <mergeCell ref="Y294:Z294"/>
    <mergeCell ref="AA294:AB294"/>
    <mergeCell ref="AC294:AD294"/>
    <mergeCell ref="AE294:AF294"/>
    <mergeCell ref="AG294:AH294"/>
    <mergeCell ref="AI295:AJ295"/>
    <mergeCell ref="AK295:AL295"/>
    <mergeCell ref="U295:V295"/>
    <mergeCell ref="W295:X295"/>
    <mergeCell ref="Y295:Z295"/>
    <mergeCell ref="AA295:AB295"/>
    <mergeCell ref="AC295:AD295"/>
    <mergeCell ref="AE295:AF295"/>
    <mergeCell ref="AG295:AH295"/>
    <mergeCell ref="AI291:AJ291"/>
    <mergeCell ref="AK291:AL291"/>
    <mergeCell ref="AM291:AN291"/>
    <mergeCell ref="AO291:AP291"/>
    <mergeCell ref="AQ291:AR291"/>
    <mergeCell ref="AS291:AT291"/>
    <mergeCell ref="AU291:AV291"/>
    <mergeCell ref="AW291:AX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AI290:AJ290"/>
    <mergeCell ref="AK290:AL290"/>
    <mergeCell ref="AM290:AN290"/>
    <mergeCell ref="AO290:AP290"/>
    <mergeCell ref="AQ290:AR290"/>
    <mergeCell ref="AS290:AT290"/>
    <mergeCell ref="AU290:AV290"/>
    <mergeCell ref="AW290:AX290"/>
    <mergeCell ref="U290:V290"/>
    <mergeCell ref="W290:X290"/>
    <mergeCell ref="Y290:Z290"/>
    <mergeCell ref="AA290:AB290"/>
    <mergeCell ref="AC290:AD290"/>
    <mergeCell ref="AE290:AF290"/>
    <mergeCell ref="AG290:AH290"/>
    <mergeCell ref="G290:H290"/>
    <mergeCell ref="I290:J290"/>
    <mergeCell ref="K290:L290"/>
    <mergeCell ref="M290:N290"/>
    <mergeCell ref="O290:P290"/>
    <mergeCell ref="Q290:R290"/>
    <mergeCell ref="S290:T290"/>
    <mergeCell ref="AO289:AP289"/>
    <mergeCell ref="AQ289:AR289"/>
    <mergeCell ref="AS289:AT289"/>
    <mergeCell ref="AU289:AV289"/>
    <mergeCell ref="AW289:AX289"/>
    <mergeCell ref="AI288:AJ288"/>
    <mergeCell ref="AK288:AL288"/>
    <mergeCell ref="AO288:AP288"/>
    <mergeCell ref="AQ288:AR288"/>
    <mergeCell ref="AS288:AT288"/>
    <mergeCell ref="AU288:AV288"/>
    <mergeCell ref="AW288:AX288"/>
    <mergeCell ref="G289:H289"/>
    <mergeCell ref="I289:J289"/>
    <mergeCell ref="K289:L289"/>
    <mergeCell ref="M289:N289"/>
    <mergeCell ref="O289:P289"/>
    <mergeCell ref="Q289:R289"/>
    <mergeCell ref="S289:T289"/>
    <mergeCell ref="G284:H284"/>
    <mergeCell ref="I284:J284"/>
    <mergeCell ref="K284:L284"/>
    <mergeCell ref="M284:N284"/>
    <mergeCell ref="O284:P284"/>
    <mergeCell ref="Q284:R284"/>
    <mergeCell ref="S284:T284"/>
    <mergeCell ref="G285:H285"/>
    <mergeCell ref="I285:J285"/>
    <mergeCell ref="K285:L285"/>
    <mergeCell ref="M285:N285"/>
    <mergeCell ref="O285:P285"/>
    <mergeCell ref="Q285:R285"/>
    <mergeCell ref="S285:T285"/>
    <mergeCell ref="AI287:AJ287"/>
    <mergeCell ref="AK287:AL287"/>
    <mergeCell ref="AM287:AN287"/>
    <mergeCell ref="U287:V287"/>
    <mergeCell ref="W287:X287"/>
    <mergeCell ref="Y287:Z287"/>
    <mergeCell ref="AA287:AB287"/>
    <mergeCell ref="AC287:AD287"/>
    <mergeCell ref="AE287:AF287"/>
    <mergeCell ref="AG287:AH287"/>
    <mergeCell ref="G287:H287"/>
    <mergeCell ref="I287:J287"/>
    <mergeCell ref="K287:L287"/>
    <mergeCell ref="M287:N287"/>
    <mergeCell ref="O287:P287"/>
    <mergeCell ref="Q287:R287"/>
    <mergeCell ref="S287:T287"/>
    <mergeCell ref="AU285:AV285"/>
    <mergeCell ref="AW285:AX285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AI289:AJ289"/>
    <mergeCell ref="AK289:AL289"/>
    <mergeCell ref="U289:V289"/>
    <mergeCell ref="W289:X289"/>
    <mergeCell ref="Y289:Z289"/>
    <mergeCell ref="AA289:AB289"/>
    <mergeCell ref="AC289:AD289"/>
    <mergeCell ref="AE289:AF289"/>
    <mergeCell ref="AG289:AH289"/>
    <mergeCell ref="AO287:AP287"/>
    <mergeCell ref="AQ287:AR287"/>
    <mergeCell ref="AS287:AT287"/>
    <mergeCell ref="AU287:AV287"/>
    <mergeCell ref="AW287:AX287"/>
    <mergeCell ref="AM288:AN288"/>
    <mergeCell ref="AM289:AN289"/>
    <mergeCell ref="U284:V284"/>
    <mergeCell ref="W284:X284"/>
    <mergeCell ref="Y284:Z284"/>
    <mergeCell ref="AA284:AB284"/>
    <mergeCell ref="AC284:AD284"/>
    <mergeCell ref="AE284:AF284"/>
    <mergeCell ref="AG284:AH284"/>
    <mergeCell ref="AI284:AJ284"/>
    <mergeCell ref="AK284:AL284"/>
    <mergeCell ref="AO284:AP284"/>
    <mergeCell ref="AQ284:AR284"/>
    <mergeCell ref="AS284:AT284"/>
    <mergeCell ref="AU284:AV284"/>
    <mergeCell ref="AW284:AX284"/>
    <mergeCell ref="G286:H286"/>
    <mergeCell ref="I286:J286"/>
    <mergeCell ref="K286:L286"/>
    <mergeCell ref="M286:N286"/>
    <mergeCell ref="O286:P286"/>
    <mergeCell ref="Q286:R286"/>
    <mergeCell ref="S286:T286"/>
    <mergeCell ref="AM286:AN286"/>
    <mergeCell ref="AO286:AP286"/>
    <mergeCell ref="AQ286:AR286"/>
    <mergeCell ref="AS286:AT286"/>
    <mergeCell ref="AU286:AV286"/>
    <mergeCell ref="AW286:AX286"/>
    <mergeCell ref="AM284:AN284"/>
    <mergeCell ref="AM285:AN285"/>
    <mergeCell ref="AO285:AP285"/>
    <mergeCell ref="AQ285:AR285"/>
    <mergeCell ref="AS285:AT285"/>
    <mergeCell ref="AI283:AJ283"/>
    <mergeCell ref="AK283:AL283"/>
    <mergeCell ref="AM283:AN283"/>
    <mergeCell ref="AO283:AP283"/>
    <mergeCell ref="AQ283:AR283"/>
    <mergeCell ref="AS283:AT283"/>
    <mergeCell ref="AU283:AV283"/>
    <mergeCell ref="AW283:AX283"/>
    <mergeCell ref="U283:V283"/>
    <mergeCell ref="W283:X283"/>
    <mergeCell ref="Y283:Z283"/>
    <mergeCell ref="AA283:AB283"/>
    <mergeCell ref="AC283:AD283"/>
    <mergeCell ref="AE283:AF283"/>
    <mergeCell ref="AG283:AH283"/>
    <mergeCell ref="G283:H283"/>
    <mergeCell ref="I283:J283"/>
    <mergeCell ref="K283:L283"/>
    <mergeCell ref="M283:N283"/>
    <mergeCell ref="O283:P283"/>
    <mergeCell ref="Q283:R283"/>
    <mergeCell ref="S283:T283"/>
    <mergeCell ref="AI285:AJ285"/>
    <mergeCell ref="AK285:AL285"/>
    <mergeCell ref="U285:V285"/>
    <mergeCell ref="W285:X285"/>
    <mergeCell ref="Y285:Z285"/>
    <mergeCell ref="AA285:AB285"/>
    <mergeCell ref="AC285:AD285"/>
    <mergeCell ref="AE285:AF285"/>
    <mergeCell ref="AG285:AH285"/>
    <mergeCell ref="AI286:AJ286"/>
    <mergeCell ref="AK286:AL286"/>
    <mergeCell ref="U286:V286"/>
    <mergeCell ref="W286:X286"/>
    <mergeCell ref="Y286:Z286"/>
    <mergeCell ref="AA286:AB286"/>
    <mergeCell ref="AC286:AD286"/>
    <mergeCell ref="AE286:AF286"/>
    <mergeCell ref="AG286:AH286"/>
    <mergeCell ref="AI282:AJ282"/>
    <mergeCell ref="AK282:AL282"/>
    <mergeCell ref="AM282:AN282"/>
    <mergeCell ref="AO282:AP282"/>
    <mergeCell ref="AQ282:AR282"/>
    <mergeCell ref="AS282:AT282"/>
    <mergeCell ref="AU282:AV282"/>
    <mergeCell ref="AW282:AX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AI281:AJ281"/>
    <mergeCell ref="AK281:AL281"/>
    <mergeCell ref="AM281:AN281"/>
    <mergeCell ref="AO281:AP281"/>
    <mergeCell ref="AQ281:AR281"/>
    <mergeCell ref="AS281:AT281"/>
    <mergeCell ref="AU281:AV281"/>
    <mergeCell ref="AW281:AX281"/>
    <mergeCell ref="U281:V281"/>
    <mergeCell ref="W281:X281"/>
    <mergeCell ref="Y281:Z281"/>
    <mergeCell ref="AA281:AB281"/>
    <mergeCell ref="AC281:AD281"/>
    <mergeCell ref="AE281:AF281"/>
    <mergeCell ref="AG281:AH281"/>
    <mergeCell ref="G281:H281"/>
    <mergeCell ref="I281:J281"/>
    <mergeCell ref="K281:L281"/>
    <mergeCell ref="M281:N281"/>
    <mergeCell ref="O281:P281"/>
    <mergeCell ref="Q281:R281"/>
    <mergeCell ref="S281:T281"/>
    <mergeCell ref="AO280:AP280"/>
    <mergeCell ref="AQ280:AR280"/>
    <mergeCell ref="AS280:AT280"/>
    <mergeCell ref="AU280:AV280"/>
    <mergeCell ref="AW280:AX280"/>
    <mergeCell ref="AI279:AJ279"/>
    <mergeCell ref="AK279:AL279"/>
    <mergeCell ref="AO279:AP279"/>
    <mergeCell ref="AQ279:AR279"/>
    <mergeCell ref="AS279:AT279"/>
    <mergeCell ref="AU279:AV279"/>
    <mergeCell ref="AW279:AX279"/>
    <mergeCell ref="G280:H280"/>
    <mergeCell ref="I280:J280"/>
    <mergeCell ref="K280:L280"/>
    <mergeCell ref="M280:N280"/>
    <mergeCell ref="O280:P280"/>
    <mergeCell ref="Q280:R280"/>
    <mergeCell ref="S280:T280"/>
    <mergeCell ref="G275:H275"/>
    <mergeCell ref="I275:J275"/>
    <mergeCell ref="K275:L275"/>
    <mergeCell ref="M275:N275"/>
    <mergeCell ref="O275:P275"/>
    <mergeCell ref="Q275:R275"/>
    <mergeCell ref="S275:T275"/>
    <mergeCell ref="G276:H276"/>
    <mergeCell ref="I276:J276"/>
    <mergeCell ref="K276:L276"/>
    <mergeCell ref="M276:N276"/>
    <mergeCell ref="O276:P276"/>
    <mergeCell ref="Q276:R276"/>
    <mergeCell ref="S276:T276"/>
    <mergeCell ref="AI278:AJ278"/>
    <mergeCell ref="AK278:AL278"/>
    <mergeCell ref="AM278:AN278"/>
    <mergeCell ref="U278:V278"/>
    <mergeCell ref="W278:X278"/>
    <mergeCell ref="Y278:Z278"/>
    <mergeCell ref="AA278:AB278"/>
    <mergeCell ref="AC278:AD278"/>
    <mergeCell ref="AE278:AF278"/>
    <mergeCell ref="AG278:AH278"/>
    <mergeCell ref="G278:H278"/>
    <mergeCell ref="I278:J278"/>
    <mergeCell ref="K278:L278"/>
    <mergeCell ref="M278:N278"/>
    <mergeCell ref="O278:P278"/>
    <mergeCell ref="Q278:R278"/>
    <mergeCell ref="S278:T278"/>
    <mergeCell ref="AU276:AV276"/>
    <mergeCell ref="AW276:AX276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AI280:AJ280"/>
    <mergeCell ref="AK280:AL280"/>
    <mergeCell ref="U280:V280"/>
    <mergeCell ref="W280:X280"/>
    <mergeCell ref="Y280:Z280"/>
    <mergeCell ref="AA280:AB280"/>
    <mergeCell ref="AC280:AD280"/>
    <mergeCell ref="AE280:AF280"/>
    <mergeCell ref="AG280:AH280"/>
    <mergeCell ref="AO278:AP278"/>
    <mergeCell ref="AQ278:AR278"/>
    <mergeCell ref="AS278:AT278"/>
    <mergeCell ref="AU278:AV278"/>
    <mergeCell ref="AW278:AX278"/>
    <mergeCell ref="AM279:AN279"/>
    <mergeCell ref="AM280:AN280"/>
    <mergeCell ref="U275:V275"/>
    <mergeCell ref="W275:X275"/>
    <mergeCell ref="Y275:Z275"/>
    <mergeCell ref="AA275:AB275"/>
    <mergeCell ref="AC275:AD275"/>
    <mergeCell ref="AE275:AF275"/>
    <mergeCell ref="AG275:AH275"/>
    <mergeCell ref="AI275:AJ275"/>
    <mergeCell ref="AK275:AL275"/>
    <mergeCell ref="AO275:AP275"/>
    <mergeCell ref="AQ275:AR275"/>
    <mergeCell ref="AS275:AT275"/>
    <mergeCell ref="AU275:AV275"/>
    <mergeCell ref="AW275:AX275"/>
    <mergeCell ref="G277:H277"/>
    <mergeCell ref="I277:J277"/>
    <mergeCell ref="K277:L277"/>
    <mergeCell ref="M277:N277"/>
    <mergeCell ref="O277:P277"/>
    <mergeCell ref="Q277:R277"/>
    <mergeCell ref="S277:T277"/>
    <mergeCell ref="AM277:AN277"/>
    <mergeCell ref="AO277:AP277"/>
    <mergeCell ref="AQ277:AR277"/>
    <mergeCell ref="AS277:AT277"/>
    <mergeCell ref="AU277:AV277"/>
    <mergeCell ref="AW277:AX277"/>
    <mergeCell ref="AM275:AN275"/>
    <mergeCell ref="AM276:AN276"/>
    <mergeCell ref="AO276:AP276"/>
    <mergeCell ref="AQ276:AR276"/>
    <mergeCell ref="AS276:AT276"/>
    <mergeCell ref="AI274:AJ274"/>
    <mergeCell ref="AK274:AL274"/>
    <mergeCell ref="AM274:AN274"/>
    <mergeCell ref="AO274:AP274"/>
    <mergeCell ref="AQ274:AR274"/>
    <mergeCell ref="AS274:AT274"/>
    <mergeCell ref="AU274:AV274"/>
    <mergeCell ref="AW274:AX274"/>
    <mergeCell ref="U274:V274"/>
    <mergeCell ref="W274:X274"/>
    <mergeCell ref="Y274:Z274"/>
    <mergeCell ref="AA274:AB274"/>
    <mergeCell ref="AC274:AD274"/>
    <mergeCell ref="AE274:AF274"/>
    <mergeCell ref="AG274:AH274"/>
    <mergeCell ref="G274:H274"/>
    <mergeCell ref="I274:J274"/>
    <mergeCell ref="K274:L274"/>
    <mergeCell ref="M274:N274"/>
    <mergeCell ref="O274:P274"/>
    <mergeCell ref="Q274:R274"/>
    <mergeCell ref="S274:T274"/>
    <mergeCell ref="AI276:AJ276"/>
    <mergeCell ref="AK276:AL276"/>
    <mergeCell ref="U276:V276"/>
    <mergeCell ref="W276:X276"/>
    <mergeCell ref="Y276:Z276"/>
    <mergeCell ref="AA276:AB276"/>
    <mergeCell ref="AC276:AD276"/>
    <mergeCell ref="AE276:AF276"/>
    <mergeCell ref="AG276:AH276"/>
    <mergeCell ref="AI277:AJ277"/>
    <mergeCell ref="AK277:AL277"/>
    <mergeCell ref="U277:V277"/>
    <mergeCell ref="W277:X277"/>
    <mergeCell ref="Y277:Z277"/>
    <mergeCell ref="AA277:AB277"/>
    <mergeCell ref="AC277:AD277"/>
    <mergeCell ref="AE277:AF277"/>
    <mergeCell ref="AG277:AH277"/>
    <mergeCell ref="AI273:AJ273"/>
    <mergeCell ref="AK273:AL273"/>
    <mergeCell ref="AM273:AN273"/>
    <mergeCell ref="AO273:AP273"/>
    <mergeCell ref="AQ273:AR273"/>
    <mergeCell ref="AS273:AT273"/>
    <mergeCell ref="AU273:AV273"/>
    <mergeCell ref="AW273:AX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AI272:AJ272"/>
    <mergeCell ref="AK272:AL272"/>
    <mergeCell ref="AM272:AN272"/>
    <mergeCell ref="AO272:AP272"/>
    <mergeCell ref="AQ272:AR272"/>
    <mergeCell ref="AS272:AT272"/>
    <mergeCell ref="AU272:AV272"/>
    <mergeCell ref="AW272:AX272"/>
    <mergeCell ref="U272:V272"/>
    <mergeCell ref="W272:X272"/>
    <mergeCell ref="Y272:Z272"/>
    <mergeCell ref="AA272:AB272"/>
    <mergeCell ref="AC272:AD272"/>
    <mergeCell ref="AE272:AF272"/>
    <mergeCell ref="AG272:AH272"/>
    <mergeCell ref="G272:H272"/>
    <mergeCell ref="I272:J272"/>
    <mergeCell ref="K272:L272"/>
    <mergeCell ref="M272:N272"/>
    <mergeCell ref="O272:P272"/>
    <mergeCell ref="Q272:R272"/>
    <mergeCell ref="S272:T272"/>
    <mergeCell ref="AO271:AP271"/>
    <mergeCell ref="AQ271:AR271"/>
    <mergeCell ref="AS271:AT271"/>
    <mergeCell ref="AU271:AV271"/>
    <mergeCell ref="AW271:AX271"/>
    <mergeCell ref="AI270:AJ270"/>
    <mergeCell ref="AK270:AL270"/>
    <mergeCell ref="AO270:AP270"/>
    <mergeCell ref="AQ270:AR270"/>
    <mergeCell ref="AS270:AT270"/>
    <mergeCell ref="AU270:AV270"/>
    <mergeCell ref="AW270:AX270"/>
    <mergeCell ref="G271:H271"/>
    <mergeCell ref="I271:J271"/>
    <mergeCell ref="K271:L271"/>
    <mergeCell ref="M271:N271"/>
    <mergeCell ref="O271:P271"/>
    <mergeCell ref="Q271:R271"/>
    <mergeCell ref="S271:T271"/>
    <mergeCell ref="G266:H266"/>
    <mergeCell ref="I266:J266"/>
    <mergeCell ref="K266:L266"/>
    <mergeCell ref="M266:N266"/>
    <mergeCell ref="O266:P266"/>
    <mergeCell ref="Q266:R266"/>
    <mergeCell ref="S266:T266"/>
    <mergeCell ref="G267:H267"/>
    <mergeCell ref="I267:J267"/>
    <mergeCell ref="K267:L267"/>
    <mergeCell ref="M267:N267"/>
    <mergeCell ref="O267:P267"/>
    <mergeCell ref="Q267:R267"/>
    <mergeCell ref="S267:T267"/>
    <mergeCell ref="AI269:AJ269"/>
    <mergeCell ref="AK269:AL269"/>
    <mergeCell ref="AM269:AN269"/>
    <mergeCell ref="U269:V269"/>
    <mergeCell ref="W269:X269"/>
    <mergeCell ref="Y269:Z269"/>
    <mergeCell ref="AA269:AB269"/>
    <mergeCell ref="AC269:AD269"/>
    <mergeCell ref="AE269:AF269"/>
    <mergeCell ref="AG269:AH269"/>
    <mergeCell ref="G269:H269"/>
    <mergeCell ref="I269:J269"/>
    <mergeCell ref="K269:L269"/>
    <mergeCell ref="M269:N269"/>
    <mergeCell ref="O269:P269"/>
    <mergeCell ref="Q269:R269"/>
    <mergeCell ref="S269:T269"/>
    <mergeCell ref="AU267:AV267"/>
    <mergeCell ref="AW267:AX267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AI271:AJ271"/>
    <mergeCell ref="AK271:AL271"/>
    <mergeCell ref="U271:V271"/>
    <mergeCell ref="W271:X271"/>
    <mergeCell ref="Y271:Z271"/>
    <mergeCell ref="AA271:AB271"/>
    <mergeCell ref="AC271:AD271"/>
    <mergeCell ref="AE271:AF271"/>
    <mergeCell ref="AG271:AH271"/>
    <mergeCell ref="AO269:AP269"/>
    <mergeCell ref="AQ269:AR269"/>
    <mergeCell ref="AS269:AT269"/>
    <mergeCell ref="AU269:AV269"/>
    <mergeCell ref="AW269:AX269"/>
    <mergeCell ref="AM270:AN270"/>
    <mergeCell ref="AM271:AN271"/>
    <mergeCell ref="U266:V266"/>
    <mergeCell ref="W266:X266"/>
    <mergeCell ref="Y266:Z266"/>
    <mergeCell ref="AA266:AB266"/>
    <mergeCell ref="AC266:AD266"/>
    <mergeCell ref="AE266:AF266"/>
    <mergeCell ref="AG266:AH266"/>
    <mergeCell ref="AI266:AJ266"/>
    <mergeCell ref="AK266:AL266"/>
    <mergeCell ref="AO266:AP266"/>
    <mergeCell ref="AQ266:AR266"/>
    <mergeCell ref="AS266:AT266"/>
    <mergeCell ref="AU266:AV266"/>
    <mergeCell ref="AW266:AX266"/>
    <mergeCell ref="G268:H268"/>
    <mergeCell ref="I268:J268"/>
    <mergeCell ref="K268:L268"/>
    <mergeCell ref="M268:N268"/>
    <mergeCell ref="O268:P268"/>
    <mergeCell ref="Q268:R268"/>
    <mergeCell ref="S268:T268"/>
    <mergeCell ref="AM268:AN268"/>
    <mergeCell ref="AO268:AP268"/>
    <mergeCell ref="AQ268:AR268"/>
    <mergeCell ref="AS268:AT268"/>
    <mergeCell ref="AU268:AV268"/>
    <mergeCell ref="AW268:AX268"/>
    <mergeCell ref="AM266:AN266"/>
    <mergeCell ref="AM267:AN267"/>
    <mergeCell ref="AO267:AP267"/>
    <mergeCell ref="AQ267:AR267"/>
    <mergeCell ref="AS267:AT267"/>
    <mergeCell ref="AI265:AJ265"/>
    <mergeCell ref="AK265:AL265"/>
    <mergeCell ref="AM265:AN265"/>
    <mergeCell ref="AO265:AP265"/>
    <mergeCell ref="AQ265:AR265"/>
    <mergeCell ref="AS265:AT265"/>
    <mergeCell ref="AU265:AV265"/>
    <mergeCell ref="AW265:AX265"/>
    <mergeCell ref="U265:V265"/>
    <mergeCell ref="W265:X265"/>
    <mergeCell ref="Y265:Z265"/>
    <mergeCell ref="AA265:AB265"/>
    <mergeCell ref="AC265:AD265"/>
    <mergeCell ref="AE265:AF265"/>
    <mergeCell ref="AG265:AH265"/>
    <mergeCell ref="G265:H265"/>
    <mergeCell ref="I265:J265"/>
    <mergeCell ref="K265:L265"/>
    <mergeCell ref="M265:N265"/>
    <mergeCell ref="O265:P265"/>
    <mergeCell ref="Q265:R265"/>
    <mergeCell ref="S265:T265"/>
    <mergeCell ref="AI267:AJ267"/>
    <mergeCell ref="AK267:AL267"/>
    <mergeCell ref="U267:V267"/>
    <mergeCell ref="W267:X267"/>
    <mergeCell ref="Y267:Z267"/>
    <mergeCell ref="AA267:AB267"/>
    <mergeCell ref="AC267:AD267"/>
    <mergeCell ref="AE267:AF267"/>
    <mergeCell ref="AG267:AH267"/>
    <mergeCell ref="AI268:AJ268"/>
    <mergeCell ref="AK268:AL268"/>
    <mergeCell ref="U268:V268"/>
    <mergeCell ref="W268:X268"/>
    <mergeCell ref="Y268:Z268"/>
    <mergeCell ref="AA268:AB268"/>
    <mergeCell ref="AC268:AD268"/>
    <mergeCell ref="AE268:AF268"/>
    <mergeCell ref="AG268:AH268"/>
    <mergeCell ref="AI264:AJ264"/>
    <mergeCell ref="AK264:AL264"/>
    <mergeCell ref="AM264:AN264"/>
    <mergeCell ref="AO264:AP264"/>
    <mergeCell ref="AQ264:AR264"/>
    <mergeCell ref="AS264:AT264"/>
    <mergeCell ref="AU264:AV264"/>
    <mergeCell ref="AW264:AX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AI263:AJ263"/>
    <mergeCell ref="AK263:AL263"/>
    <mergeCell ref="AM263:AN263"/>
    <mergeCell ref="AO263:AP263"/>
    <mergeCell ref="AQ263:AR263"/>
    <mergeCell ref="AS263:AT263"/>
    <mergeCell ref="AU263:AV263"/>
    <mergeCell ref="AW263:AX263"/>
    <mergeCell ref="U263:V263"/>
    <mergeCell ref="W263:X263"/>
    <mergeCell ref="Y263:Z263"/>
    <mergeCell ref="AA263:AB263"/>
    <mergeCell ref="AC263:AD263"/>
    <mergeCell ref="AE263:AF263"/>
    <mergeCell ref="AG263:AH263"/>
    <mergeCell ref="G263:H263"/>
    <mergeCell ref="I263:J263"/>
    <mergeCell ref="K263:L263"/>
    <mergeCell ref="M263:N263"/>
    <mergeCell ref="O263:P263"/>
    <mergeCell ref="Q263:R263"/>
    <mergeCell ref="S263:T263"/>
    <mergeCell ref="AO262:AP262"/>
    <mergeCell ref="AQ262:AR262"/>
    <mergeCell ref="AS262:AT262"/>
    <mergeCell ref="AU262:AV262"/>
    <mergeCell ref="AW262:AX262"/>
    <mergeCell ref="AI261:AJ261"/>
    <mergeCell ref="AK261:AL261"/>
    <mergeCell ref="AO261:AP261"/>
    <mergeCell ref="AQ261:AR261"/>
    <mergeCell ref="AS261:AT261"/>
    <mergeCell ref="AU261:AV261"/>
    <mergeCell ref="AW261:AX261"/>
    <mergeCell ref="G262:H262"/>
    <mergeCell ref="I262:J262"/>
    <mergeCell ref="K262:L262"/>
    <mergeCell ref="M262:N262"/>
    <mergeCell ref="O262:P262"/>
    <mergeCell ref="Q262:R262"/>
    <mergeCell ref="S262:T262"/>
    <mergeCell ref="G257:H257"/>
    <mergeCell ref="I257:J257"/>
    <mergeCell ref="K257:L257"/>
    <mergeCell ref="M257:N257"/>
    <mergeCell ref="O257:P257"/>
    <mergeCell ref="Q257:R257"/>
    <mergeCell ref="S257:T257"/>
    <mergeCell ref="G258:H258"/>
    <mergeCell ref="I258:J258"/>
    <mergeCell ref="K258:L258"/>
    <mergeCell ref="M258:N258"/>
    <mergeCell ref="O258:P258"/>
    <mergeCell ref="Q258:R258"/>
    <mergeCell ref="S258:T258"/>
    <mergeCell ref="AI260:AJ260"/>
    <mergeCell ref="AK260:AL260"/>
    <mergeCell ref="AM260:AN260"/>
    <mergeCell ref="U260:V260"/>
    <mergeCell ref="W260:X260"/>
    <mergeCell ref="Y260:Z260"/>
    <mergeCell ref="AA260:AB260"/>
    <mergeCell ref="AC260:AD260"/>
    <mergeCell ref="AE260:AF260"/>
    <mergeCell ref="AG260:AH260"/>
    <mergeCell ref="G260:H260"/>
    <mergeCell ref="I260:J260"/>
    <mergeCell ref="K260:L260"/>
    <mergeCell ref="M260:N260"/>
    <mergeCell ref="O260:P260"/>
    <mergeCell ref="Q260:R260"/>
    <mergeCell ref="S260:T260"/>
    <mergeCell ref="AU258:AV258"/>
    <mergeCell ref="AW258:AX258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AI262:AJ262"/>
    <mergeCell ref="AK262:AL262"/>
    <mergeCell ref="U262:V262"/>
    <mergeCell ref="W262:X262"/>
    <mergeCell ref="Y262:Z262"/>
    <mergeCell ref="AA262:AB262"/>
    <mergeCell ref="AC262:AD262"/>
    <mergeCell ref="AE262:AF262"/>
    <mergeCell ref="AG262:AH262"/>
    <mergeCell ref="AO260:AP260"/>
    <mergeCell ref="AQ260:AR260"/>
    <mergeCell ref="AS260:AT260"/>
    <mergeCell ref="AU260:AV260"/>
    <mergeCell ref="AW260:AX260"/>
    <mergeCell ref="AM261:AN261"/>
    <mergeCell ref="AM262:AN262"/>
    <mergeCell ref="U257:V257"/>
    <mergeCell ref="W257:X257"/>
    <mergeCell ref="Y257:Z257"/>
    <mergeCell ref="AA257:AB257"/>
    <mergeCell ref="AC257:AD257"/>
    <mergeCell ref="AE257:AF257"/>
    <mergeCell ref="AG257:AH257"/>
    <mergeCell ref="AI257:AJ257"/>
    <mergeCell ref="AK257:AL257"/>
    <mergeCell ref="AO257:AP257"/>
    <mergeCell ref="AQ257:AR257"/>
    <mergeCell ref="AS257:AT257"/>
    <mergeCell ref="AU257:AV257"/>
    <mergeCell ref="AW257:AX257"/>
    <mergeCell ref="G259:H259"/>
    <mergeCell ref="I259:J259"/>
    <mergeCell ref="K259:L259"/>
    <mergeCell ref="M259:N259"/>
    <mergeCell ref="O259:P259"/>
    <mergeCell ref="Q259:R259"/>
    <mergeCell ref="S259:T259"/>
    <mergeCell ref="AM259:AN259"/>
    <mergeCell ref="AO259:AP259"/>
    <mergeCell ref="AQ259:AR259"/>
    <mergeCell ref="AS259:AT259"/>
    <mergeCell ref="AU259:AV259"/>
    <mergeCell ref="AW259:AX259"/>
    <mergeCell ref="AM257:AN257"/>
    <mergeCell ref="AM258:AN258"/>
    <mergeCell ref="AO258:AP258"/>
    <mergeCell ref="AQ258:AR258"/>
    <mergeCell ref="AS258:AT258"/>
    <mergeCell ref="AI256:AJ256"/>
    <mergeCell ref="AK256:AL256"/>
    <mergeCell ref="AM256:AN256"/>
    <mergeCell ref="AO256:AP256"/>
    <mergeCell ref="AQ256:AR256"/>
    <mergeCell ref="AS256:AT256"/>
    <mergeCell ref="AU256:AV256"/>
    <mergeCell ref="AW256:AX256"/>
    <mergeCell ref="U256:V256"/>
    <mergeCell ref="W256:X256"/>
    <mergeCell ref="Y256:Z256"/>
    <mergeCell ref="AA256:AB256"/>
    <mergeCell ref="AC256:AD256"/>
    <mergeCell ref="AE256:AF256"/>
    <mergeCell ref="AG256:AH256"/>
    <mergeCell ref="G256:H256"/>
    <mergeCell ref="I256:J256"/>
    <mergeCell ref="K256:L256"/>
    <mergeCell ref="M256:N256"/>
    <mergeCell ref="O256:P256"/>
    <mergeCell ref="Q256:R256"/>
    <mergeCell ref="S256:T256"/>
    <mergeCell ref="AI258:AJ258"/>
    <mergeCell ref="AK258:AL258"/>
    <mergeCell ref="U258:V258"/>
    <mergeCell ref="W258:X258"/>
    <mergeCell ref="Y258:Z258"/>
    <mergeCell ref="AA258:AB258"/>
    <mergeCell ref="AC258:AD258"/>
    <mergeCell ref="AE258:AF258"/>
    <mergeCell ref="AG258:AH258"/>
    <mergeCell ref="AI259:AJ259"/>
    <mergeCell ref="AK259:AL259"/>
    <mergeCell ref="U259:V259"/>
    <mergeCell ref="W259:X259"/>
    <mergeCell ref="Y259:Z259"/>
    <mergeCell ref="AA259:AB259"/>
    <mergeCell ref="AC259:AD259"/>
    <mergeCell ref="AE259:AF259"/>
    <mergeCell ref="AG259:AH259"/>
    <mergeCell ref="AI255:AJ255"/>
    <mergeCell ref="AK255:AL255"/>
    <mergeCell ref="AM255:AN255"/>
    <mergeCell ref="AO255:AP255"/>
    <mergeCell ref="AQ255:AR255"/>
    <mergeCell ref="AS255:AT255"/>
    <mergeCell ref="AU255:AV255"/>
    <mergeCell ref="AW255:AX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AI254:AJ254"/>
    <mergeCell ref="AK254:AL254"/>
    <mergeCell ref="AM254:AN254"/>
    <mergeCell ref="AO254:AP254"/>
    <mergeCell ref="AQ254:AR254"/>
    <mergeCell ref="AS254:AT254"/>
    <mergeCell ref="AU254:AV254"/>
    <mergeCell ref="AW254:AX254"/>
    <mergeCell ref="U254:V254"/>
    <mergeCell ref="W254:X254"/>
    <mergeCell ref="Y254:Z254"/>
    <mergeCell ref="AA254:AB254"/>
    <mergeCell ref="AC254:AD254"/>
    <mergeCell ref="AE254:AF254"/>
    <mergeCell ref="AG254:AH254"/>
    <mergeCell ref="G254:H254"/>
    <mergeCell ref="I254:J254"/>
    <mergeCell ref="K254:L254"/>
    <mergeCell ref="M254:N254"/>
    <mergeCell ref="O254:P254"/>
    <mergeCell ref="Q254:R254"/>
    <mergeCell ref="S254:T254"/>
    <mergeCell ref="G251:H251"/>
    <mergeCell ref="I251:J251"/>
    <mergeCell ref="K251:L251"/>
    <mergeCell ref="M251:N251"/>
    <mergeCell ref="O251:P251"/>
    <mergeCell ref="Q251:R251"/>
    <mergeCell ref="S251:T251"/>
    <mergeCell ref="AM252:AN252"/>
    <mergeCell ref="AM253:AN253"/>
    <mergeCell ref="AO253:AP253"/>
    <mergeCell ref="AQ253:AR253"/>
    <mergeCell ref="AS253:AT253"/>
    <mergeCell ref="AU253:AV253"/>
    <mergeCell ref="AW253:AX253"/>
    <mergeCell ref="AI252:AJ252"/>
    <mergeCell ref="AK252:AL252"/>
    <mergeCell ref="AO252:AP252"/>
    <mergeCell ref="AQ252:AR252"/>
    <mergeCell ref="AS252:AT252"/>
    <mergeCell ref="AU252:AV252"/>
    <mergeCell ref="AW252:AX252"/>
    <mergeCell ref="G253:H253"/>
    <mergeCell ref="I253:J253"/>
    <mergeCell ref="K253:L253"/>
    <mergeCell ref="M253:N253"/>
    <mergeCell ref="O253:P253"/>
    <mergeCell ref="Q253:R253"/>
    <mergeCell ref="S253:T253"/>
    <mergeCell ref="Q249:R249"/>
    <mergeCell ref="S249:T249"/>
    <mergeCell ref="AI251:AJ251"/>
    <mergeCell ref="AK251:AL251"/>
    <mergeCell ref="AM251:AN251"/>
    <mergeCell ref="AO251:AP251"/>
    <mergeCell ref="AQ251:AR251"/>
    <mergeCell ref="AS251:AT251"/>
    <mergeCell ref="AU251:AV251"/>
    <mergeCell ref="AW251:AX251"/>
    <mergeCell ref="U251:V251"/>
    <mergeCell ref="W251:X251"/>
    <mergeCell ref="Y251:Z251"/>
    <mergeCell ref="AA251:AB251"/>
    <mergeCell ref="AC251:AD251"/>
    <mergeCell ref="AE251:AF251"/>
    <mergeCell ref="AG251:AH251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AI253:AJ253"/>
    <mergeCell ref="AK253:AL253"/>
    <mergeCell ref="U253:V253"/>
    <mergeCell ref="W253:X253"/>
    <mergeCell ref="Y253:Z253"/>
    <mergeCell ref="AA253:AB253"/>
    <mergeCell ref="AC253:AD253"/>
    <mergeCell ref="AE253:AF253"/>
    <mergeCell ref="AG253:AH253"/>
    <mergeCell ref="G250:H250"/>
    <mergeCell ref="I250:J250"/>
    <mergeCell ref="K250:L250"/>
    <mergeCell ref="M250:N250"/>
    <mergeCell ref="O250:P250"/>
    <mergeCell ref="Q250:R250"/>
    <mergeCell ref="S250:T250"/>
    <mergeCell ref="AM250:AN250"/>
    <mergeCell ref="AO250:AP250"/>
    <mergeCell ref="AQ250:AR250"/>
    <mergeCell ref="AS250:AT250"/>
    <mergeCell ref="AU250:AV250"/>
    <mergeCell ref="AW250:AX250"/>
    <mergeCell ref="AM248:AN248"/>
    <mergeCell ref="AM249:AN249"/>
    <mergeCell ref="AO249:AP249"/>
    <mergeCell ref="AQ249:AR249"/>
    <mergeCell ref="AS249:AT249"/>
    <mergeCell ref="AU249:AV249"/>
    <mergeCell ref="AW249:AX249"/>
    <mergeCell ref="G248:H248"/>
    <mergeCell ref="I248:J248"/>
    <mergeCell ref="K248:L248"/>
    <mergeCell ref="M248:N248"/>
    <mergeCell ref="O248:P248"/>
    <mergeCell ref="Q248:R248"/>
    <mergeCell ref="S248:T248"/>
    <mergeCell ref="G249:H249"/>
    <mergeCell ref="I249:J249"/>
    <mergeCell ref="K249:L249"/>
    <mergeCell ref="M249:N249"/>
    <mergeCell ref="O249:P249"/>
    <mergeCell ref="G247:H247"/>
    <mergeCell ref="I247:J247"/>
    <mergeCell ref="K247:L247"/>
    <mergeCell ref="M247:N247"/>
    <mergeCell ref="O247:P247"/>
    <mergeCell ref="Q247:R247"/>
    <mergeCell ref="S247:T247"/>
    <mergeCell ref="U248:V248"/>
    <mergeCell ref="W248:X248"/>
    <mergeCell ref="Y248:Z248"/>
    <mergeCell ref="AA248:AB248"/>
    <mergeCell ref="AC248:AD248"/>
    <mergeCell ref="AE248:AF248"/>
    <mergeCell ref="AG248:AH248"/>
    <mergeCell ref="AI248:AJ248"/>
    <mergeCell ref="AK248:AL248"/>
    <mergeCell ref="AO248:AP248"/>
    <mergeCell ref="W250:X250"/>
    <mergeCell ref="Y250:Z250"/>
    <mergeCell ref="AA250:AB250"/>
    <mergeCell ref="AC250:AD250"/>
    <mergeCell ref="AE250:AF250"/>
    <mergeCell ref="AG250:AH250"/>
    <mergeCell ref="AI247:AJ247"/>
    <mergeCell ref="AK247:AL247"/>
    <mergeCell ref="AM247:AN247"/>
    <mergeCell ref="AO247:AP247"/>
    <mergeCell ref="AQ247:AR247"/>
    <mergeCell ref="AS247:AT247"/>
    <mergeCell ref="AU247:AV247"/>
    <mergeCell ref="AW247:AX247"/>
    <mergeCell ref="U247:V247"/>
    <mergeCell ref="W247:X247"/>
    <mergeCell ref="Y247:Z247"/>
    <mergeCell ref="AA247:AB247"/>
    <mergeCell ref="AC247:AD247"/>
    <mergeCell ref="AE247:AF247"/>
    <mergeCell ref="AG247:AH247"/>
    <mergeCell ref="AQ248:AR248"/>
    <mergeCell ref="AS248:AT248"/>
    <mergeCell ref="AU248:AV248"/>
    <mergeCell ref="AW248:AX248"/>
    <mergeCell ref="AI363:AJ363"/>
    <mergeCell ref="AK363:AL363"/>
    <mergeCell ref="AM363:AN363"/>
    <mergeCell ref="AO363:AP363"/>
    <mergeCell ref="AQ363:AR363"/>
    <mergeCell ref="AS363:AT363"/>
    <mergeCell ref="AU363:AV363"/>
    <mergeCell ref="AW363:AX363"/>
    <mergeCell ref="U363:V363"/>
    <mergeCell ref="W363:X363"/>
    <mergeCell ref="Y363:Z363"/>
    <mergeCell ref="AA363:AB363"/>
    <mergeCell ref="AC363:AD363"/>
    <mergeCell ref="AE363:AF363"/>
    <mergeCell ref="AG363:AH363"/>
    <mergeCell ref="G363:H363"/>
    <mergeCell ref="I363:J363"/>
    <mergeCell ref="K363:L363"/>
    <mergeCell ref="M363:N363"/>
    <mergeCell ref="O363:P363"/>
    <mergeCell ref="Q363:R363"/>
    <mergeCell ref="S363:T363"/>
    <mergeCell ref="AI362:AJ362"/>
    <mergeCell ref="AK362:AL362"/>
    <mergeCell ref="AM362:AN362"/>
    <mergeCell ref="AO362:AP362"/>
    <mergeCell ref="AQ362:AR362"/>
    <mergeCell ref="AS362:AT362"/>
    <mergeCell ref="AU362:AV362"/>
    <mergeCell ref="AW362:AX362"/>
    <mergeCell ref="U362:V362"/>
    <mergeCell ref="W362:X362"/>
    <mergeCell ref="Y362:Z362"/>
    <mergeCell ref="AA362:AB362"/>
    <mergeCell ref="AC362:AD362"/>
    <mergeCell ref="AE362:AF362"/>
    <mergeCell ref="AG362:AH362"/>
    <mergeCell ref="G362:H362"/>
    <mergeCell ref="I362:J362"/>
    <mergeCell ref="K362:L362"/>
    <mergeCell ref="M362:N362"/>
    <mergeCell ref="O362:P362"/>
    <mergeCell ref="Q362:R362"/>
    <mergeCell ref="S362:T362"/>
    <mergeCell ref="G359:H359"/>
    <mergeCell ref="I359:J359"/>
    <mergeCell ref="K359:L359"/>
    <mergeCell ref="M359:N359"/>
    <mergeCell ref="O359:P359"/>
    <mergeCell ref="Q359:R359"/>
    <mergeCell ref="S359:T359"/>
    <mergeCell ref="AM360:AN360"/>
    <mergeCell ref="AM361:AN361"/>
    <mergeCell ref="AO361:AP361"/>
    <mergeCell ref="AQ361:AR361"/>
    <mergeCell ref="AS361:AT361"/>
    <mergeCell ref="AU361:AV361"/>
    <mergeCell ref="AW361:AX361"/>
    <mergeCell ref="AI360:AJ360"/>
    <mergeCell ref="AK360:AL360"/>
    <mergeCell ref="AO360:AP360"/>
    <mergeCell ref="AQ360:AR360"/>
    <mergeCell ref="AS360:AT360"/>
    <mergeCell ref="AU360:AV360"/>
    <mergeCell ref="AW360:AX360"/>
    <mergeCell ref="G361:H361"/>
    <mergeCell ref="I361:J361"/>
    <mergeCell ref="K361:L361"/>
    <mergeCell ref="M361:N361"/>
    <mergeCell ref="O361:P361"/>
    <mergeCell ref="Q361:R361"/>
    <mergeCell ref="S361:T361"/>
    <mergeCell ref="Q357:R357"/>
    <mergeCell ref="S357:T357"/>
    <mergeCell ref="AI359:AJ359"/>
    <mergeCell ref="AK359:AL359"/>
    <mergeCell ref="AM359:AN359"/>
    <mergeCell ref="AO359:AP359"/>
    <mergeCell ref="AQ359:AR359"/>
    <mergeCell ref="AS359:AT359"/>
    <mergeCell ref="AU359:AV359"/>
    <mergeCell ref="AW359:AX359"/>
    <mergeCell ref="U359:V359"/>
    <mergeCell ref="W359:X359"/>
    <mergeCell ref="Y359:Z359"/>
    <mergeCell ref="AA359:AB359"/>
    <mergeCell ref="AC359:AD359"/>
    <mergeCell ref="AE359:AF359"/>
    <mergeCell ref="AG359:AH359"/>
    <mergeCell ref="U360:V360"/>
    <mergeCell ref="W360:X360"/>
    <mergeCell ref="Y360:Z360"/>
    <mergeCell ref="AA360:AB360"/>
    <mergeCell ref="AC360:AD360"/>
    <mergeCell ref="AE360:AF360"/>
    <mergeCell ref="AG360:AH360"/>
    <mergeCell ref="G360:H360"/>
    <mergeCell ref="I360:J360"/>
    <mergeCell ref="K360:L360"/>
    <mergeCell ref="M360:N360"/>
    <mergeCell ref="O360:P360"/>
    <mergeCell ref="Q360:R360"/>
    <mergeCell ref="S360:T360"/>
    <mergeCell ref="AI361:AJ361"/>
    <mergeCell ref="AK361:AL361"/>
    <mergeCell ref="U361:V361"/>
    <mergeCell ref="W361:X361"/>
    <mergeCell ref="Y361:Z361"/>
    <mergeCell ref="AA361:AB361"/>
    <mergeCell ref="AC361:AD361"/>
    <mergeCell ref="AE361:AF361"/>
    <mergeCell ref="AG361:AH361"/>
    <mergeCell ref="G358:H358"/>
    <mergeCell ref="I358:J358"/>
    <mergeCell ref="K358:L358"/>
    <mergeCell ref="M358:N358"/>
    <mergeCell ref="O358:P358"/>
    <mergeCell ref="Q358:R358"/>
    <mergeCell ref="S358:T358"/>
    <mergeCell ref="AM358:AN358"/>
    <mergeCell ref="AO358:AP358"/>
    <mergeCell ref="AQ358:AR358"/>
    <mergeCell ref="AS358:AT358"/>
    <mergeCell ref="AU358:AV358"/>
    <mergeCell ref="AW358:AX358"/>
    <mergeCell ref="AM356:AN356"/>
    <mergeCell ref="AM357:AN357"/>
    <mergeCell ref="AO357:AP357"/>
    <mergeCell ref="AQ357:AR357"/>
    <mergeCell ref="AS357:AT357"/>
    <mergeCell ref="AU357:AV357"/>
    <mergeCell ref="AW357:AX357"/>
    <mergeCell ref="G356:H356"/>
    <mergeCell ref="I356:J356"/>
    <mergeCell ref="K356:L356"/>
    <mergeCell ref="M356:N356"/>
    <mergeCell ref="O356:P356"/>
    <mergeCell ref="Q356:R356"/>
    <mergeCell ref="S356:T356"/>
    <mergeCell ref="G357:H357"/>
    <mergeCell ref="I357:J357"/>
    <mergeCell ref="K357:L357"/>
    <mergeCell ref="M357:N357"/>
    <mergeCell ref="O357:P357"/>
    <mergeCell ref="G355:H355"/>
    <mergeCell ref="I355:J355"/>
    <mergeCell ref="K355:L355"/>
    <mergeCell ref="M355:N355"/>
    <mergeCell ref="O355:P355"/>
    <mergeCell ref="Q355:R355"/>
    <mergeCell ref="S355:T355"/>
    <mergeCell ref="U356:V356"/>
    <mergeCell ref="W356:X356"/>
    <mergeCell ref="Y356:Z356"/>
    <mergeCell ref="AA356:AB356"/>
    <mergeCell ref="AC356:AD356"/>
    <mergeCell ref="AE356:AF356"/>
    <mergeCell ref="AG356:AH356"/>
    <mergeCell ref="AI356:AJ356"/>
    <mergeCell ref="AK356:AL356"/>
    <mergeCell ref="AO356:AP356"/>
    <mergeCell ref="AC358:AD358"/>
    <mergeCell ref="AE358:AF358"/>
    <mergeCell ref="AG358:AH358"/>
    <mergeCell ref="AI355:AJ355"/>
    <mergeCell ref="AK355:AL355"/>
    <mergeCell ref="AM355:AN355"/>
    <mergeCell ref="AO355:AP355"/>
    <mergeCell ref="AQ355:AR355"/>
    <mergeCell ref="AS355:AT355"/>
    <mergeCell ref="AU355:AV355"/>
    <mergeCell ref="AW355:AX355"/>
    <mergeCell ref="U355:V355"/>
    <mergeCell ref="W355:X355"/>
    <mergeCell ref="Y355:Z355"/>
    <mergeCell ref="AA355:AB355"/>
    <mergeCell ref="AC355:AD355"/>
    <mergeCell ref="AE355:AF355"/>
    <mergeCell ref="AG355:AH355"/>
    <mergeCell ref="AQ356:AR356"/>
    <mergeCell ref="AS356:AT356"/>
    <mergeCell ref="AU356:AV356"/>
    <mergeCell ref="AW356:AX356"/>
    <mergeCell ref="AM365:AN365"/>
    <mergeCell ref="AM366:AN366"/>
    <mergeCell ref="AO366:AP366"/>
    <mergeCell ref="AQ366:AR366"/>
    <mergeCell ref="AS366:AT366"/>
    <mergeCell ref="AU366:AV366"/>
    <mergeCell ref="AW366:AX366"/>
    <mergeCell ref="AI365:AJ365"/>
    <mergeCell ref="AK365:AL365"/>
    <mergeCell ref="AO365:AP365"/>
    <mergeCell ref="AQ365:AR365"/>
    <mergeCell ref="AS365:AT365"/>
    <mergeCell ref="AU365:AV365"/>
    <mergeCell ref="AW365:AX365"/>
    <mergeCell ref="G367:H367"/>
    <mergeCell ref="I367:J367"/>
    <mergeCell ref="K367:L367"/>
    <mergeCell ref="M367:N367"/>
    <mergeCell ref="O367:P367"/>
    <mergeCell ref="Q367:R367"/>
    <mergeCell ref="S367:T367"/>
    <mergeCell ref="AI366:AJ366"/>
    <mergeCell ref="AK366:AL366"/>
    <mergeCell ref="U366:V366"/>
    <mergeCell ref="W366:X366"/>
    <mergeCell ref="Y366:Z366"/>
    <mergeCell ref="AA366:AB366"/>
    <mergeCell ref="AC366:AD366"/>
    <mergeCell ref="AE366:AF366"/>
    <mergeCell ref="AG366:AH366"/>
    <mergeCell ref="AM364:AN364"/>
    <mergeCell ref="AO364:AP364"/>
    <mergeCell ref="AQ364:AR364"/>
    <mergeCell ref="AS364:AT364"/>
    <mergeCell ref="AU364:AV364"/>
    <mergeCell ref="AW364:AX364"/>
    <mergeCell ref="U364:V364"/>
    <mergeCell ref="W364:X364"/>
    <mergeCell ref="Y364:Z364"/>
    <mergeCell ref="AA364:AB364"/>
    <mergeCell ref="AC364:AD364"/>
    <mergeCell ref="AE364:AF364"/>
    <mergeCell ref="AG364:AH364"/>
    <mergeCell ref="G364:H364"/>
    <mergeCell ref="I364:J364"/>
    <mergeCell ref="K364:L364"/>
    <mergeCell ref="M364:N364"/>
    <mergeCell ref="O364:P364"/>
    <mergeCell ref="Q364:R364"/>
    <mergeCell ref="S364:T364"/>
    <mergeCell ref="D370:E370"/>
    <mergeCell ref="G366:H366"/>
    <mergeCell ref="I366:J366"/>
    <mergeCell ref="K366:L366"/>
    <mergeCell ref="M366:N366"/>
    <mergeCell ref="O366:P366"/>
    <mergeCell ref="Q366:R366"/>
    <mergeCell ref="S366:T366"/>
    <mergeCell ref="AI367:AJ367"/>
    <mergeCell ref="AK367:AL367"/>
    <mergeCell ref="U367:V367"/>
    <mergeCell ref="W367:X367"/>
    <mergeCell ref="Y367:Z367"/>
    <mergeCell ref="AA367:AB367"/>
    <mergeCell ref="AC367:AD367"/>
    <mergeCell ref="AE367:AF367"/>
    <mergeCell ref="AG367:AH367"/>
    <mergeCell ref="AI357:AJ357"/>
    <mergeCell ref="AK357:AL357"/>
    <mergeCell ref="U357:V357"/>
    <mergeCell ref="W357:X357"/>
    <mergeCell ref="Y357:Z357"/>
    <mergeCell ref="AA357:AB357"/>
    <mergeCell ref="AC357:AD357"/>
    <mergeCell ref="AE357:AF357"/>
    <mergeCell ref="AG357:AH357"/>
    <mergeCell ref="G365:H365"/>
    <mergeCell ref="I365:J365"/>
    <mergeCell ref="K365:L365"/>
    <mergeCell ref="M365:N365"/>
    <mergeCell ref="O365:P365"/>
    <mergeCell ref="Q365:R365"/>
    <mergeCell ref="S365:T365"/>
    <mergeCell ref="D369:E369"/>
    <mergeCell ref="AI364:AJ364"/>
    <mergeCell ref="AK364:AL364"/>
    <mergeCell ref="U365:V365"/>
    <mergeCell ref="W365:X365"/>
    <mergeCell ref="Y365:Z365"/>
    <mergeCell ref="AA365:AB365"/>
    <mergeCell ref="AC365:AD365"/>
    <mergeCell ref="AE365:AF365"/>
    <mergeCell ref="AG365:AH365"/>
    <mergeCell ref="AI358:AJ358"/>
    <mergeCell ref="AK358:AL358"/>
    <mergeCell ref="U358:V358"/>
    <mergeCell ref="W358:X358"/>
    <mergeCell ref="Y358:Z358"/>
    <mergeCell ref="AA358:AB358"/>
    <mergeCell ref="AI354:AJ354"/>
    <mergeCell ref="AK354:AL354"/>
    <mergeCell ref="AM354:AN354"/>
    <mergeCell ref="AO354:AP354"/>
    <mergeCell ref="AQ354:AR354"/>
    <mergeCell ref="AS354:AT354"/>
    <mergeCell ref="AU354:AV354"/>
    <mergeCell ref="AW354:AX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AI353:AJ353"/>
    <mergeCell ref="AK353:AL353"/>
    <mergeCell ref="AM353:AN353"/>
    <mergeCell ref="AO353:AP353"/>
    <mergeCell ref="AQ353:AR353"/>
    <mergeCell ref="AS353:AT353"/>
    <mergeCell ref="AU353:AV353"/>
    <mergeCell ref="AW353:AX353"/>
    <mergeCell ref="U353:V353"/>
    <mergeCell ref="W353:X353"/>
    <mergeCell ref="Y353:Z353"/>
    <mergeCell ref="AA353:AB353"/>
    <mergeCell ref="AC353:AD353"/>
    <mergeCell ref="AE353:AF353"/>
    <mergeCell ref="AG353:AH353"/>
    <mergeCell ref="G353:H353"/>
    <mergeCell ref="I353:J353"/>
    <mergeCell ref="K353:L353"/>
    <mergeCell ref="M353:N353"/>
    <mergeCell ref="O353:P353"/>
    <mergeCell ref="Q353:R353"/>
    <mergeCell ref="S353:T353"/>
    <mergeCell ref="AO352:AP352"/>
    <mergeCell ref="AQ352:AR352"/>
    <mergeCell ref="AS352:AT352"/>
    <mergeCell ref="AU352:AV352"/>
    <mergeCell ref="AW352:AX352"/>
    <mergeCell ref="AI351:AJ351"/>
    <mergeCell ref="AK351:AL351"/>
    <mergeCell ref="AO351:AP351"/>
    <mergeCell ref="AQ351:AR351"/>
    <mergeCell ref="AS351:AT351"/>
    <mergeCell ref="AU351:AV351"/>
    <mergeCell ref="AW351:AX351"/>
    <mergeCell ref="G352:H352"/>
    <mergeCell ref="I352:J352"/>
    <mergeCell ref="K352:L352"/>
    <mergeCell ref="M352:N352"/>
    <mergeCell ref="O352:P352"/>
    <mergeCell ref="Q352:R352"/>
    <mergeCell ref="S352:T352"/>
    <mergeCell ref="G347:H347"/>
    <mergeCell ref="I347:J347"/>
    <mergeCell ref="K347:L347"/>
    <mergeCell ref="M347:N347"/>
    <mergeCell ref="O347:P347"/>
    <mergeCell ref="Q347:R347"/>
    <mergeCell ref="S347:T347"/>
    <mergeCell ref="G348:H348"/>
    <mergeCell ref="I348:J348"/>
    <mergeCell ref="K348:L348"/>
    <mergeCell ref="M348:N348"/>
    <mergeCell ref="O348:P348"/>
    <mergeCell ref="Q348:R348"/>
    <mergeCell ref="S348:T348"/>
    <mergeCell ref="AI350:AJ350"/>
    <mergeCell ref="AK350:AL350"/>
    <mergeCell ref="AM350:AN350"/>
    <mergeCell ref="U350:V350"/>
    <mergeCell ref="W350:X350"/>
    <mergeCell ref="Y350:Z350"/>
    <mergeCell ref="AA350:AB350"/>
    <mergeCell ref="AC350:AD350"/>
    <mergeCell ref="AE350:AF350"/>
    <mergeCell ref="AG350:AH350"/>
    <mergeCell ref="G350:H350"/>
    <mergeCell ref="I350:J350"/>
    <mergeCell ref="K350:L350"/>
    <mergeCell ref="M350:N350"/>
    <mergeCell ref="O350:P350"/>
    <mergeCell ref="Q350:R350"/>
    <mergeCell ref="S350:T350"/>
    <mergeCell ref="AU348:AV348"/>
    <mergeCell ref="AW348:AX348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AI352:AJ352"/>
    <mergeCell ref="AK352:AL352"/>
    <mergeCell ref="U352:V352"/>
    <mergeCell ref="W352:X352"/>
    <mergeCell ref="Y352:Z352"/>
    <mergeCell ref="AA352:AB352"/>
    <mergeCell ref="AC352:AD352"/>
    <mergeCell ref="AE352:AF352"/>
    <mergeCell ref="AG352:AH352"/>
    <mergeCell ref="AO350:AP350"/>
    <mergeCell ref="AQ350:AR350"/>
    <mergeCell ref="AS350:AT350"/>
    <mergeCell ref="AU350:AV350"/>
    <mergeCell ref="AW350:AX350"/>
    <mergeCell ref="AM351:AN351"/>
    <mergeCell ref="AM352:AN352"/>
    <mergeCell ref="U347:V347"/>
    <mergeCell ref="W347:X347"/>
    <mergeCell ref="Y347:Z347"/>
    <mergeCell ref="AA347:AB347"/>
    <mergeCell ref="AC347:AD347"/>
    <mergeCell ref="AE347:AF347"/>
    <mergeCell ref="AG347:AH347"/>
    <mergeCell ref="AI347:AJ347"/>
    <mergeCell ref="AK347:AL347"/>
    <mergeCell ref="AO347:AP347"/>
    <mergeCell ref="AQ347:AR347"/>
    <mergeCell ref="AS347:AT347"/>
    <mergeCell ref="AU347:AV347"/>
    <mergeCell ref="AW347:AX347"/>
    <mergeCell ref="G349:H349"/>
    <mergeCell ref="I349:J349"/>
    <mergeCell ref="K349:L349"/>
    <mergeCell ref="M349:N349"/>
    <mergeCell ref="O349:P349"/>
    <mergeCell ref="Q349:R349"/>
    <mergeCell ref="S349:T349"/>
    <mergeCell ref="AM349:AN349"/>
    <mergeCell ref="AO349:AP349"/>
    <mergeCell ref="AQ349:AR349"/>
    <mergeCell ref="AS349:AT349"/>
    <mergeCell ref="AU349:AV349"/>
    <mergeCell ref="AW349:AX349"/>
    <mergeCell ref="AM347:AN347"/>
    <mergeCell ref="AM348:AN348"/>
    <mergeCell ref="AO348:AP348"/>
    <mergeCell ref="AQ348:AR348"/>
    <mergeCell ref="AS348:AT348"/>
    <mergeCell ref="AI346:AJ346"/>
    <mergeCell ref="AK346:AL346"/>
    <mergeCell ref="AM346:AN346"/>
    <mergeCell ref="AO346:AP346"/>
    <mergeCell ref="AQ346:AR346"/>
    <mergeCell ref="AS346:AT346"/>
    <mergeCell ref="AU346:AV346"/>
    <mergeCell ref="AW346:AX346"/>
    <mergeCell ref="U346:V346"/>
    <mergeCell ref="W346:X346"/>
    <mergeCell ref="Y346:Z346"/>
    <mergeCell ref="AA346:AB346"/>
    <mergeCell ref="AC346:AD346"/>
    <mergeCell ref="AE346:AF346"/>
    <mergeCell ref="AG346:AH346"/>
    <mergeCell ref="G346:H346"/>
    <mergeCell ref="I346:J346"/>
    <mergeCell ref="K346:L346"/>
    <mergeCell ref="M346:N346"/>
    <mergeCell ref="O346:P346"/>
    <mergeCell ref="Q346:R346"/>
    <mergeCell ref="S346:T346"/>
    <mergeCell ref="AI348:AJ348"/>
    <mergeCell ref="AK348:AL348"/>
    <mergeCell ref="U348:V348"/>
    <mergeCell ref="W348:X348"/>
    <mergeCell ref="Y348:Z348"/>
    <mergeCell ref="AA348:AB348"/>
    <mergeCell ref="AC348:AD348"/>
    <mergeCell ref="AE348:AF348"/>
    <mergeCell ref="AG348:AH348"/>
    <mergeCell ref="AI349:AJ349"/>
    <mergeCell ref="AK349:AL349"/>
    <mergeCell ref="U349:V349"/>
    <mergeCell ref="W349:X349"/>
    <mergeCell ref="Y349:Z349"/>
    <mergeCell ref="AA349:AB349"/>
    <mergeCell ref="AC349:AD349"/>
    <mergeCell ref="AE349:AF349"/>
    <mergeCell ref="AG349:AH349"/>
    <mergeCell ref="AI345:AJ345"/>
    <mergeCell ref="AK345:AL345"/>
    <mergeCell ref="AM345:AN345"/>
    <mergeCell ref="AO345:AP345"/>
    <mergeCell ref="AQ345:AR345"/>
    <mergeCell ref="AS345:AT345"/>
    <mergeCell ref="AU345:AV345"/>
    <mergeCell ref="AW345:AX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AI344:AJ344"/>
    <mergeCell ref="AK344:AL344"/>
    <mergeCell ref="AM344:AN344"/>
    <mergeCell ref="AO344:AP344"/>
    <mergeCell ref="AQ344:AR344"/>
    <mergeCell ref="AS344:AT344"/>
    <mergeCell ref="AU344:AV344"/>
    <mergeCell ref="AW344:AX344"/>
    <mergeCell ref="U344:V344"/>
    <mergeCell ref="W344:X344"/>
    <mergeCell ref="Y344:Z344"/>
    <mergeCell ref="AA344:AB344"/>
    <mergeCell ref="AC344:AD344"/>
    <mergeCell ref="AE344:AF344"/>
    <mergeCell ref="AG344:AH344"/>
    <mergeCell ref="G344:H344"/>
    <mergeCell ref="I344:J344"/>
    <mergeCell ref="K344:L344"/>
    <mergeCell ref="M344:N344"/>
    <mergeCell ref="O344:P344"/>
    <mergeCell ref="Q344:R344"/>
    <mergeCell ref="S344:T344"/>
    <mergeCell ref="AO343:AP343"/>
    <mergeCell ref="AQ343:AR343"/>
    <mergeCell ref="AS343:AT343"/>
    <mergeCell ref="AU343:AV343"/>
    <mergeCell ref="AW343:AX343"/>
    <mergeCell ref="AI342:AJ342"/>
    <mergeCell ref="AK342:AL342"/>
    <mergeCell ref="AO342:AP342"/>
    <mergeCell ref="AQ342:AR342"/>
    <mergeCell ref="AS342:AT342"/>
    <mergeCell ref="AU342:AV342"/>
    <mergeCell ref="AW342:AX342"/>
    <mergeCell ref="G343:H343"/>
    <mergeCell ref="I343:J343"/>
    <mergeCell ref="K343:L343"/>
    <mergeCell ref="M343:N343"/>
    <mergeCell ref="O343:P343"/>
    <mergeCell ref="Q343:R343"/>
    <mergeCell ref="S343:T343"/>
    <mergeCell ref="G338:H338"/>
    <mergeCell ref="I338:J338"/>
    <mergeCell ref="K338:L338"/>
    <mergeCell ref="M338:N338"/>
    <mergeCell ref="O338:P338"/>
    <mergeCell ref="Q338:R338"/>
    <mergeCell ref="S338:T338"/>
    <mergeCell ref="G339:H339"/>
    <mergeCell ref="I339:J339"/>
    <mergeCell ref="K339:L339"/>
    <mergeCell ref="M339:N339"/>
    <mergeCell ref="O339:P339"/>
    <mergeCell ref="Q339:R339"/>
    <mergeCell ref="S339:T339"/>
    <mergeCell ref="AI341:AJ341"/>
    <mergeCell ref="AK341:AL341"/>
    <mergeCell ref="AM341:AN341"/>
    <mergeCell ref="U341:V341"/>
    <mergeCell ref="W341:X341"/>
    <mergeCell ref="Y341:Z341"/>
    <mergeCell ref="AA341:AB341"/>
    <mergeCell ref="AC341:AD341"/>
    <mergeCell ref="AE341:AF341"/>
    <mergeCell ref="AG341:AH341"/>
    <mergeCell ref="G341:H341"/>
    <mergeCell ref="I341:J341"/>
    <mergeCell ref="K341:L341"/>
    <mergeCell ref="M341:N341"/>
    <mergeCell ref="O341:P341"/>
    <mergeCell ref="Q341:R341"/>
    <mergeCell ref="S341:T341"/>
    <mergeCell ref="AU339:AV339"/>
    <mergeCell ref="AW339:AX339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AI343:AJ343"/>
    <mergeCell ref="AK343:AL343"/>
    <mergeCell ref="U343:V343"/>
    <mergeCell ref="W343:X343"/>
    <mergeCell ref="Y343:Z343"/>
    <mergeCell ref="AA343:AB343"/>
    <mergeCell ref="AC343:AD343"/>
    <mergeCell ref="AE343:AF343"/>
    <mergeCell ref="AG343:AH343"/>
    <mergeCell ref="AO341:AP341"/>
    <mergeCell ref="AQ341:AR341"/>
    <mergeCell ref="AS341:AT341"/>
    <mergeCell ref="AU341:AV341"/>
    <mergeCell ref="AW341:AX341"/>
    <mergeCell ref="AM342:AN342"/>
    <mergeCell ref="AM343:AN343"/>
    <mergeCell ref="U338:V338"/>
    <mergeCell ref="W338:X338"/>
    <mergeCell ref="Y338:Z338"/>
    <mergeCell ref="AA338:AB338"/>
    <mergeCell ref="AC338:AD338"/>
    <mergeCell ref="AE338:AF338"/>
    <mergeCell ref="AG338:AH338"/>
    <mergeCell ref="AI338:AJ338"/>
    <mergeCell ref="AK338:AL338"/>
    <mergeCell ref="AO338:AP338"/>
    <mergeCell ref="AQ338:AR338"/>
    <mergeCell ref="AS338:AT338"/>
    <mergeCell ref="AU338:AV338"/>
    <mergeCell ref="AW338:AX338"/>
    <mergeCell ref="G340:H340"/>
    <mergeCell ref="I340:J340"/>
    <mergeCell ref="K340:L340"/>
    <mergeCell ref="M340:N340"/>
    <mergeCell ref="O340:P340"/>
    <mergeCell ref="Q340:R340"/>
    <mergeCell ref="S340:T340"/>
    <mergeCell ref="AM340:AN340"/>
    <mergeCell ref="AO340:AP340"/>
    <mergeCell ref="AQ340:AR340"/>
    <mergeCell ref="AS340:AT340"/>
    <mergeCell ref="AU340:AV340"/>
    <mergeCell ref="AW340:AX340"/>
    <mergeCell ref="AM338:AN338"/>
    <mergeCell ref="AM339:AN339"/>
    <mergeCell ref="AO339:AP339"/>
    <mergeCell ref="AQ339:AR339"/>
    <mergeCell ref="AS339:AT339"/>
    <mergeCell ref="AI337:AJ337"/>
    <mergeCell ref="AK337:AL337"/>
    <mergeCell ref="AM337:AN337"/>
    <mergeCell ref="AO337:AP337"/>
    <mergeCell ref="AQ337:AR337"/>
    <mergeCell ref="AS337:AT337"/>
    <mergeCell ref="AU337:AV337"/>
    <mergeCell ref="AW337:AX337"/>
    <mergeCell ref="U337:V337"/>
    <mergeCell ref="W337:X337"/>
    <mergeCell ref="Y337:Z337"/>
    <mergeCell ref="AA337:AB337"/>
    <mergeCell ref="AC337:AD337"/>
    <mergeCell ref="AE337:AF337"/>
    <mergeCell ref="AG337:AH337"/>
    <mergeCell ref="G337:H337"/>
    <mergeCell ref="I337:J337"/>
    <mergeCell ref="K337:L337"/>
    <mergeCell ref="M337:N337"/>
    <mergeCell ref="O337:P337"/>
    <mergeCell ref="Q337:R337"/>
    <mergeCell ref="S337:T337"/>
    <mergeCell ref="AI339:AJ339"/>
    <mergeCell ref="AK339:AL339"/>
    <mergeCell ref="U339:V339"/>
    <mergeCell ref="W339:X339"/>
    <mergeCell ref="Y339:Z339"/>
    <mergeCell ref="AA339:AB339"/>
    <mergeCell ref="AC339:AD339"/>
    <mergeCell ref="AE339:AF339"/>
    <mergeCell ref="AG339:AH339"/>
    <mergeCell ref="AI340:AJ340"/>
    <mergeCell ref="AK340:AL340"/>
    <mergeCell ref="U340:V340"/>
    <mergeCell ref="W340:X340"/>
    <mergeCell ref="Y340:Z340"/>
    <mergeCell ref="AA340:AB340"/>
    <mergeCell ref="AC340:AD340"/>
    <mergeCell ref="AE340:AF340"/>
    <mergeCell ref="AG340:AH340"/>
    <mergeCell ref="AI336:AJ336"/>
    <mergeCell ref="AK336:AL336"/>
    <mergeCell ref="AM336:AN336"/>
    <mergeCell ref="AO336:AP336"/>
    <mergeCell ref="AQ336:AR336"/>
    <mergeCell ref="AS336:AT336"/>
    <mergeCell ref="AU336:AV336"/>
    <mergeCell ref="AW336:AX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AI335:AJ335"/>
    <mergeCell ref="AK335:AL335"/>
    <mergeCell ref="AM335:AN335"/>
    <mergeCell ref="AO335:AP335"/>
    <mergeCell ref="AQ335:AR335"/>
    <mergeCell ref="AS335:AT335"/>
    <mergeCell ref="AU335:AV335"/>
    <mergeCell ref="AW335:AX335"/>
    <mergeCell ref="U335:V335"/>
    <mergeCell ref="W335:X335"/>
    <mergeCell ref="Y335:Z335"/>
    <mergeCell ref="AA335:AB335"/>
    <mergeCell ref="AC335:AD335"/>
    <mergeCell ref="AE335:AF335"/>
    <mergeCell ref="AG335:AH335"/>
    <mergeCell ref="G335:H335"/>
    <mergeCell ref="I335:J335"/>
    <mergeCell ref="K335:L335"/>
    <mergeCell ref="M335:N335"/>
    <mergeCell ref="O335:P335"/>
    <mergeCell ref="Q335:R335"/>
    <mergeCell ref="S335:T335"/>
    <mergeCell ref="AO334:AP334"/>
    <mergeCell ref="AQ334:AR334"/>
    <mergeCell ref="AS334:AT334"/>
    <mergeCell ref="AU334:AV334"/>
    <mergeCell ref="AW334:AX334"/>
    <mergeCell ref="AI333:AJ333"/>
    <mergeCell ref="AK333:AL333"/>
    <mergeCell ref="AO333:AP333"/>
    <mergeCell ref="AQ333:AR333"/>
    <mergeCell ref="AS333:AT333"/>
    <mergeCell ref="AU333:AV333"/>
    <mergeCell ref="AW333:AX333"/>
    <mergeCell ref="G334:H334"/>
    <mergeCell ref="I334:J334"/>
    <mergeCell ref="K334:L334"/>
    <mergeCell ref="M334:N334"/>
    <mergeCell ref="O334:P334"/>
    <mergeCell ref="Q334:R334"/>
    <mergeCell ref="S334:T334"/>
    <mergeCell ref="G329:H329"/>
    <mergeCell ref="I329:J329"/>
    <mergeCell ref="K329:L329"/>
    <mergeCell ref="M329:N329"/>
    <mergeCell ref="O329:P329"/>
    <mergeCell ref="Q329:R329"/>
    <mergeCell ref="S329:T329"/>
    <mergeCell ref="G330:H330"/>
    <mergeCell ref="I330:J330"/>
    <mergeCell ref="K330:L330"/>
    <mergeCell ref="M330:N330"/>
    <mergeCell ref="O330:P330"/>
    <mergeCell ref="Q330:R330"/>
    <mergeCell ref="S330:T330"/>
    <mergeCell ref="AI332:AJ332"/>
    <mergeCell ref="AK332:AL332"/>
    <mergeCell ref="AM332:AN332"/>
    <mergeCell ref="U332:V332"/>
    <mergeCell ref="W332:X332"/>
    <mergeCell ref="Y332:Z332"/>
    <mergeCell ref="AA332:AB332"/>
    <mergeCell ref="AC332:AD332"/>
    <mergeCell ref="AE332:AF332"/>
    <mergeCell ref="AG332:AH332"/>
    <mergeCell ref="G332:H332"/>
    <mergeCell ref="I332:J332"/>
    <mergeCell ref="K332:L332"/>
    <mergeCell ref="M332:N332"/>
    <mergeCell ref="O332:P332"/>
    <mergeCell ref="Q332:R332"/>
    <mergeCell ref="S332:T332"/>
    <mergeCell ref="AU330:AV330"/>
    <mergeCell ref="AW330:AX330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AI334:AJ334"/>
    <mergeCell ref="AK334:AL334"/>
    <mergeCell ref="U334:V334"/>
    <mergeCell ref="W334:X334"/>
    <mergeCell ref="Y334:Z334"/>
    <mergeCell ref="AA334:AB334"/>
    <mergeCell ref="AC334:AD334"/>
    <mergeCell ref="AE334:AF334"/>
    <mergeCell ref="AG334:AH334"/>
    <mergeCell ref="AO332:AP332"/>
    <mergeCell ref="AQ332:AR332"/>
    <mergeCell ref="AS332:AT332"/>
    <mergeCell ref="AU332:AV332"/>
    <mergeCell ref="AW332:AX332"/>
    <mergeCell ref="AM333:AN333"/>
    <mergeCell ref="AM334:AN334"/>
    <mergeCell ref="U329:V329"/>
    <mergeCell ref="W329:X329"/>
    <mergeCell ref="Y329:Z329"/>
    <mergeCell ref="AA329:AB329"/>
    <mergeCell ref="AC329:AD329"/>
    <mergeCell ref="AE329:AF329"/>
    <mergeCell ref="AG329:AH329"/>
    <mergeCell ref="AI329:AJ329"/>
    <mergeCell ref="AK329:AL329"/>
    <mergeCell ref="AO329:AP329"/>
    <mergeCell ref="AQ329:AR329"/>
    <mergeCell ref="AS329:AT329"/>
    <mergeCell ref="AU329:AV329"/>
    <mergeCell ref="AW329:AX329"/>
    <mergeCell ref="G331:H331"/>
    <mergeCell ref="I331:J331"/>
    <mergeCell ref="K331:L331"/>
    <mergeCell ref="M331:N331"/>
    <mergeCell ref="O331:P331"/>
    <mergeCell ref="Q331:R331"/>
    <mergeCell ref="S331:T331"/>
    <mergeCell ref="AM331:AN331"/>
    <mergeCell ref="AO331:AP331"/>
    <mergeCell ref="AQ331:AR331"/>
    <mergeCell ref="AS331:AT331"/>
    <mergeCell ref="AU331:AV331"/>
    <mergeCell ref="AW331:AX331"/>
    <mergeCell ref="AM329:AN329"/>
    <mergeCell ref="AM330:AN330"/>
    <mergeCell ref="AO330:AP330"/>
    <mergeCell ref="AQ330:AR330"/>
    <mergeCell ref="AS330:AT330"/>
    <mergeCell ref="AI328:AJ328"/>
    <mergeCell ref="AK328:AL328"/>
    <mergeCell ref="AM328:AN328"/>
    <mergeCell ref="AO328:AP328"/>
    <mergeCell ref="AQ328:AR328"/>
    <mergeCell ref="AS328:AT328"/>
    <mergeCell ref="AU328:AV328"/>
    <mergeCell ref="AW328:AX328"/>
    <mergeCell ref="U328:V328"/>
    <mergeCell ref="W328:X328"/>
    <mergeCell ref="Y328:Z328"/>
    <mergeCell ref="AA328:AB328"/>
    <mergeCell ref="AC328:AD328"/>
    <mergeCell ref="AE328:AF328"/>
    <mergeCell ref="AG328:AH328"/>
    <mergeCell ref="G328:H328"/>
    <mergeCell ref="I328:J328"/>
    <mergeCell ref="K328:L328"/>
    <mergeCell ref="M328:N328"/>
    <mergeCell ref="O328:P328"/>
    <mergeCell ref="Q328:R328"/>
    <mergeCell ref="S328:T328"/>
    <mergeCell ref="AI330:AJ330"/>
    <mergeCell ref="AK330:AL330"/>
    <mergeCell ref="U330:V330"/>
    <mergeCell ref="W330:X330"/>
    <mergeCell ref="Y330:Z330"/>
    <mergeCell ref="AA330:AB330"/>
    <mergeCell ref="AC330:AD330"/>
    <mergeCell ref="AE330:AF330"/>
    <mergeCell ref="AG330:AH330"/>
    <mergeCell ref="AI331:AJ331"/>
    <mergeCell ref="AK331:AL331"/>
    <mergeCell ref="U331:V331"/>
    <mergeCell ref="W331:X331"/>
    <mergeCell ref="Y331:Z331"/>
    <mergeCell ref="AA331:AB331"/>
    <mergeCell ref="AC331:AD331"/>
    <mergeCell ref="AE331:AF331"/>
    <mergeCell ref="AG331:AH331"/>
    <mergeCell ref="AI327:AJ327"/>
    <mergeCell ref="AK327:AL327"/>
    <mergeCell ref="AM327:AN327"/>
    <mergeCell ref="AO327:AP327"/>
    <mergeCell ref="AQ327:AR327"/>
    <mergeCell ref="AS327:AT327"/>
    <mergeCell ref="AU327:AV327"/>
    <mergeCell ref="AW327:AX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AI326:AJ326"/>
    <mergeCell ref="AK326:AL326"/>
    <mergeCell ref="AM326:AN326"/>
    <mergeCell ref="AO326:AP326"/>
    <mergeCell ref="AQ326:AR326"/>
    <mergeCell ref="AS326:AT326"/>
    <mergeCell ref="AU326:AV326"/>
    <mergeCell ref="AW326:AX326"/>
    <mergeCell ref="U326:V326"/>
    <mergeCell ref="W326:X326"/>
    <mergeCell ref="Y326:Z326"/>
    <mergeCell ref="AA326:AB326"/>
    <mergeCell ref="AC326:AD326"/>
    <mergeCell ref="AE326:AF326"/>
    <mergeCell ref="AG326:AH326"/>
    <mergeCell ref="G326:H326"/>
    <mergeCell ref="I326:J326"/>
    <mergeCell ref="K326:L326"/>
    <mergeCell ref="M326:N326"/>
    <mergeCell ref="O326:P326"/>
    <mergeCell ref="Q326:R326"/>
    <mergeCell ref="S326:T326"/>
    <mergeCell ref="AO325:AP325"/>
    <mergeCell ref="AQ325:AR325"/>
    <mergeCell ref="AS325:AT325"/>
    <mergeCell ref="AU325:AV325"/>
    <mergeCell ref="AW325:AX325"/>
    <mergeCell ref="AI324:AJ324"/>
    <mergeCell ref="AK324:AL324"/>
    <mergeCell ref="AO324:AP324"/>
    <mergeCell ref="AQ324:AR324"/>
    <mergeCell ref="AS324:AT324"/>
    <mergeCell ref="AU324:AV324"/>
    <mergeCell ref="AW324:AX324"/>
    <mergeCell ref="G325:H325"/>
    <mergeCell ref="I325:J325"/>
    <mergeCell ref="K325:L325"/>
    <mergeCell ref="M325:N325"/>
    <mergeCell ref="O325:P325"/>
    <mergeCell ref="Q325:R325"/>
    <mergeCell ref="S325:T325"/>
    <mergeCell ref="G320:H320"/>
    <mergeCell ref="I320:J320"/>
    <mergeCell ref="K320:L320"/>
    <mergeCell ref="M320:N320"/>
    <mergeCell ref="O320:P320"/>
    <mergeCell ref="Q320:R320"/>
    <mergeCell ref="S320:T320"/>
    <mergeCell ref="G321:H321"/>
    <mergeCell ref="I321:J321"/>
    <mergeCell ref="K321:L321"/>
    <mergeCell ref="M321:N321"/>
    <mergeCell ref="O321:P321"/>
    <mergeCell ref="Q321:R321"/>
    <mergeCell ref="S321:T321"/>
    <mergeCell ref="AI323:AJ323"/>
    <mergeCell ref="AK323:AL323"/>
    <mergeCell ref="AM323:AN323"/>
    <mergeCell ref="U323:V323"/>
    <mergeCell ref="W323:X323"/>
    <mergeCell ref="Y323:Z323"/>
    <mergeCell ref="AA323:AB323"/>
    <mergeCell ref="AC323:AD323"/>
    <mergeCell ref="AE323:AF323"/>
    <mergeCell ref="AG323:AH323"/>
    <mergeCell ref="G323:H323"/>
    <mergeCell ref="I323:J323"/>
    <mergeCell ref="K323:L323"/>
    <mergeCell ref="M323:N323"/>
    <mergeCell ref="O323:P323"/>
    <mergeCell ref="Q323:R323"/>
    <mergeCell ref="S323:T323"/>
    <mergeCell ref="AU321:AV321"/>
    <mergeCell ref="AW321:AX321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AI325:AJ325"/>
    <mergeCell ref="AK325:AL325"/>
    <mergeCell ref="U325:V325"/>
    <mergeCell ref="W325:X325"/>
    <mergeCell ref="Y325:Z325"/>
    <mergeCell ref="AA325:AB325"/>
    <mergeCell ref="AC325:AD325"/>
    <mergeCell ref="AE325:AF325"/>
    <mergeCell ref="AG325:AH325"/>
    <mergeCell ref="AO323:AP323"/>
    <mergeCell ref="AQ323:AR323"/>
    <mergeCell ref="AS323:AT323"/>
    <mergeCell ref="AU323:AV323"/>
    <mergeCell ref="AW323:AX323"/>
    <mergeCell ref="AM324:AN324"/>
    <mergeCell ref="AM325:AN325"/>
    <mergeCell ref="U320:V320"/>
    <mergeCell ref="W320:X320"/>
    <mergeCell ref="Y320:Z320"/>
    <mergeCell ref="AA320:AB320"/>
    <mergeCell ref="AC320:AD320"/>
    <mergeCell ref="AE320:AF320"/>
    <mergeCell ref="AG320:AH320"/>
    <mergeCell ref="AI320:AJ320"/>
    <mergeCell ref="AK320:AL320"/>
    <mergeCell ref="AO320:AP320"/>
    <mergeCell ref="AQ320:AR320"/>
    <mergeCell ref="AS320:AT320"/>
    <mergeCell ref="AU320:AV320"/>
    <mergeCell ref="AW320:AX320"/>
    <mergeCell ref="G322:H322"/>
    <mergeCell ref="I322:J322"/>
    <mergeCell ref="K322:L322"/>
    <mergeCell ref="M322:N322"/>
    <mergeCell ref="O322:P322"/>
    <mergeCell ref="Q322:R322"/>
    <mergeCell ref="S322:T322"/>
    <mergeCell ref="AM322:AN322"/>
    <mergeCell ref="AO322:AP322"/>
    <mergeCell ref="AQ322:AR322"/>
    <mergeCell ref="AS322:AT322"/>
    <mergeCell ref="AU322:AV322"/>
    <mergeCell ref="AW322:AX322"/>
    <mergeCell ref="AM320:AN320"/>
    <mergeCell ref="AM321:AN321"/>
    <mergeCell ref="AO321:AP321"/>
    <mergeCell ref="AQ321:AR321"/>
    <mergeCell ref="AS321:AT321"/>
    <mergeCell ref="AI319:AJ319"/>
    <mergeCell ref="AK319:AL319"/>
    <mergeCell ref="AM319:AN319"/>
    <mergeCell ref="AO319:AP319"/>
    <mergeCell ref="AQ319:AR319"/>
    <mergeCell ref="AS319:AT319"/>
    <mergeCell ref="AU319:AV319"/>
    <mergeCell ref="AW319:AX319"/>
    <mergeCell ref="U319:V319"/>
    <mergeCell ref="W319:X319"/>
    <mergeCell ref="Y319:Z319"/>
    <mergeCell ref="AA319:AB319"/>
    <mergeCell ref="AC319:AD319"/>
    <mergeCell ref="AE319:AF319"/>
    <mergeCell ref="AG319:AH319"/>
    <mergeCell ref="G319:H319"/>
    <mergeCell ref="I319:J319"/>
    <mergeCell ref="K319:L319"/>
    <mergeCell ref="M319:N319"/>
    <mergeCell ref="O319:P319"/>
    <mergeCell ref="Q319:R319"/>
    <mergeCell ref="S319:T319"/>
    <mergeCell ref="AI321:AJ321"/>
    <mergeCell ref="AK321:AL321"/>
    <mergeCell ref="U321:V321"/>
    <mergeCell ref="W321:X321"/>
    <mergeCell ref="Y321:Z321"/>
    <mergeCell ref="AA321:AB321"/>
    <mergeCell ref="AC321:AD321"/>
    <mergeCell ref="AE321:AF321"/>
    <mergeCell ref="AG321:AH321"/>
    <mergeCell ref="AI322:AJ322"/>
    <mergeCell ref="AK322:AL322"/>
    <mergeCell ref="U322:V322"/>
    <mergeCell ref="W322:X322"/>
    <mergeCell ref="Y322:Z322"/>
    <mergeCell ref="AA322:AB322"/>
    <mergeCell ref="AC322:AD322"/>
    <mergeCell ref="AE322:AF322"/>
    <mergeCell ref="AG322:AH322"/>
    <mergeCell ref="AI318:AJ318"/>
    <mergeCell ref="AK318:AL318"/>
    <mergeCell ref="AM318:AN318"/>
    <mergeCell ref="AO318:AP318"/>
    <mergeCell ref="AQ318:AR318"/>
    <mergeCell ref="AS318:AT318"/>
    <mergeCell ref="AU318:AV318"/>
    <mergeCell ref="AW318:AX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AI317:AJ317"/>
    <mergeCell ref="AK317:AL317"/>
    <mergeCell ref="AM317:AN317"/>
    <mergeCell ref="AO317:AP317"/>
    <mergeCell ref="AQ317:AR317"/>
    <mergeCell ref="AS317:AT317"/>
    <mergeCell ref="AU317:AV317"/>
    <mergeCell ref="AW317:AX317"/>
    <mergeCell ref="U317:V317"/>
    <mergeCell ref="W317:X317"/>
    <mergeCell ref="Y317:Z317"/>
    <mergeCell ref="AA317:AB317"/>
    <mergeCell ref="AC317:AD317"/>
    <mergeCell ref="AE317:AF317"/>
    <mergeCell ref="AG317:AH317"/>
    <mergeCell ref="G317:H317"/>
    <mergeCell ref="I317:J317"/>
    <mergeCell ref="K317:L317"/>
    <mergeCell ref="M317:N317"/>
    <mergeCell ref="O317:P317"/>
    <mergeCell ref="Q317:R317"/>
    <mergeCell ref="S317:T317"/>
    <mergeCell ref="AM315:AN315"/>
    <mergeCell ref="AM316:AN316"/>
    <mergeCell ref="AO316:AP316"/>
    <mergeCell ref="AQ316:AR316"/>
    <mergeCell ref="AS316:AT316"/>
    <mergeCell ref="AU316:AV316"/>
    <mergeCell ref="AW316:AX316"/>
    <mergeCell ref="AI315:AJ315"/>
    <mergeCell ref="AK315:AL315"/>
    <mergeCell ref="AO315:AP315"/>
    <mergeCell ref="AQ315:AR315"/>
    <mergeCell ref="AS315:AT315"/>
    <mergeCell ref="AU315:AV315"/>
    <mergeCell ref="AW315:AX315"/>
    <mergeCell ref="G316:H316"/>
    <mergeCell ref="I316:J316"/>
    <mergeCell ref="K316:L316"/>
    <mergeCell ref="M316:N316"/>
    <mergeCell ref="O316:P316"/>
    <mergeCell ref="Q316:R316"/>
    <mergeCell ref="S316:T316"/>
    <mergeCell ref="G312:H312"/>
    <mergeCell ref="I312:J312"/>
    <mergeCell ref="K312:L312"/>
    <mergeCell ref="M312:N312"/>
    <mergeCell ref="O312:P312"/>
    <mergeCell ref="Q312:R312"/>
    <mergeCell ref="S312:T312"/>
    <mergeCell ref="AI314:AJ314"/>
    <mergeCell ref="AK314:AL314"/>
    <mergeCell ref="AM314:AN314"/>
    <mergeCell ref="AO314:AP314"/>
    <mergeCell ref="AQ314:AR314"/>
    <mergeCell ref="AS314:AT314"/>
    <mergeCell ref="AU314:AV314"/>
    <mergeCell ref="AW314:AX314"/>
    <mergeCell ref="U314:V314"/>
    <mergeCell ref="W314:X314"/>
    <mergeCell ref="Y314:Z314"/>
    <mergeCell ref="AA314:AB314"/>
    <mergeCell ref="AC314:AD314"/>
    <mergeCell ref="AE314:AF314"/>
    <mergeCell ref="AG314:AH314"/>
    <mergeCell ref="G314:H314"/>
    <mergeCell ref="I314:J314"/>
    <mergeCell ref="K314:L314"/>
    <mergeCell ref="M314:N314"/>
    <mergeCell ref="O314:P314"/>
    <mergeCell ref="Q314:R314"/>
    <mergeCell ref="S314:T314"/>
    <mergeCell ref="AI312:AJ312"/>
    <mergeCell ref="AK312:AL312"/>
    <mergeCell ref="U312:V312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AI316:AJ316"/>
    <mergeCell ref="AK316:AL316"/>
    <mergeCell ref="U316:V316"/>
    <mergeCell ref="W316:X316"/>
    <mergeCell ref="Y316:Z316"/>
    <mergeCell ref="AA316:AB316"/>
    <mergeCell ref="AC316:AD316"/>
    <mergeCell ref="AE316:AF316"/>
    <mergeCell ref="AG316:AH316"/>
    <mergeCell ref="AO311:AP311"/>
    <mergeCell ref="AQ311:AR311"/>
    <mergeCell ref="AS311:AT311"/>
    <mergeCell ref="AU311:AV311"/>
    <mergeCell ref="AW311:AX311"/>
    <mergeCell ref="G313:H313"/>
    <mergeCell ref="I313:J313"/>
    <mergeCell ref="K313:L313"/>
    <mergeCell ref="M313:N313"/>
    <mergeCell ref="O313:P313"/>
    <mergeCell ref="Q313:R313"/>
    <mergeCell ref="S313:T313"/>
    <mergeCell ref="AM313:AN313"/>
    <mergeCell ref="AO313:AP313"/>
    <mergeCell ref="AQ313:AR313"/>
    <mergeCell ref="AS313:AT313"/>
    <mergeCell ref="AU313:AV313"/>
    <mergeCell ref="AW313:AX313"/>
    <mergeCell ref="AM311:AN311"/>
    <mergeCell ref="AM312:AN312"/>
    <mergeCell ref="AO312:AP312"/>
    <mergeCell ref="AQ312:AR312"/>
    <mergeCell ref="AS312:AT312"/>
    <mergeCell ref="AU312:AV312"/>
    <mergeCell ref="AW312:AX312"/>
    <mergeCell ref="G311:H311"/>
    <mergeCell ref="I311:J311"/>
    <mergeCell ref="K311:L311"/>
    <mergeCell ref="M311:N311"/>
    <mergeCell ref="O311:P311"/>
    <mergeCell ref="Q311:R311"/>
    <mergeCell ref="S311:T311"/>
    <mergeCell ref="AM310:AN310"/>
    <mergeCell ref="AO310:AP310"/>
    <mergeCell ref="AQ310:AR310"/>
    <mergeCell ref="AS310:AT310"/>
    <mergeCell ref="AU310:AV310"/>
    <mergeCell ref="AW310:AX310"/>
    <mergeCell ref="U310:V310"/>
    <mergeCell ref="W310:X310"/>
    <mergeCell ref="Y310:Z310"/>
    <mergeCell ref="AA310:AB310"/>
    <mergeCell ref="AC310:AD310"/>
    <mergeCell ref="AE310:AF310"/>
    <mergeCell ref="AG310:AH310"/>
    <mergeCell ref="G310:H310"/>
    <mergeCell ref="I310:J310"/>
    <mergeCell ref="K310:L310"/>
    <mergeCell ref="M310:N310"/>
    <mergeCell ref="O310:P310"/>
    <mergeCell ref="Q310:R310"/>
    <mergeCell ref="S310:T310"/>
    <mergeCell ref="AI249:AJ249"/>
    <mergeCell ref="AK249:AL249"/>
    <mergeCell ref="U249:V249"/>
    <mergeCell ref="W249:X249"/>
    <mergeCell ref="Y249:Z249"/>
    <mergeCell ref="AA249:AB249"/>
    <mergeCell ref="AC249:AD249"/>
    <mergeCell ref="AE249:AF249"/>
    <mergeCell ref="AG249:AH249"/>
    <mergeCell ref="AI313:AJ313"/>
    <mergeCell ref="AK313:AL313"/>
    <mergeCell ref="U313:V313"/>
    <mergeCell ref="W313:X313"/>
    <mergeCell ref="Y313:Z313"/>
    <mergeCell ref="AA313:AB313"/>
    <mergeCell ref="AC313:AD313"/>
    <mergeCell ref="AE313:AF313"/>
    <mergeCell ref="AG313:AH313"/>
    <mergeCell ref="AI310:AJ310"/>
    <mergeCell ref="AK310:AL310"/>
    <mergeCell ref="U311:V311"/>
    <mergeCell ref="W311:X311"/>
    <mergeCell ref="Y311:Z311"/>
    <mergeCell ref="AA311:AB311"/>
    <mergeCell ref="AC311:AD311"/>
    <mergeCell ref="AE311:AF311"/>
    <mergeCell ref="AG311:AH311"/>
    <mergeCell ref="AI311:AJ311"/>
    <mergeCell ref="AK311:AL311"/>
    <mergeCell ref="AI250:AJ250"/>
    <mergeCell ref="AK250:AL250"/>
    <mergeCell ref="U250:V250"/>
    <mergeCell ref="AI246:AJ246"/>
    <mergeCell ref="AK246:AL246"/>
    <mergeCell ref="AM246:AN246"/>
    <mergeCell ref="AO246:AP246"/>
    <mergeCell ref="AQ246:AR246"/>
    <mergeCell ref="AS246:AT246"/>
    <mergeCell ref="AU246:AV246"/>
    <mergeCell ref="AW246:AX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AI245:AJ245"/>
    <mergeCell ref="AK245:AL245"/>
    <mergeCell ref="AM245:AN245"/>
    <mergeCell ref="AO245:AP245"/>
    <mergeCell ref="AQ245:AR245"/>
    <mergeCell ref="AS245:AT245"/>
    <mergeCell ref="AU245:AV245"/>
    <mergeCell ref="AW245:AX245"/>
    <mergeCell ref="U245:V245"/>
    <mergeCell ref="W245:X245"/>
    <mergeCell ref="Y245:Z245"/>
    <mergeCell ref="AA245:AB245"/>
    <mergeCell ref="AC245:AD245"/>
    <mergeCell ref="AE245:AF245"/>
    <mergeCell ref="AG245:AH245"/>
    <mergeCell ref="G245:H245"/>
    <mergeCell ref="I245:J245"/>
    <mergeCell ref="K245:L245"/>
    <mergeCell ref="M245:N245"/>
    <mergeCell ref="O245:P245"/>
    <mergeCell ref="Q245:R245"/>
    <mergeCell ref="S245:T245"/>
    <mergeCell ref="AO244:AP244"/>
    <mergeCell ref="AQ244:AR244"/>
    <mergeCell ref="AS244:AT244"/>
    <mergeCell ref="AU244:AV244"/>
    <mergeCell ref="AW244:AX244"/>
    <mergeCell ref="AI243:AJ243"/>
    <mergeCell ref="AK243:AL243"/>
    <mergeCell ref="AO243:AP243"/>
    <mergeCell ref="AQ243:AR243"/>
    <mergeCell ref="AS243:AT243"/>
    <mergeCell ref="AU243:AV243"/>
    <mergeCell ref="AW243:AX243"/>
    <mergeCell ref="G244:H244"/>
    <mergeCell ref="I244:J244"/>
    <mergeCell ref="K244:L244"/>
    <mergeCell ref="M244:N244"/>
    <mergeCell ref="O244:P244"/>
    <mergeCell ref="Q244:R244"/>
    <mergeCell ref="S244:T244"/>
    <mergeCell ref="G239:H239"/>
    <mergeCell ref="I239:J239"/>
    <mergeCell ref="K239:L239"/>
    <mergeCell ref="M239:N239"/>
    <mergeCell ref="O239:P239"/>
    <mergeCell ref="Q239:R239"/>
    <mergeCell ref="S239:T239"/>
    <mergeCell ref="G240:H240"/>
    <mergeCell ref="I240:J240"/>
    <mergeCell ref="K240:L240"/>
    <mergeCell ref="M240:N240"/>
    <mergeCell ref="O240:P240"/>
    <mergeCell ref="Q240:R240"/>
    <mergeCell ref="S240:T240"/>
    <mergeCell ref="AI242:AJ242"/>
    <mergeCell ref="AK242:AL242"/>
    <mergeCell ref="AM242:AN242"/>
    <mergeCell ref="U242:V242"/>
    <mergeCell ref="W242:X242"/>
    <mergeCell ref="Y242:Z242"/>
    <mergeCell ref="AA242:AB242"/>
    <mergeCell ref="AC242:AD242"/>
    <mergeCell ref="AE242:AF242"/>
    <mergeCell ref="AG242:AH242"/>
    <mergeCell ref="G242:H242"/>
    <mergeCell ref="I242:J242"/>
    <mergeCell ref="K242:L242"/>
    <mergeCell ref="M242:N242"/>
    <mergeCell ref="O242:P242"/>
    <mergeCell ref="Q242:R242"/>
    <mergeCell ref="S242:T242"/>
    <mergeCell ref="AU240:AV240"/>
    <mergeCell ref="AW240:AX240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AI244:AJ244"/>
    <mergeCell ref="AK244:AL244"/>
    <mergeCell ref="U244:V244"/>
    <mergeCell ref="W244:X244"/>
    <mergeCell ref="Y244:Z244"/>
    <mergeCell ref="AA244:AB244"/>
    <mergeCell ref="AC244:AD244"/>
    <mergeCell ref="AE244:AF244"/>
    <mergeCell ref="AG244:AH244"/>
    <mergeCell ref="AO242:AP242"/>
    <mergeCell ref="AQ242:AR242"/>
    <mergeCell ref="AS242:AT242"/>
    <mergeCell ref="AU242:AV242"/>
    <mergeCell ref="AW242:AX242"/>
    <mergeCell ref="AM243:AN243"/>
    <mergeCell ref="AM244:AN244"/>
    <mergeCell ref="U239:V239"/>
    <mergeCell ref="W239:X239"/>
    <mergeCell ref="Y239:Z239"/>
    <mergeCell ref="AA239:AB239"/>
    <mergeCell ref="AC239:AD239"/>
    <mergeCell ref="AE239:AF239"/>
    <mergeCell ref="AG239:AH239"/>
    <mergeCell ref="AI239:AJ239"/>
    <mergeCell ref="AK239:AL239"/>
    <mergeCell ref="AO239:AP239"/>
    <mergeCell ref="AQ239:AR239"/>
    <mergeCell ref="AS239:AT239"/>
    <mergeCell ref="AU239:AV239"/>
    <mergeCell ref="AW239:AX239"/>
    <mergeCell ref="G241:H241"/>
    <mergeCell ref="I241:J241"/>
    <mergeCell ref="K241:L241"/>
    <mergeCell ref="M241:N241"/>
    <mergeCell ref="O241:P241"/>
    <mergeCell ref="Q241:R241"/>
    <mergeCell ref="S241:T241"/>
    <mergeCell ref="AM241:AN241"/>
    <mergeCell ref="AO241:AP241"/>
    <mergeCell ref="AQ241:AR241"/>
    <mergeCell ref="AS241:AT241"/>
    <mergeCell ref="AU241:AV241"/>
    <mergeCell ref="AW241:AX241"/>
    <mergeCell ref="AM239:AN239"/>
    <mergeCell ref="AM240:AN240"/>
    <mergeCell ref="AO240:AP240"/>
    <mergeCell ref="AQ240:AR240"/>
    <mergeCell ref="AS240:AT240"/>
    <mergeCell ref="AI238:AJ238"/>
    <mergeCell ref="AK238:AL238"/>
    <mergeCell ref="AM238:AN238"/>
    <mergeCell ref="AO238:AP238"/>
    <mergeCell ref="AQ238:AR238"/>
    <mergeCell ref="AS238:AT238"/>
    <mergeCell ref="AU238:AV238"/>
    <mergeCell ref="AW238:AX238"/>
    <mergeCell ref="U238:V238"/>
    <mergeCell ref="W238:X238"/>
    <mergeCell ref="Y238:Z238"/>
    <mergeCell ref="AA238:AB238"/>
    <mergeCell ref="AC238:AD238"/>
    <mergeCell ref="AE238:AF238"/>
    <mergeCell ref="AG238:AH238"/>
    <mergeCell ref="G238:H238"/>
    <mergeCell ref="I238:J238"/>
    <mergeCell ref="K238:L238"/>
    <mergeCell ref="M238:N238"/>
    <mergeCell ref="O238:P238"/>
    <mergeCell ref="Q238:R238"/>
    <mergeCell ref="S238:T238"/>
    <mergeCell ref="AI240:AJ240"/>
    <mergeCell ref="AK240:AL240"/>
    <mergeCell ref="U240:V240"/>
    <mergeCell ref="W240:X240"/>
    <mergeCell ref="Y240:Z240"/>
    <mergeCell ref="AA240:AB240"/>
    <mergeCell ref="AC240:AD240"/>
    <mergeCell ref="AE240:AF240"/>
    <mergeCell ref="AG240:AH240"/>
    <mergeCell ref="AI241:AJ241"/>
    <mergeCell ref="AK241:AL241"/>
    <mergeCell ref="U241:V241"/>
    <mergeCell ref="W241:X241"/>
    <mergeCell ref="Y241:Z241"/>
    <mergeCell ref="AA241:AB241"/>
    <mergeCell ref="AC241:AD241"/>
    <mergeCell ref="AE241:AF241"/>
    <mergeCell ref="AG241:AH241"/>
    <mergeCell ref="AI237:AJ237"/>
    <mergeCell ref="AK237:AL237"/>
    <mergeCell ref="AM237:AN237"/>
    <mergeCell ref="AO237:AP237"/>
    <mergeCell ref="AQ237:AR237"/>
    <mergeCell ref="AS237:AT237"/>
    <mergeCell ref="AU237:AV237"/>
    <mergeCell ref="AW237:AX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AI236:AJ236"/>
    <mergeCell ref="AK236:AL236"/>
    <mergeCell ref="AM236:AN236"/>
    <mergeCell ref="AO236:AP236"/>
    <mergeCell ref="AQ236:AR236"/>
    <mergeCell ref="AS236:AT236"/>
    <mergeCell ref="AU236:AV236"/>
    <mergeCell ref="AW236:AX236"/>
    <mergeCell ref="U236:V236"/>
    <mergeCell ref="W236:X236"/>
    <mergeCell ref="Y236:Z236"/>
    <mergeCell ref="AA236:AB236"/>
    <mergeCell ref="AC236:AD236"/>
    <mergeCell ref="AE236:AF236"/>
    <mergeCell ref="AG236:AH236"/>
    <mergeCell ref="G236:H236"/>
    <mergeCell ref="I236:J236"/>
    <mergeCell ref="K236:L236"/>
    <mergeCell ref="M236:N236"/>
    <mergeCell ref="O236:P236"/>
    <mergeCell ref="Q236:R236"/>
    <mergeCell ref="S236:T236"/>
    <mergeCell ref="AO235:AP235"/>
    <mergeCell ref="AQ235:AR235"/>
    <mergeCell ref="AS235:AT235"/>
    <mergeCell ref="AU235:AV235"/>
    <mergeCell ref="AW235:AX235"/>
    <mergeCell ref="AI234:AJ234"/>
    <mergeCell ref="AK234:AL234"/>
    <mergeCell ref="AO234:AP234"/>
    <mergeCell ref="AQ234:AR234"/>
    <mergeCell ref="AS234:AT234"/>
    <mergeCell ref="AU234:AV234"/>
    <mergeCell ref="AW234:AX234"/>
    <mergeCell ref="G235:H235"/>
    <mergeCell ref="I235:J235"/>
    <mergeCell ref="K235:L235"/>
    <mergeCell ref="M235:N235"/>
    <mergeCell ref="O235:P235"/>
    <mergeCell ref="Q235:R235"/>
    <mergeCell ref="S235:T235"/>
    <mergeCell ref="G230:H230"/>
    <mergeCell ref="I230:J230"/>
    <mergeCell ref="K230:L230"/>
    <mergeCell ref="M230:N230"/>
    <mergeCell ref="O230:P230"/>
    <mergeCell ref="Q230:R230"/>
    <mergeCell ref="S230:T230"/>
    <mergeCell ref="G231:H231"/>
    <mergeCell ref="I231:J231"/>
    <mergeCell ref="K231:L231"/>
    <mergeCell ref="M231:N231"/>
    <mergeCell ref="O231:P231"/>
    <mergeCell ref="Q231:R231"/>
    <mergeCell ref="S231:T231"/>
    <mergeCell ref="AI233:AJ233"/>
    <mergeCell ref="AK233:AL233"/>
    <mergeCell ref="AM233:AN233"/>
    <mergeCell ref="U233:V233"/>
    <mergeCell ref="W233:X233"/>
    <mergeCell ref="Y233:Z233"/>
    <mergeCell ref="AA233:AB233"/>
    <mergeCell ref="AC233:AD233"/>
    <mergeCell ref="AE233:AF233"/>
    <mergeCell ref="AG233:AH233"/>
    <mergeCell ref="G233:H233"/>
    <mergeCell ref="I233:J233"/>
    <mergeCell ref="K233:L233"/>
    <mergeCell ref="M233:N233"/>
    <mergeCell ref="O233:P233"/>
    <mergeCell ref="Q233:R233"/>
    <mergeCell ref="S233:T233"/>
    <mergeCell ref="AU231:AV231"/>
    <mergeCell ref="AW231:AX231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AI235:AJ235"/>
    <mergeCell ref="AK235:AL235"/>
    <mergeCell ref="U235:V235"/>
    <mergeCell ref="W235:X235"/>
    <mergeCell ref="Y235:Z235"/>
    <mergeCell ref="AA235:AB235"/>
    <mergeCell ref="AC235:AD235"/>
    <mergeCell ref="AE235:AF235"/>
    <mergeCell ref="AG235:AH235"/>
    <mergeCell ref="AO233:AP233"/>
    <mergeCell ref="AQ233:AR233"/>
    <mergeCell ref="AS233:AT233"/>
    <mergeCell ref="AU233:AV233"/>
    <mergeCell ref="AW233:AX233"/>
    <mergeCell ref="AM234:AN234"/>
    <mergeCell ref="AM235:AN235"/>
    <mergeCell ref="U230:V230"/>
    <mergeCell ref="W230:X230"/>
    <mergeCell ref="Y230:Z230"/>
    <mergeCell ref="AA230:AB230"/>
    <mergeCell ref="AC230:AD230"/>
    <mergeCell ref="AE230:AF230"/>
    <mergeCell ref="AG230:AH230"/>
    <mergeCell ref="AI230:AJ230"/>
    <mergeCell ref="AK230:AL230"/>
    <mergeCell ref="AO230:AP230"/>
    <mergeCell ref="AQ230:AR230"/>
    <mergeCell ref="AS230:AT230"/>
    <mergeCell ref="AU230:AV230"/>
    <mergeCell ref="AW230:AX230"/>
    <mergeCell ref="G232:H232"/>
    <mergeCell ref="I232:J232"/>
    <mergeCell ref="K232:L232"/>
    <mergeCell ref="M232:N232"/>
    <mergeCell ref="O232:P232"/>
    <mergeCell ref="Q232:R232"/>
    <mergeCell ref="S232:T232"/>
    <mergeCell ref="AM232:AN232"/>
    <mergeCell ref="AO232:AP232"/>
    <mergeCell ref="AQ232:AR232"/>
    <mergeCell ref="AS232:AT232"/>
    <mergeCell ref="AU232:AV232"/>
    <mergeCell ref="AW232:AX232"/>
    <mergeCell ref="AM230:AN230"/>
    <mergeCell ref="AM231:AN231"/>
    <mergeCell ref="AO231:AP231"/>
    <mergeCell ref="AQ231:AR231"/>
    <mergeCell ref="AS231:AT231"/>
    <mergeCell ref="AI229:AJ229"/>
    <mergeCell ref="AK229:AL229"/>
    <mergeCell ref="AM229:AN229"/>
    <mergeCell ref="AO229:AP229"/>
    <mergeCell ref="AQ229:AR229"/>
    <mergeCell ref="AS229:AT229"/>
    <mergeCell ref="AU229:AV229"/>
    <mergeCell ref="AW229:AX229"/>
    <mergeCell ref="U229:V229"/>
    <mergeCell ref="W229:X229"/>
    <mergeCell ref="Y229:Z229"/>
    <mergeCell ref="AA229:AB229"/>
    <mergeCell ref="AC229:AD229"/>
    <mergeCell ref="AE229:AF229"/>
    <mergeCell ref="AG229:AH229"/>
    <mergeCell ref="G229:H229"/>
    <mergeCell ref="I229:J229"/>
    <mergeCell ref="K229:L229"/>
    <mergeCell ref="M229:N229"/>
    <mergeCell ref="O229:P229"/>
    <mergeCell ref="Q229:R229"/>
    <mergeCell ref="S229:T229"/>
    <mergeCell ref="AI231:AJ231"/>
    <mergeCell ref="AK231:AL231"/>
    <mergeCell ref="U231:V231"/>
    <mergeCell ref="W231:X231"/>
    <mergeCell ref="Y231:Z231"/>
    <mergeCell ref="AA231:AB231"/>
    <mergeCell ref="AC231:AD231"/>
    <mergeCell ref="AE231:AF231"/>
    <mergeCell ref="AG231:AH231"/>
    <mergeCell ref="AI232:AJ232"/>
    <mergeCell ref="AK232:AL232"/>
    <mergeCell ref="U232:V232"/>
    <mergeCell ref="W232:X232"/>
    <mergeCell ref="Y232:Z232"/>
    <mergeCell ref="AA232:AB232"/>
    <mergeCell ref="AC232:AD232"/>
    <mergeCell ref="AE232:AF232"/>
    <mergeCell ref="AG232:AH232"/>
    <mergeCell ref="AI228:AJ228"/>
    <mergeCell ref="AK228:AL228"/>
    <mergeCell ref="AM228:AN228"/>
    <mergeCell ref="AO228:AP228"/>
    <mergeCell ref="AQ228:AR228"/>
    <mergeCell ref="AS228:AT228"/>
    <mergeCell ref="AU228:AV228"/>
    <mergeCell ref="AW228:AX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AI227:AJ227"/>
    <mergeCell ref="AK227:AL227"/>
    <mergeCell ref="AM227:AN227"/>
    <mergeCell ref="AO227:AP227"/>
    <mergeCell ref="AQ227:AR227"/>
    <mergeCell ref="AS227:AT227"/>
    <mergeCell ref="AU227:AV227"/>
    <mergeCell ref="AW227:AX227"/>
    <mergeCell ref="U227:V227"/>
    <mergeCell ref="W227:X227"/>
    <mergeCell ref="Y227:Z227"/>
    <mergeCell ref="AA227:AB227"/>
    <mergeCell ref="AC227:AD227"/>
    <mergeCell ref="AE227:AF227"/>
    <mergeCell ref="AG227:AH227"/>
    <mergeCell ref="G227:H227"/>
    <mergeCell ref="I227:J227"/>
    <mergeCell ref="K227:L227"/>
    <mergeCell ref="M227:N227"/>
    <mergeCell ref="O227:P227"/>
    <mergeCell ref="Q227:R227"/>
    <mergeCell ref="S227:T227"/>
    <mergeCell ref="AO226:AP226"/>
    <mergeCell ref="AQ226:AR226"/>
    <mergeCell ref="AS226:AT226"/>
    <mergeCell ref="AU226:AV226"/>
    <mergeCell ref="AW226:AX226"/>
    <mergeCell ref="AI225:AJ225"/>
    <mergeCell ref="AK225:AL225"/>
    <mergeCell ref="AO225:AP225"/>
    <mergeCell ref="AQ225:AR225"/>
    <mergeCell ref="AS225:AT225"/>
    <mergeCell ref="AU225:AV225"/>
    <mergeCell ref="AW225:AX225"/>
    <mergeCell ref="G226:H226"/>
    <mergeCell ref="I226:J226"/>
    <mergeCell ref="K226:L226"/>
    <mergeCell ref="M226:N226"/>
    <mergeCell ref="O226:P226"/>
    <mergeCell ref="Q226:R226"/>
    <mergeCell ref="S226:T226"/>
    <mergeCell ref="G221:H221"/>
    <mergeCell ref="I221:J221"/>
    <mergeCell ref="K221:L221"/>
    <mergeCell ref="M221:N221"/>
    <mergeCell ref="O221:P221"/>
    <mergeCell ref="Q221:R221"/>
    <mergeCell ref="S221:T221"/>
    <mergeCell ref="G222:H222"/>
    <mergeCell ref="I222:J222"/>
    <mergeCell ref="K222:L222"/>
    <mergeCell ref="M222:N222"/>
    <mergeCell ref="O222:P222"/>
    <mergeCell ref="Q222:R222"/>
    <mergeCell ref="S222:T222"/>
    <mergeCell ref="AI224:AJ224"/>
    <mergeCell ref="AK224:AL224"/>
    <mergeCell ref="AM224:AN224"/>
    <mergeCell ref="U224:V224"/>
    <mergeCell ref="W224:X224"/>
    <mergeCell ref="Y224:Z224"/>
    <mergeCell ref="AA224:AB224"/>
    <mergeCell ref="AC224:AD224"/>
    <mergeCell ref="AE224:AF224"/>
    <mergeCell ref="AG224:AH224"/>
    <mergeCell ref="G224:H224"/>
    <mergeCell ref="I224:J224"/>
    <mergeCell ref="K224:L224"/>
    <mergeCell ref="M224:N224"/>
    <mergeCell ref="O224:P224"/>
    <mergeCell ref="Q224:R224"/>
    <mergeCell ref="S224:T224"/>
    <mergeCell ref="AU222:AV222"/>
    <mergeCell ref="AW222:AX222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AI226:AJ226"/>
    <mergeCell ref="AK226:AL226"/>
    <mergeCell ref="U226:V226"/>
    <mergeCell ref="W226:X226"/>
    <mergeCell ref="Y226:Z226"/>
    <mergeCell ref="AA226:AB226"/>
    <mergeCell ref="AC226:AD226"/>
    <mergeCell ref="AE226:AF226"/>
    <mergeCell ref="AG226:AH226"/>
    <mergeCell ref="AO224:AP224"/>
    <mergeCell ref="AQ224:AR224"/>
    <mergeCell ref="AS224:AT224"/>
    <mergeCell ref="AU224:AV224"/>
    <mergeCell ref="AW224:AX224"/>
    <mergeCell ref="AM225:AN225"/>
    <mergeCell ref="AM226:AN226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K221:AL221"/>
    <mergeCell ref="AO221:AP221"/>
    <mergeCell ref="AQ221:AR221"/>
    <mergeCell ref="AS221:AT221"/>
    <mergeCell ref="AU221:AV221"/>
    <mergeCell ref="AW221:AX221"/>
    <mergeCell ref="G223:H223"/>
    <mergeCell ref="I223:J223"/>
    <mergeCell ref="K223:L223"/>
    <mergeCell ref="M223:N223"/>
    <mergeCell ref="O223:P223"/>
    <mergeCell ref="Q223:R223"/>
    <mergeCell ref="S223:T223"/>
    <mergeCell ref="AM223:AN223"/>
    <mergeCell ref="AO223:AP223"/>
    <mergeCell ref="AQ223:AR223"/>
    <mergeCell ref="AS223:AT223"/>
    <mergeCell ref="AU223:AV223"/>
    <mergeCell ref="AW223:AX223"/>
    <mergeCell ref="AM221:AN221"/>
    <mergeCell ref="AM222:AN222"/>
    <mergeCell ref="AO222:AP222"/>
    <mergeCell ref="AQ222:AR222"/>
    <mergeCell ref="AS222:AT222"/>
    <mergeCell ref="AI220:AJ220"/>
    <mergeCell ref="AK220:AL220"/>
    <mergeCell ref="AM220:AN220"/>
    <mergeCell ref="AO220:AP220"/>
    <mergeCell ref="AQ220:AR220"/>
    <mergeCell ref="AS220:AT220"/>
    <mergeCell ref="AU220:AV220"/>
    <mergeCell ref="AW220:AX220"/>
    <mergeCell ref="U220:V220"/>
    <mergeCell ref="W220:X220"/>
    <mergeCell ref="Y220:Z220"/>
    <mergeCell ref="AA220:AB220"/>
    <mergeCell ref="AC220:AD220"/>
    <mergeCell ref="AE220:AF220"/>
    <mergeCell ref="AG220:AH220"/>
    <mergeCell ref="G220:H220"/>
    <mergeCell ref="I220:J220"/>
    <mergeCell ref="K220:L220"/>
    <mergeCell ref="M220:N220"/>
    <mergeCell ref="O220:P220"/>
    <mergeCell ref="Q220:R220"/>
    <mergeCell ref="S220:T220"/>
    <mergeCell ref="AI222:AJ222"/>
    <mergeCell ref="AK222:AL222"/>
    <mergeCell ref="U222:V222"/>
    <mergeCell ref="W222:X222"/>
    <mergeCell ref="Y222:Z222"/>
    <mergeCell ref="AA222:AB222"/>
    <mergeCell ref="AC222:AD222"/>
    <mergeCell ref="AE222:AF222"/>
    <mergeCell ref="AG222:AH222"/>
    <mergeCell ref="AI223:AJ223"/>
    <mergeCell ref="AK223:AL223"/>
    <mergeCell ref="U223:V223"/>
    <mergeCell ref="W223:X223"/>
    <mergeCell ref="Y223:Z223"/>
    <mergeCell ref="AA223:AB223"/>
    <mergeCell ref="AC223:AD223"/>
    <mergeCell ref="AE223:AF223"/>
    <mergeCell ref="AG223:AH223"/>
    <mergeCell ref="AI219:AJ219"/>
    <mergeCell ref="AK219:AL219"/>
    <mergeCell ref="AM219:AN219"/>
    <mergeCell ref="AO219:AP219"/>
    <mergeCell ref="AQ219:AR219"/>
    <mergeCell ref="AS219:AT219"/>
    <mergeCell ref="AU219:AV219"/>
    <mergeCell ref="AW219:AX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AI218:AJ218"/>
    <mergeCell ref="AK218:AL218"/>
    <mergeCell ref="AM218:AN218"/>
    <mergeCell ref="AO218:AP218"/>
    <mergeCell ref="AQ218:AR218"/>
    <mergeCell ref="AS218:AT218"/>
    <mergeCell ref="AU218:AV218"/>
    <mergeCell ref="AW218:AX218"/>
    <mergeCell ref="U218:V218"/>
    <mergeCell ref="W218:X218"/>
    <mergeCell ref="Y218:Z218"/>
    <mergeCell ref="AA218:AB218"/>
    <mergeCell ref="AC218:AD218"/>
    <mergeCell ref="AE218:AF218"/>
    <mergeCell ref="AG218:AH218"/>
    <mergeCell ref="G218:H218"/>
    <mergeCell ref="I218:J218"/>
    <mergeCell ref="K218:L218"/>
    <mergeCell ref="M218:N218"/>
    <mergeCell ref="O218:P218"/>
    <mergeCell ref="Q218:R218"/>
    <mergeCell ref="S218:T218"/>
    <mergeCell ref="AO217:AP217"/>
    <mergeCell ref="AQ217:AR217"/>
    <mergeCell ref="AS217:AT217"/>
    <mergeCell ref="AU217:AV217"/>
    <mergeCell ref="AW217:AX217"/>
    <mergeCell ref="AI216:AJ216"/>
    <mergeCell ref="AK216:AL216"/>
    <mergeCell ref="AO216:AP216"/>
    <mergeCell ref="AQ216:AR216"/>
    <mergeCell ref="AS216:AT216"/>
    <mergeCell ref="AU216:AV216"/>
    <mergeCell ref="AW216:AX216"/>
    <mergeCell ref="G217:H217"/>
    <mergeCell ref="I217:J217"/>
    <mergeCell ref="K217:L217"/>
    <mergeCell ref="M217:N217"/>
    <mergeCell ref="O217:P217"/>
    <mergeCell ref="Q217:R217"/>
    <mergeCell ref="S217:T217"/>
    <mergeCell ref="G212:H212"/>
    <mergeCell ref="I212:J212"/>
    <mergeCell ref="K212:L212"/>
    <mergeCell ref="M212:N212"/>
    <mergeCell ref="O212:P212"/>
    <mergeCell ref="Q212:R212"/>
    <mergeCell ref="S212:T212"/>
    <mergeCell ref="G213:H213"/>
    <mergeCell ref="I213:J213"/>
    <mergeCell ref="K213:L213"/>
    <mergeCell ref="M213:N213"/>
    <mergeCell ref="O213:P213"/>
    <mergeCell ref="Q213:R213"/>
    <mergeCell ref="S213:T213"/>
    <mergeCell ref="AI215:AJ215"/>
    <mergeCell ref="AK215:AL215"/>
    <mergeCell ref="AM215:AN215"/>
    <mergeCell ref="U215:V215"/>
    <mergeCell ref="W215:X215"/>
    <mergeCell ref="Y215:Z215"/>
    <mergeCell ref="AA215:AB215"/>
    <mergeCell ref="AC215:AD215"/>
    <mergeCell ref="AE215:AF215"/>
    <mergeCell ref="AG215:AH215"/>
    <mergeCell ref="G215:H215"/>
    <mergeCell ref="I215:J215"/>
    <mergeCell ref="K215:L215"/>
    <mergeCell ref="M215:N215"/>
    <mergeCell ref="O215:P215"/>
    <mergeCell ref="Q215:R215"/>
    <mergeCell ref="S215:T215"/>
    <mergeCell ref="AU213:AV213"/>
    <mergeCell ref="AW213:AX213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AI217:AJ217"/>
    <mergeCell ref="AK217:AL217"/>
    <mergeCell ref="U217:V217"/>
    <mergeCell ref="W217:X217"/>
    <mergeCell ref="Y217:Z217"/>
    <mergeCell ref="AA217:AB217"/>
    <mergeCell ref="AC217:AD217"/>
    <mergeCell ref="AE217:AF217"/>
    <mergeCell ref="AG217:AH217"/>
    <mergeCell ref="AO215:AP215"/>
    <mergeCell ref="AQ215:AR215"/>
    <mergeCell ref="AS215:AT215"/>
    <mergeCell ref="AU215:AV215"/>
    <mergeCell ref="AW215:AX215"/>
    <mergeCell ref="AM216:AN216"/>
    <mergeCell ref="AM217:AN217"/>
    <mergeCell ref="U212:V212"/>
    <mergeCell ref="W212:X212"/>
    <mergeCell ref="Y212:Z212"/>
    <mergeCell ref="AA212:AB212"/>
    <mergeCell ref="AC212:AD212"/>
    <mergeCell ref="AE212:AF212"/>
    <mergeCell ref="AG212:AH212"/>
    <mergeCell ref="AI212:AJ212"/>
    <mergeCell ref="AK212:AL212"/>
    <mergeCell ref="AO212:AP212"/>
    <mergeCell ref="AQ212:AR212"/>
    <mergeCell ref="AS212:AT212"/>
    <mergeCell ref="AU212:AV212"/>
    <mergeCell ref="AW212:AX212"/>
    <mergeCell ref="G214:H214"/>
    <mergeCell ref="I214:J214"/>
    <mergeCell ref="K214:L214"/>
    <mergeCell ref="M214:N214"/>
    <mergeCell ref="O214:P214"/>
    <mergeCell ref="Q214:R214"/>
    <mergeCell ref="S214:T214"/>
    <mergeCell ref="AM214:AN214"/>
    <mergeCell ref="AO214:AP214"/>
    <mergeCell ref="AQ214:AR214"/>
    <mergeCell ref="AS214:AT214"/>
    <mergeCell ref="AU214:AV214"/>
    <mergeCell ref="AW214:AX214"/>
    <mergeCell ref="AM212:AN212"/>
    <mergeCell ref="AM213:AN213"/>
    <mergeCell ref="AO213:AP213"/>
    <mergeCell ref="AQ213:AR213"/>
    <mergeCell ref="AS213:AT213"/>
    <mergeCell ref="AI211:AJ211"/>
    <mergeCell ref="AK211:AL211"/>
    <mergeCell ref="AM211:AN211"/>
    <mergeCell ref="AO211:AP211"/>
    <mergeCell ref="AQ211:AR211"/>
    <mergeCell ref="AS211:AT211"/>
    <mergeCell ref="AU211:AV211"/>
    <mergeCell ref="AW211:AX211"/>
    <mergeCell ref="U211:V211"/>
    <mergeCell ref="W211:X211"/>
    <mergeCell ref="Y211:Z211"/>
    <mergeCell ref="AA211:AB211"/>
    <mergeCell ref="AC211:AD211"/>
    <mergeCell ref="AE211:AF211"/>
    <mergeCell ref="AG211:AH211"/>
    <mergeCell ref="G211:H211"/>
    <mergeCell ref="I211:J211"/>
    <mergeCell ref="K211:L211"/>
    <mergeCell ref="M211:N211"/>
    <mergeCell ref="O211:P211"/>
    <mergeCell ref="Q211:R211"/>
    <mergeCell ref="S211:T211"/>
    <mergeCell ref="AI213:AJ213"/>
    <mergeCell ref="AK213:AL213"/>
    <mergeCell ref="U213:V213"/>
    <mergeCell ref="W213:X213"/>
    <mergeCell ref="Y213:Z213"/>
    <mergeCell ref="AA213:AB213"/>
    <mergeCell ref="AC213:AD213"/>
    <mergeCell ref="AE213:AF213"/>
    <mergeCell ref="AG213:AH213"/>
    <mergeCell ref="AI214:AJ214"/>
    <mergeCell ref="AK214:AL214"/>
    <mergeCell ref="U214:V214"/>
    <mergeCell ref="W214:X214"/>
    <mergeCell ref="Y214:Z214"/>
    <mergeCell ref="AA214:AB214"/>
    <mergeCell ref="AC214:AD214"/>
    <mergeCell ref="AE214:AF214"/>
    <mergeCell ref="AG214:AH214"/>
    <mergeCell ref="AI210:AJ210"/>
    <mergeCell ref="AK210:AL210"/>
    <mergeCell ref="AM210:AN210"/>
    <mergeCell ref="AO210:AP210"/>
    <mergeCell ref="AQ210:AR210"/>
    <mergeCell ref="AS210:AT210"/>
    <mergeCell ref="AU210:AV210"/>
    <mergeCell ref="AW210:AX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AI209:AJ209"/>
    <mergeCell ref="AK209:AL209"/>
    <mergeCell ref="AM209:AN209"/>
    <mergeCell ref="AO209:AP209"/>
    <mergeCell ref="AQ209:AR209"/>
    <mergeCell ref="AS209:AT209"/>
    <mergeCell ref="AU209:AV209"/>
    <mergeCell ref="AW209:AX209"/>
    <mergeCell ref="U209:V209"/>
    <mergeCell ref="W209:X209"/>
    <mergeCell ref="Y209:Z209"/>
    <mergeCell ref="AA209:AB209"/>
    <mergeCell ref="AC209:AD209"/>
    <mergeCell ref="AE209:AF209"/>
    <mergeCell ref="AG209:AH209"/>
    <mergeCell ref="G209:H209"/>
    <mergeCell ref="I209:J209"/>
    <mergeCell ref="K209:L209"/>
    <mergeCell ref="M209:N209"/>
    <mergeCell ref="O209:P209"/>
    <mergeCell ref="Q209:R209"/>
    <mergeCell ref="S209:T209"/>
    <mergeCell ref="AO208:AP208"/>
    <mergeCell ref="AQ208:AR208"/>
    <mergeCell ref="AS208:AT208"/>
    <mergeCell ref="AU208:AV208"/>
    <mergeCell ref="AW208:AX208"/>
    <mergeCell ref="AI207:AJ207"/>
    <mergeCell ref="AK207:AL207"/>
    <mergeCell ref="AO207:AP207"/>
    <mergeCell ref="AQ207:AR207"/>
    <mergeCell ref="AS207:AT207"/>
    <mergeCell ref="AU207:AV207"/>
    <mergeCell ref="AW207:AX207"/>
    <mergeCell ref="G208:H208"/>
    <mergeCell ref="I208:J208"/>
    <mergeCell ref="K208:L208"/>
    <mergeCell ref="M208:N208"/>
    <mergeCell ref="O208:P208"/>
    <mergeCell ref="Q208:R208"/>
    <mergeCell ref="S208:T208"/>
    <mergeCell ref="G203:H203"/>
    <mergeCell ref="I203:J203"/>
    <mergeCell ref="K203:L203"/>
    <mergeCell ref="M203:N203"/>
    <mergeCell ref="O203:P203"/>
    <mergeCell ref="Q203:R203"/>
    <mergeCell ref="S203:T203"/>
    <mergeCell ref="G204:H204"/>
    <mergeCell ref="I204:J204"/>
    <mergeCell ref="K204:L204"/>
    <mergeCell ref="M204:N204"/>
    <mergeCell ref="O204:P204"/>
    <mergeCell ref="Q204:R204"/>
    <mergeCell ref="S204:T204"/>
    <mergeCell ref="AI206:AJ206"/>
    <mergeCell ref="AK206:AL206"/>
    <mergeCell ref="AM206:AN206"/>
    <mergeCell ref="U206:V206"/>
    <mergeCell ref="W206:X206"/>
    <mergeCell ref="Y206:Z206"/>
    <mergeCell ref="AA206:AB206"/>
    <mergeCell ref="AC206:AD206"/>
    <mergeCell ref="AE206:AF206"/>
    <mergeCell ref="AG206:AH206"/>
    <mergeCell ref="G206:H206"/>
    <mergeCell ref="I206:J206"/>
    <mergeCell ref="K206:L206"/>
    <mergeCell ref="M206:N206"/>
    <mergeCell ref="O206:P206"/>
    <mergeCell ref="Q206:R206"/>
    <mergeCell ref="S206:T206"/>
    <mergeCell ref="AU204:AV204"/>
    <mergeCell ref="AW204:AX204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AI208:AJ208"/>
    <mergeCell ref="AK208:AL208"/>
    <mergeCell ref="U208:V208"/>
    <mergeCell ref="W208:X208"/>
    <mergeCell ref="Y208:Z208"/>
    <mergeCell ref="AA208:AB208"/>
    <mergeCell ref="AC208:AD208"/>
    <mergeCell ref="AE208:AF208"/>
    <mergeCell ref="AG208:AH208"/>
    <mergeCell ref="AO206:AP206"/>
    <mergeCell ref="AQ206:AR206"/>
    <mergeCell ref="AS206:AT206"/>
    <mergeCell ref="AU206:AV206"/>
    <mergeCell ref="AW206:AX206"/>
    <mergeCell ref="AM207:AN207"/>
    <mergeCell ref="AM208:AN208"/>
    <mergeCell ref="U203:V203"/>
    <mergeCell ref="W203:X203"/>
    <mergeCell ref="Y203:Z203"/>
    <mergeCell ref="AA203:AB203"/>
    <mergeCell ref="AC203:AD203"/>
    <mergeCell ref="AE203:AF203"/>
    <mergeCell ref="AG203:AH203"/>
    <mergeCell ref="AI203:AJ203"/>
    <mergeCell ref="AK203:AL203"/>
    <mergeCell ref="AO203:AP203"/>
    <mergeCell ref="AQ203:AR203"/>
    <mergeCell ref="AS203:AT203"/>
    <mergeCell ref="AU203:AV203"/>
    <mergeCell ref="AW203:AX203"/>
    <mergeCell ref="G205:H205"/>
    <mergeCell ref="I205:J205"/>
    <mergeCell ref="K205:L205"/>
    <mergeCell ref="M205:N205"/>
    <mergeCell ref="O205:P205"/>
    <mergeCell ref="Q205:R205"/>
    <mergeCell ref="S205:T205"/>
    <mergeCell ref="AM205:AN205"/>
    <mergeCell ref="AO205:AP205"/>
    <mergeCell ref="AQ205:AR205"/>
    <mergeCell ref="AS205:AT205"/>
    <mergeCell ref="AU205:AV205"/>
    <mergeCell ref="AW205:AX205"/>
    <mergeCell ref="AM203:AN203"/>
    <mergeCell ref="AM204:AN204"/>
    <mergeCell ref="AO204:AP204"/>
    <mergeCell ref="AQ204:AR204"/>
    <mergeCell ref="AS204:AT204"/>
    <mergeCell ref="AI202:AJ202"/>
    <mergeCell ref="AK202:AL202"/>
    <mergeCell ref="AM202:AN202"/>
    <mergeCell ref="AO202:AP202"/>
    <mergeCell ref="AQ202:AR202"/>
    <mergeCell ref="AS202:AT202"/>
    <mergeCell ref="AU202:AV202"/>
    <mergeCell ref="AW202:AX202"/>
    <mergeCell ref="U202:V202"/>
    <mergeCell ref="W202:X202"/>
    <mergeCell ref="Y202:Z202"/>
    <mergeCell ref="AA202:AB202"/>
    <mergeCell ref="AC202:AD202"/>
    <mergeCell ref="AE202:AF202"/>
    <mergeCell ref="AG202:AH202"/>
    <mergeCell ref="G202:H202"/>
    <mergeCell ref="I202:J202"/>
    <mergeCell ref="K202:L202"/>
    <mergeCell ref="M202:N202"/>
    <mergeCell ref="O202:P202"/>
    <mergeCell ref="Q202:R202"/>
    <mergeCell ref="S202:T202"/>
    <mergeCell ref="AI204:AJ204"/>
    <mergeCell ref="AK204:AL204"/>
    <mergeCell ref="U204:V204"/>
    <mergeCell ref="W204:X204"/>
    <mergeCell ref="Y204:Z204"/>
    <mergeCell ref="AA204:AB204"/>
    <mergeCell ref="AC204:AD204"/>
    <mergeCell ref="AE204:AF204"/>
    <mergeCell ref="AG204:AH204"/>
    <mergeCell ref="AI205:AJ205"/>
    <mergeCell ref="AK205:AL205"/>
    <mergeCell ref="U205:V205"/>
    <mergeCell ref="W205:X205"/>
    <mergeCell ref="Y205:Z205"/>
    <mergeCell ref="AA205:AB205"/>
    <mergeCell ref="AC205:AD205"/>
    <mergeCell ref="AE205:AF205"/>
    <mergeCell ref="AG205:AH205"/>
    <mergeCell ref="AI201:AJ201"/>
    <mergeCell ref="AK201:AL201"/>
    <mergeCell ref="AM201:AN201"/>
    <mergeCell ref="AO201:AP201"/>
    <mergeCell ref="AQ201:AR201"/>
    <mergeCell ref="AS201:AT201"/>
    <mergeCell ref="AU201:AV201"/>
    <mergeCell ref="AW201:AX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AI200:AJ200"/>
    <mergeCell ref="AK200:AL200"/>
    <mergeCell ref="AM200:AN200"/>
    <mergeCell ref="AO200:AP200"/>
    <mergeCell ref="AQ200:AR200"/>
    <mergeCell ref="AS200:AT200"/>
    <mergeCell ref="AU200:AV200"/>
    <mergeCell ref="AW200:AX200"/>
    <mergeCell ref="U200:V200"/>
    <mergeCell ref="W200:X200"/>
    <mergeCell ref="Y200:Z200"/>
    <mergeCell ref="AA200:AB200"/>
    <mergeCell ref="AC200:AD200"/>
    <mergeCell ref="AE200:AF200"/>
    <mergeCell ref="AG200:AH200"/>
    <mergeCell ref="G200:H200"/>
    <mergeCell ref="I200:J200"/>
    <mergeCell ref="K200:L200"/>
    <mergeCell ref="M200:N200"/>
    <mergeCell ref="O200:P200"/>
    <mergeCell ref="Q200:R200"/>
    <mergeCell ref="S200:T200"/>
    <mergeCell ref="AO199:AP199"/>
    <mergeCell ref="AQ199:AR199"/>
    <mergeCell ref="AS199:AT199"/>
    <mergeCell ref="AU199:AV199"/>
    <mergeCell ref="AW199:AX199"/>
    <mergeCell ref="AI198:AJ198"/>
    <mergeCell ref="AK198:AL198"/>
    <mergeCell ref="AO198:AP198"/>
    <mergeCell ref="AQ198:AR198"/>
    <mergeCell ref="AS198:AT198"/>
    <mergeCell ref="AU198:AV198"/>
    <mergeCell ref="AW198:AX198"/>
    <mergeCell ref="G199:H199"/>
    <mergeCell ref="I199:J199"/>
    <mergeCell ref="K199:L199"/>
    <mergeCell ref="M199:N199"/>
    <mergeCell ref="O199:P199"/>
    <mergeCell ref="Q199:R199"/>
    <mergeCell ref="S199:T199"/>
    <mergeCell ref="G194:H194"/>
    <mergeCell ref="I194:J194"/>
    <mergeCell ref="K194:L194"/>
    <mergeCell ref="M194:N194"/>
    <mergeCell ref="O194:P194"/>
    <mergeCell ref="Q194:R194"/>
    <mergeCell ref="S194:T194"/>
    <mergeCell ref="G195:H195"/>
    <mergeCell ref="I195:J195"/>
    <mergeCell ref="K195:L195"/>
    <mergeCell ref="M195:N195"/>
    <mergeCell ref="O195:P195"/>
    <mergeCell ref="Q195:R195"/>
    <mergeCell ref="S195:T195"/>
    <mergeCell ref="AI197:AJ197"/>
    <mergeCell ref="AK197:AL197"/>
    <mergeCell ref="AM197:AN197"/>
    <mergeCell ref="U197:V197"/>
    <mergeCell ref="W197:X197"/>
    <mergeCell ref="Y197:Z197"/>
    <mergeCell ref="AA197:AB197"/>
    <mergeCell ref="AC197:AD197"/>
    <mergeCell ref="AE197:AF197"/>
    <mergeCell ref="AG197:AH197"/>
    <mergeCell ref="G197:H197"/>
    <mergeCell ref="I197:J197"/>
    <mergeCell ref="K197:L197"/>
    <mergeCell ref="M197:N197"/>
    <mergeCell ref="O197:P197"/>
    <mergeCell ref="Q197:R197"/>
    <mergeCell ref="S197:T197"/>
    <mergeCell ref="AU195:AV195"/>
    <mergeCell ref="AW195:AX195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AI199:AJ199"/>
    <mergeCell ref="AK199:AL199"/>
    <mergeCell ref="U199:V199"/>
    <mergeCell ref="W199:X199"/>
    <mergeCell ref="Y199:Z199"/>
    <mergeCell ref="AA199:AB199"/>
    <mergeCell ref="AC199:AD199"/>
    <mergeCell ref="AE199:AF199"/>
    <mergeCell ref="AG199:AH199"/>
    <mergeCell ref="AO197:AP197"/>
    <mergeCell ref="AQ197:AR197"/>
    <mergeCell ref="AS197:AT197"/>
    <mergeCell ref="AU197:AV197"/>
    <mergeCell ref="AW197:AX197"/>
    <mergeCell ref="AM198:AN198"/>
    <mergeCell ref="AM199:AN199"/>
    <mergeCell ref="U194:V194"/>
    <mergeCell ref="W194:X194"/>
    <mergeCell ref="Y194:Z194"/>
    <mergeCell ref="AA194:AB194"/>
    <mergeCell ref="AC194:AD194"/>
    <mergeCell ref="AE194:AF194"/>
    <mergeCell ref="AG194:AH194"/>
    <mergeCell ref="AI194:AJ194"/>
    <mergeCell ref="AK194:AL194"/>
    <mergeCell ref="AO194:AP194"/>
    <mergeCell ref="AQ194:AR194"/>
    <mergeCell ref="AS194:AT194"/>
    <mergeCell ref="AU194:AV194"/>
    <mergeCell ref="AW194:AX194"/>
    <mergeCell ref="G196:H196"/>
    <mergeCell ref="I196:J196"/>
    <mergeCell ref="K196:L196"/>
    <mergeCell ref="M196:N196"/>
    <mergeCell ref="O196:P196"/>
    <mergeCell ref="Q196:R196"/>
    <mergeCell ref="S196:T196"/>
    <mergeCell ref="AM196:AN196"/>
    <mergeCell ref="AO196:AP196"/>
    <mergeCell ref="AQ196:AR196"/>
    <mergeCell ref="AS196:AT196"/>
    <mergeCell ref="AU196:AV196"/>
    <mergeCell ref="AW196:AX196"/>
    <mergeCell ref="AM194:AN194"/>
    <mergeCell ref="AM195:AN195"/>
    <mergeCell ref="AO195:AP195"/>
    <mergeCell ref="AQ195:AR195"/>
    <mergeCell ref="AS195:AT195"/>
    <mergeCell ref="AI193:AJ193"/>
    <mergeCell ref="AK193:AL193"/>
    <mergeCell ref="AM193:AN193"/>
    <mergeCell ref="AO193:AP193"/>
    <mergeCell ref="AQ193:AR193"/>
    <mergeCell ref="AS193:AT193"/>
    <mergeCell ref="AU193:AV193"/>
    <mergeCell ref="AW193:AX193"/>
    <mergeCell ref="U193:V193"/>
    <mergeCell ref="W193:X193"/>
    <mergeCell ref="Y193:Z193"/>
    <mergeCell ref="AA193:AB193"/>
    <mergeCell ref="AC193:AD193"/>
    <mergeCell ref="AE193:AF193"/>
    <mergeCell ref="AG193:AH193"/>
    <mergeCell ref="G193:H193"/>
    <mergeCell ref="I193:J193"/>
    <mergeCell ref="K193:L193"/>
    <mergeCell ref="M193:N193"/>
    <mergeCell ref="O193:P193"/>
    <mergeCell ref="Q193:R193"/>
    <mergeCell ref="S193:T193"/>
    <mergeCell ref="AI195:AJ195"/>
    <mergeCell ref="AK195:AL195"/>
    <mergeCell ref="U195:V195"/>
    <mergeCell ref="W195:X195"/>
    <mergeCell ref="Y195:Z195"/>
    <mergeCell ref="AA195:AB195"/>
    <mergeCell ref="AC195:AD195"/>
    <mergeCell ref="AE195:AF195"/>
    <mergeCell ref="AG195:AH195"/>
    <mergeCell ref="AI196:AJ196"/>
    <mergeCell ref="AK196:AL196"/>
    <mergeCell ref="U196:V196"/>
    <mergeCell ref="W196:X196"/>
    <mergeCell ref="Y196:Z196"/>
    <mergeCell ref="AA196:AB196"/>
    <mergeCell ref="AC196:AD196"/>
    <mergeCell ref="AE196:AF196"/>
    <mergeCell ref="AG196:AH196"/>
    <mergeCell ref="AI192:AJ192"/>
    <mergeCell ref="AK192:AL192"/>
    <mergeCell ref="AM192:AN192"/>
    <mergeCell ref="AO192:AP192"/>
    <mergeCell ref="AQ192:AR192"/>
    <mergeCell ref="AS192:AT192"/>
    <mergeCell ref="AU192:AV192"/>
    <mergeCell ref="AW192:AX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U191:V191"/>
    <mergeCell ref="W191:X191"/>
    <mergeCell ref="Y191:Z191"/>
    <mergeCell ref="AA191:AB191"/>
    <mergeCell ref="AC191:AD191"/>
    <mergeCell ref="AE191:AF191"/>
    <mergeCell ref="AG191:AH191"/>
    <mergeCell ref="G191:H191"/>
    <mergeCell ref="I191:J191"/>
    <mergeCell ref="K191:L191"/>
    <mergeCell ref="M191:N191"/>
    <mergeCell ref="O191:P191"/>
    <mergeCell ref="Q191:R191"/>
    <mergeCell ref="S191:T191"/>
    <mergeCell ref="AO190:AP190"/>
    <mergeCell ref="AQ190:AR190"/>
    <mergeCell ref="AS190:AT190"/>
    <mergeCell ref="AU190:AV190"/>
    <mergeCell ref="AW190:AX190"/>
    <mergeCell ref="AI189:AJ189"/>
    <mergeCell ref="AK189:AL189"/>
    <mergeCell ref="AO189:AP189"/>
    <mergeCell ref="AQ189:AR189"/>
    <mergeCell ref="AS189:AT189"/>
    <mergeCell ref="AU189:AV189"/>
    <mergeCell ref="AW189:AX189"/>
    <mergeCell ref="G190:H190"/>
    <mergeCell ref="I190:J190"/>
    <mergeCell ref="K190:L190"/>
    <mergeCell ref="M190:N190"/>
    <mergeCell ref="O190:P190"/>
    <mergeCell ref="Q190:R190"/>
    <mergeCell ref="S190:T190"/>
    <mergeCell ref="G185:H185"/>
    <mergeCell ref="I185:J185"/>
    <mergeCell ref="K185:L185"/>
    <mergeCell ref="M185:N185"/>
    <mergeCell ref="O185:P185"/>
    <mergeCell ref="Q185:R185"/>
    <mergeCell ref="S185:T185"/>
    <mergeCell ref="G186:H186"/>
    <mergeCell ref="I186:J186"/>
    <mergeCell ref="K186:L186"/>
    <mergeCell ref="M186:N186"/>
    <mergeCell ref="O186:P186"/>
    <mergeCell ref="Q186:R186"/>
    <mergeCell ref="S186:T186"/>
    <mergeCell ref="AI188:AJ188"/>
    <mergeCell ref="AK188:AL188"/>
    <mergeCell ref="AM188:AN188"/>
    <mergeCell ref="U188:V188"/>
    <mergeCell ref="W188:X188"/>
    <mergeCell ref="Y188:Z188"/>
    <mergeCell ref="AA188:AB188"/>
    <mergeCell ref="AC188:AD188"/>
    <mergeCell ref="AE188:AF188"/>
    <mergeCell ref="AG188:AH188"/>
    <mergeCell ref="G188:H188"/>
    <mergeCell ref="I188:J188"/>
    <mergeCell ref="K188:L188"/>
    <mergeCell ref="M188:N188"/>
    <mergeCell ref="O188:P188"/>
    <mergeCell ref="Q188:R188"/>
    <mergeCell ref="S188:T188"/>
    <mergeCell ref="AU186:AV186"/>
    <mergeCell ref="AW186:AX186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AI190:AJ190"/>
    <mergeCell ref="AK190:AL190"/>
    <mergeCell ref="U190:V190"/>
    <mergeCell ref="W190:X190"/>
    <mergeCell ref="Y190:Z190"/>
    <mergeCell ref="AA190:AB190"/>
    <mergeCell ref="AC190:AD190"/>
    <mergeCell ref="AE190:AF190"/>
    <mergeCell ref="AG190:AH190"/>
    <mergeCell ref="AO188:AP188"/>
    <mergeCell ref="AQ188:AR188"/>
    <mergeCell ref="AS188:AT188"/>
    <mergeCell ref="AU188:AV188"/>
    <mergeCell ref="AW188:AX188"/>
    <mergeCell ref="AM189:AN189"/>
    <mergeCell ref="AM190:AN190"/>
    <mergeCell ref="U185:V185"/>
    <mergeCell ref="W185:X185"/>
    <mergeCell ref="Y185:Z185"/>
    <mergeCell ref="AA185:AB185"/>
    <mergeCell ref="AC185:AD185"/>
    <mergeCell ref="AE185:AF185"/>
    <mergeCell ref="AG185:AH185"/>
    <mergeCell ref="AI185:AJ185"/>
    <mergeCell ref="AK185:AL185"/>
    <mergeCell ref="AO185:AP185"/>
    <mergeCell ref="AQ185:AR185"/>
    <mergeCell ref="AS185:AT185"/>
    <mergeCell ref="AU185:AV185"/>
    <mergeCell ref="AW185:AX185"/>
    <mergeCell ref="G187:H187"/>
    <mergeCell ref="I187:J187"/>
    <mergeCell ref="K187:L187"/>
    <mergeCell ref="M187:N187"/>
    <mergeCell ref="O187:P187"/>
    <mergeCell ref="Q187:R187"/>
    <mergeCell ref="S187:T187"/>
    <mergeCell ref="AM187:AN187"/>
    <mergeCell ref="AO187:AP187"/>
    <mergeCell ref="AQ187:AR187"/>
    <mergeCell ref="AS187:AT187"/>
    <mergeCell ref="AU187:AV187"/>
    <mergeCell ref="AW187:AX187"/>
    <mergeCell ref="AM185:AN185"/>
    <mergeCell ref="AM186:AN186"/>
    <mergeCell ref="AO186:AP186"/>
    <mergeCell ref="AQ186:AR186"/>
    <mergeCell ref="AS186:AT186"/>
    <mergeCell ref="AI184:AJ184"/>
    <mergeCell ref="AK184:AL184"/>
    <mergeCell ref="AM184:AN184"/>
    <mergeCell ref="AO184:AP184"/>
    <mergeCell ref="AQ184:AR184"/>
    <mergeCell ref="AS184:AT184"/>
    <mergeCell ref="AU184:AV184"/>
    <mergeCell ref="AW184:AX184"/>
    <mergeCell ref="U184:V184"/>
    <mergeCell ref="W184:X184"/>
    <mergeCell ref="Y184:Z184"/>
    <mergeCell ref="AA184:AB184"/>
    <mergeCell ref="AC184:AD184"/>
    <mergeCell ref="AE184:AF184"/>
    <mergeCell ref="AG184:AH184"/>
    <mergeCell ref="G184:H184"/>
    <mergeCell ref="I184:J184"/>
    <mergeCell ref="K184:L184"/>
    <mergeCell ref="M184:N184"/>
    <mergeCell ref="O184:P184"/>
    <mergeCell ref="Q184:R184"/>
    <mergeCell ref="S184:T184"/>
    <mergeCell ref="AI186:AJ186"/>
    <mergeCell ref="AK186:AL186"/>
    <mergeCell ref="U186:V186"/>
    <mergeCell ref="W186:X186"/>
    <mergeCell ref="Y186:Z186"/>
    <mergeCell ref="AA186:AB186"/>
    <mergeCell ref="AC186:AD186"/>
    <mergeCell ref="AE186:AF186"/>
    <mergeCell ref="AG186:AH186"/>
    <mergeCell ref="AI187:AJ187"/>
    <mergeCell ref="AK187:AL187"/>
    <mergeCell ref="U187:V187"/>
    <mergeCell ref="W187:X187"/>
    <mergeCell ref="Y187:Z187"/>
    <mergeCell ref="AA187:AB187"/>
    <mergeCell ref="AC187:AD187"/>
    <mergeCell ref="AE187:AF187"/>
    <mergeCell ref="AG187:AH187"/>
    <mergeCell ref="AI183:AJ183"/>
    <mergeCell ref="AK183:AL183"/>
    <mergeCell ref="AM183:AN183"/>
    <mergeCell ref="AO183:AP183"/>
    <mergeCell ref="AQ183:AR183"/>
    <mergeCell ref="AS183:AT183"/>
    <mergeCell ref="AU183:AV183"/>
    <mergeCell ref="AW183:AX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AI182:AJ182"/>
    <mergeCell ref="AK182:AL182"/>
    <mergeCell ref="AM182:AN182"/>
    <mergeCell ref="AO182:AP182"/>
    <mergeCell ref="AQ182:AR182"/>
    <mergeCell ref="AS182:AT182"/>
    <mergeCell ref="AU182:AV182"/>
    <mergeCell ref="AW182:AX182"/>
    <mergeCell ref="U182:V182"/>
    <mergeCell ref="W182:X182"/>
    <mergeCell ref="Y182:Z182"/>
    <mergeCell ref="AA182:AB182"/>
    <mergeCell ref="AC182:AD182"/>
    <mergeCell ref="AE182:AF182"/>
    <mergeCell ref="AG182:AH182"/>
    <mergeCell ref="G182:H182"/>
    <mergeCell ref="I182:J182"/>
    <mergeCell ref="K182:L182"/>
    <mergeCell ref="M182:N182"/>
    <mergeCell ref="O182:P182"/>
    <mergeCell ref="Q182:R182"/>
    <mergeCell ref="S182:T182"/>
    <mergeCell ref="AO181:AP181"/>
    <mergeCell ref="AQ181:AR181"/>
    <mergeCell ref="AS181:AT181"/>
    <mergeCell ref="AU181:AV181"/>
    <mergeCell ref="AW181:AX181"/>
    <mergeCell ref="AI180:AJ180"/>
    <mergeCell ref="AK180:AL180"/>
    <mergeCell ref="AO180:AP180"/>
    <mergeCell ref="AQ180:AR180"/>
    <mergeCell ref="AS180:AT180"/>
    <mergeCell ref="AU180:AV180"/>
    <mergeCell ref="AW180:AX180"/>
    <mergeCell ref="G181:H181"/>
    <mergeCell ref="I181:J181"/>
    <mergeCell ref="K181:L181"/>
    <mergeCell ref="M181:N181"/>
    <mergeCell ref="O181:P181"/>
    <mergeCell ref="Q181:R181"/>
    <mergeCell ref="S181:T181"/>
    <mergeCell ref="G176:H176"/>
    <mergeCell ref="I176:J176"/>
    <mergeCell ref="K176:L176"/>
    <mergeCell ref="M176:N176"/>
    <mergeCell ref="O176:P176"/>
    <mergeCell ref="Q176:R176"/>
    <mergeCell ref="S176:T176"/>
    <mergeCell ref="G177:H177"/>
    <mergeCell ref="I177:J177"/>
    <mergeCell ref="K177:L177"/>
    <mergeCell ref="M177:N177"/>
    <mergeCell ref="O177:P177"/>
    <mergeCell ref="Q177:R177"/>
    <mergeCell ref="S177:T177"/>
    <mergeCell ref="AI179:AJ179"/>
    <mergeCell ref="AK179:AL179"/>
    <mergeCell ref="AM179:AN179"/>
    <mergeCell ref="U179:V179"/>
    <mergeCell ref="W179:X179"/>
    <mergeCell ref="Y179:Z179"/>
    <mergeCell ref="AA179:AB179"/>
    <mergeCell ref="AC179:AD179"/>
    <mergeCell ref="AE179:AF179"/>
    <mergeCell ref="AG179:AH179"/>
    <mergeCell ref="G179:H179"/>
    <mergeCell ref="I179:J179"/>
    <mergeCell ref="K179:L179"/>
    <mergeCell ref="M179:N179"/>
    <mergeCell ref="O179:P179"/>
    <mergeCell ref="Q179:R179"/>
    <mergeCell ref="S179:T179"/>
    <mergeCell ref="AU177:AV177"/>
    <mergeCell ref="AW177:AX177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AI181:AJ181"/>
    <mergeCell ref="AK181:AL181"/>
    <mergeCell ref="U181:V181"/>
    <mergeCell ref="W181:X181"/>
    <mergeCell ref="Y181:Z181"/>
    <mergeCell ref="AA181:AB181"/>
    <mergeCell ref="AC181:AD181"/>
    <mergeCell ref="AE181:AF181"/>
    <mergeCell ref="AG181:AH181"/>
    <mergeCell ref="AO179:AP179"/>
    <mergeCell ref="AQ179:AR179"/>
    <mergeCell ref="AS179:AT179"/>
    <mergeCell ref="AU179:AV179"/>
    <mergeCell ref="AW179:AX179"/>
    <mergeCell ref="AM180:AN180"/>
    <mergeCell ref="AM181:AN181"/>
    <mergeCell ref="U176:V176"/>
    <mergeCell ref="W176:X176"/>
    <mergeCell ref="Y176:Z176"/>
    <mergeCell ref="AA176:AB176"/>
    <mergeCell ref="AC176:AD176"/>
    <mergeCell ref="AE176:AF176"/>
    <mergeCell ref="AG176:AH176"/>
    <mergeCell ref="AI176:AJ176"/>
    <mergeCell ref="AK176:AL176"/>
    <mergeCell ref="AO176:AP176"/>
    <mergeCell ref="AQ176:AR176"/>
    <mergeCell ref="AS176:AT176"/>
    <mergeCell ref="AU176:AV176"/>
    <mergeCell ref="AW176:AX176"/>
    <mergeCell ref="G178:H178"/>
    <mergeCell ref="I178:J178"/>
    <mergeCell ref="K178:L178"/>
    <mergeCell ref="M178:N178"/>
    <mergeCell ref="O178:P178"/>
    <mergeCell ref="Q178:R178"/>
    <mergeCell ref="S178:T178"/>
    <mergeCell ref="AM178:AN178"/>
    <mergeCell ref="AO178:AP178"/>
    <mergeCell ref="AQ178:AR178"/>
    <mergeCell ref="AS178:AT178"/>
    <mergeCell ref="AU178:AV178"/>
    <mergeCell ref="AW178:AX178"/>
    <mergeCell ref="AM176:AN176"/>
    <mergeCell ref="AM177:AN177"/>
    <mergeCell ref="AO177:AP177"/>
    <mergeCell ref="AQ177:AR177"/>
    <mergeCell ref="AS177:AT177"/>
    <mergeCell ref="AI175:AJ175"/>
    <mergeCell ref="AK175:AL175"/>
    <mergeCell ref="AM175:AN175"/>
    <mergeCell ref="AO175:AP175"/>
    <mergeCell ref="AQ175:AR175"/>
    <mergeCell ref="AS175:AT175"/>
    <mergeCell ref="AU175:AV175"/>
    <mergeCell ref="AW175:AX175"/>
    <mergeCell ref="U175:V175"/>
    <mergeCell ref="W175:X175"/>
    <mergeCell ref="Y175:Z175"/>
    <mergeCell ref="AA175:AB175"/>
    <mergeCell ref="AC175:AD175"/>
    <mergeCell ref="AE175:AF175"/>
    <mergeCell ref="AG175:AH175"/>
    <mergeCell ref="G175:H175"/>
    <mergeCell ref="I175:J175"/>
    <mergeCell ref="K175:L175"/>
    <mergeCell ref="M175:N175"/>
    <mergeCell ref="O175:P175"/>
    <mergeCell ref="Q175:R175"/>
    <mergeCell ref="S175:T175"/>
    <mergeCell ref="AI177:AJ177"/>
    <mergeCell ref="AK177:AL177"/>
    <mergeCell ref="U177:V177"/>
    <mergeCell ref="W177:X177"/>
    <mergeCell ref="Y177:Z177"/>
    <mergeCell ref="AA177:AB177"/>
    <mergeCell ref="AC177:AD177"/>
    <mergeCell ref="AE177:AF177"/>
    <mergeCell ref="AG177:AH177"/>
    <mergeCell ref="AI178:AJ178"/>
    <mergeCell ref="AK178:AL178"/>
    <mergeCell ref="U178:V178"/>
    <mergeCell ref="W178:X178"/>
    <mergeCell ref="Y178:Z178"/>
    <mergeCell ref="AA178:AB178"/>
    <mergeCell ref="AC178:AD178"/>
    <mergeCell ref="AE178:AF178"/>
    <mergeCell ref="AG178:AH178"/>
    <mergeCell ref="AI174:AJ174"/>
    <mergeCell ref="AK174:AL174"/>
    <mergeCell ref="AM174:AN174"/>
    <mergeCell ref="AO174:AP174"/>
    <mergeCell ref="AQ174:AR174"/>
    <mergeCell ref="AS174:AT174"/>
    <mergeCell ref="AU174:AV174"/>
    <mergeCell ref="AW174:AX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AI173:AJ173"/>
    <mergeCell ref="AK173:AL173"/>
    <mergeCell ref="AM173:AN173"/>
    <mergeCell ref="AO173:AP173"/>
    <mergeCell ref="AQ173:AR173"/>
    <mergeCell ref="AS173:AT173"/>
    <mergeCell ref="AU173:AV173"/>
    <mergeCell ref="AW173:AX173"/>
    <mergeCell ref="U173:V173"/>
    <mergeCell ref="W173:X173"/>
    <mergeCell ref="Y173:Z173"/>
    <mergeCell ref="AA173:AB173"/>
    <mergeCell ref="AC173:AD173"/>
    <mergeCell ref="AE173:AF173"/>
    <mergeCell ref="AG173:AH173"/>
    <mergeCell ref="G173:H173"/>
    <mergeCell ref="I173:J173"/>
    <mergeCell ref="K173:L173"/>
    <mergeCell ref="M173:N173"/>
    <mergeCell ref="O173:P173"/>
    <mergeCell ref="Q173:R173"/>
    <mergeCell ref="S173:T173"/>
    <mergeCell ref="AO172:AP172"/>
    <mergeCell ref="AQ172:AR172"/>
    <mergeCell ref="AS172:AT172"/>
    <mergeCell ref="AU172:AV172"/>
    <mergeCell ref="AW172:AX172"/>
    <mergeCell ref="AI171:AJ171"/>
    <mergeCell ref="AK171:AL171"/>
    <mergeCell ref="AO171:AP171"/>
    <mergeCell ref="AQ171:AR171"/>
    <mergeCell ref="AS171:AT171"/>
    <mergeCell ref="AU171:AV171"/>
    <mergeCell ref="AW171:AX171"/>
    <mergeCell ref="G172:H172"/>
    <mergeCell ref="I172:J172"/>
    <mergeCell ref="K172:L172"/>
    <mergeCell ref="M172:N172"/>
    <mergeCell ref="O172:P172"/>
    <mergeCell ref="Q172:R172"/>
    <mergeCell ref="S172:T172"/>
    <mergeCell ref="G167:H167"/>
    <mergeCell ref="I167:J167"/>
    <mergeCell ref="K167:L167"/>
    <mergeCell ref="M167:N167"/>
    <mergeCell ref="O167:P167"/>
    <mergeCell ref="Q167:R167"/>
    <mergeCell ref="S167:T167"/>
    <mergeCell ref="G168:H168"/>
    <mergeCell ref="I168:J168"/>
    <mergeCell ref="K168:L168"/>
    <mergeCell ref="M168:N168"/>
    <mergeCell ref="O168:P168"/>
    <mergeCell ref="Q168:R168"/>
    <mergeCell ref="S168:T168"/>
    <mergeCell ref="AI170:AJ170"/>
    <mergeCell ref="AK170:AL170"/>
    <mergeCell ref="AM170:AN170"/>
    <mergeCell ref="U170:V170"/>
    <mergeCell ref="W170:X170"/>
    <mergeCell ref="Y170:Z170"/>
    <mergeCell ref="AA170:AB170"/>
    <mergeCell ref="AC170:AD170"/>
    <mergeCell ref="AE170:AF170"/>
    <mergeCell ref="AG170:AH170"/>
    <mergeCell ref="G170:H170"/>
    <mergeCell ref="I170:J170"/>
    <mergeCell ref="K170:L170"/>
    <mergeCell ref="M170:N170"/>
    <mergeCell ref="O170:P170"/>
    <mergeCell ref="Q170:R170"/>
    <mergeCell ref="S170:T170"/>
    <mergeCell ref="AU168:AV168"/>
    <mergeCell ref="AW168:AX168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AI172:AJ172"/>
    <mergeCell ref="AK172:AL172"/>
    <mergeCell ref="U172:V172"/>
    <mergeCell ref="W172:X172"/>
    <mergeCell ref="Y172:Z172"/>
    <mergeCell ref="AA172:AB172"/>
    <mergeCell ref="AC172:AD172"/>
    <mergeCell ref="AE172:AF172"/>
    <mergeCell ref="AG172:AH172"/>
    <mergeCell ref="AO170:AP170"/>
    <mergeCell ref="AQ170:AR170"/>
    <mergeCell ref="AS170:AT170"/>
    <mergeCell ref="AU170:AV170"/>
    <mergeCell ref="AW170:AX170"/>
    <mergeCell ref="AM171:AN171"/>
    <mergeCell ref="AM172:AN172"/>
    <mergeCell ref="U167:V167"/>
    <mergeCell ref="W167:X167"/>
    <mergeCell ref="Y167:Z167"/>
    <mergeCell ref="AA167:AB167"/>
    <mergeCell ref="AC167:AD167"/>
    <mergeCell ref="AE167:AF167"/>
    <mergeCell ref="AG167:AH167"/>
    <mergeCell ref="AI167:AJ167"/>
    <mergeCell ref="AK167:AL167"/>
    <mergeCell ref="AO167:AP167"/>
    <mergeCell ref="AQ167:AR167"/>
    <mergeCell ref="AS167:AT167"/>
    <mergeCell ref="AU167:AV167"/>
    <mergeCell ref="AW167:AX167"/>
    <mergeCell ref="G169:H169"/>
    <mergeCell ref="I169:J169"/>
    <mergeCell ref="K169:L169"/>
    <mergeCell ref="M169:N169"/>
    <mergeCell ref="O169:P169"/>
    <mergeCell ref="Q169:R169"/>
    <mergeCell ref="S169:T169"/>
    <mergeCell ref="AM169:AN169"/>
    <mergeCell ref="AO169:AP169"/>
    <mergeCell ref="AQ169:AR169"/>
    <mergeCell ref="AS169:AT169"/>
    <mergeCell ref="AU169:AV169"/>
    <mergeCell ref="AW169:AX169"/>
    <mergeCell ref="AM167:AN167"/>
    <mergeCell ref="AM168:AN168"/>
    <mergeCell ref="AO168:AP168"/>
    <mergeCell ref="AQ168:AR168"/>
    <mergeCell ref="AS168:AT168"/>
    <mergeCell ref="AI166:AJ166"/>
    <mergeCell ref="AK166:AL166"/>
    <mergeCell ref="AM166:AN166"/>
    <mergeCell ref="AO166:AP166"/>
    <mergeCell ref="AQ166:AR166"/>
    <mergeCell ref="AS166:AT166"/>
    <mergeCell ref="AU166:AV166"/>
    <mergeCell ref="AW166:AX166"/>
    <mergeCell ref="U166:V166"/>
    <mergeCell ref="W166:X166"/>
    <mergeCell ref="Y166:Z166"/>
    <mergeCell ref="AA166:AB166"/>
    <mergeCell ref="AC166:AD166"/>
    <mergeCell ref="AE166:AF166"/>
    <mergeCell ref="AG166:AH166"/>
    <mergeCell ref="G166:H166"/>
    <mergeCell ref="I166:J166"/>
    <mergeCell ref="K166:L166"/>
    <mergeCell ref="M166:N166"/>
    <mergeCell ref="O166:P166"/>
    <mergeCell ref="Q166:R166"/>
    <mergeCell ref="S166:T166"/>
    <mergeCell ref="AI168:AJ168"/>
    <mergeCell ref="AK168:AL168"/>
    <mergeCell ref="U168:V168"/>
    <mergeCell ref="W168:X168"/>
    <mergeCell ref="Y168:Z168"/>
    <mergeCell ref="AA168:AB168"/>
    <mergeCell ref="AC168:AD168"/>
    <mergeCell ref="AE168:AF168"/>
    <mergeCell ref="AG168:AH168"/>
    <mergeCell ref="AI169:AJ169"/>
    <mergeCell ref="AK169:AL169"/>
    <mergeCell ref="U169:V169"/>
    <mergeCell ref="W169:X169"/>
    <mergeCell ref="Y169:Z169"/>
    <mergeCell ref="AA169:AB169"/>
    <mergeCell ref="AC169:AD169"/>
    <mergeCell ref="AE169:AF169"/>
    <mergeCell ref="AG169:AH169"/>
    <mergeCell ref="AI165:AJ165"/>
    <mergeCell ref="AK165:AL165"/>
    <mergeCell ref="AM165:AN165"/>
    <mergeCell ref="AO165:AP165"/>
    <mergeCell ref="AQ165:AR165"/>
    <mergeCell ref="AS165:AT165"/>
    <mergeCell ref="AU165:AV165"/>
    <mergeCell ref="AW165:AX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AI164:AJ164"/>
    <mergeCell ref="AK164:AL164"/>
    <mergeCell ref="AM164:AN164"/>
    <mergeCell ref="AO164:AP164"/>
    <mergeCell ref="AQ164:AR164"/>
    <mergeCell ref="AS164:AT164"/>
    <mergeCell ref="AU164:AV164"/>
    <mergeCell ref="AW164:AX164"/>
    <mergeCell ref="U164:V164"/>
    <mergeCell ref="W164:X164"/>
    <mergeCell ref="Y164:Z164"/>
    <mergeCell ref="AA164:AB164"/>
    <mergeCell ref="AC164:AD164"/>
    <mergeCell ref="AE164:AF164"/>
    <mergeCell ref="AG164:AH164"/>
    <mergeCell ref="G164:H164"/>
    <mergeCell ref="I164:J164"/>
    <mergeCell ref="K164:L164"/>
    <mergeCell ref="M164:N164"/>
    <mergeCell ref="O164:P164"/>
    <mergeCell ref="Q164:R164"/>
    <mergeCell ref="S164:T164"/>
    <mergeCell ref="AO163:AP163"/>
    <mergeCell ref="AQ163:AR163"/>
    <mergeCell ref="AS163:AT163"/>
    <mergeCell ref="AU163:AV163"/>
    <mergeCell ref="AW163:AX163"/>
    <mergeCell ref="AI162:AJ162"/>
    <mergeCell ref="AK162:AL162"/>
    <mergeCell ref="AO162:AP162"/>
    <mergeCell ref="AQ162:AR162"/>
    <mergeCell ref="AS162:AT162"/>
    <mergeCell ref="AU162:AV162"/>
    <mergeCell ref="AW162:AX162"/>
    <mergeCell ref="G163:H163"/>
    <mergeCell ref="I163:J163"/>
    <mergeCell ref="K163:L163"/>
    <mergeCell ref="M163:N163"/>
    <mergeCell ref="O163:P163"/>
    <mergeCell ref="Q163:R163"/>
    <mergeCell ref="S163:T163"/>
    <mergeCell ref="G158:H158"/>
    <mergeCell ref="I158:J158"/>
    <mergeCell ref="K158:L158"/>
    <mergeCell ref="M158:N158"/>
    <mergeCell ref="O158:P158"/>
    <mergeCell ref="Q158:R158"/>
    <mergeCell ref="S158:T158"/>
    <mergeCell ref="G159:H159"/>
    <mergeCell ref="I159:J159"/>
    <mergeCell ref="K159:L159"/>
    <mergeCell ref="M159:N159"/>
    <mergeCell ref="O159:P159"/>
    <mergeCell ref="Q159:R159"/>
    <mergeCell ref="S159:T159"/>
    <mergeCell ref="AI161:AJ161"/>
    <mergeCell ref="AK161:AL161"/>
    <mergeCell ref="AM161:AN161"/>
    <mergeCell ref="U161:V161"/>
    <mergeCell ref="W161:X161"/>
    <mergeCell ref="Y161:Z161"/>
    <mergeCell ref="AA161:AB161"/>
    <mergeCell ref="AC161:AD161"/>
    <mergeCell ref="AE161:AF161"/>
    <mergeCell ref="AG161:AH161"/>
    <mergeCell ref="G161:H161"/>
    <mergeCell ref="I161:J161"/>
    <mergeCell ref="K161:L161"/>
    <mergeCell ref="M161:N161"/>
    <mergeCell ref="O161:P161"/>
    <mergeCell ref="Q161:R161"/>
    <mergeCell ref="S161:T161"/>
    <mergeCell ref="AU159:AV159"/>
    <mergeCell ref="AW159:AX159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AI163:AJ163"/>
    <mergeCell ref="AK163:AL163"/>
    <mergeCell ref="U163:V163"/>
    <mergeCell ref="W163:X163"/>
    <mergeCell ref="Y163:Z163"/>
    <mergeCell ref="AA163:AB163"/>
    <mergeCell ref="AC163:AD163"/>
    <mergeCell ref="AE163:AF163"/>
    <mergeCell ref="AG163:AH163"/>
    <mergeCell ref="AO161:AP161"/>
    <mergeCell ref="AQ161:AR161"/>
    <mergeCell ref="AS161:AT161"/>
    <mergeCell ref="AU161:AV161"/>
    <mergeCell ref="AW161:AX161"/>
    <mergeCell ref="AM162:AN162"/>
    <mergeCell ref="AM163:AN163"/>
    <mergeCell ref="U158:V158"/>
    <mergeCell ref="W158:X158"/>
    <mergeCell ref="Y158:Z158"/>
    <mergeCell ref="AA158:AB158"/>
    <mergeCell ref="AC158:AD158"/>
    <mergeCell ref="AE158:AF158"/>
    <mergeCell ref="AG158:AH158"/>
    <mergeCell ref="AI158:AJ158"/>
    <mergeCell ref="AK158:AL158"/>
    <mergeCell ref="AO158:AP158"/>
    <mergeCell ref="AQ158:AR158"/>
    <mergeCell ref="AS158:AT158"/>
    <mergeCell ref="AU158:AV158"/>
    <mergeCell ref="AW158:AX158"/>
    <mergeCell ref="G160:H160"/>
    <mergeCell ref="I160:J160"/>
    <mergeCell ref="K160:L160"/>
    <mergeCell ref="M160:N160"/>
    <mergeCell ref="O160:P160"/>
    <mergeCell ref="Q160:R160"/>
    <mergeCell ref="S160:T160"/>
    <mergeCell ref="AM160:AN160"/>
    <mergeCell ref="AO160:AP160"/>
    <mergeCell ref="AQ160:AR160"/>
    <mergeCell ref="AS160:AT160"/>
    <mergeCell ref="AU160:AV160"/>
    <mergeCell ref="AW160:AX160"/>
    <mergeCell ref="AM158:AN158"/>
    <mergeCell ref="AM159:AN159"/>
    <mergeCell ref="AO159:AP159"/>
    <mergeCell ref="AQ159:AR159"/>
    <mergeCell ref="AS159:AT159"/>
    <mergeCell ref="AI157:AJ157"/>
    <mergeCell ref="AK157:AL157"/>
    <mergeCell ref="AM157:AN157"/>
    <mergeCell ref="AO157:AP157"/>
    <mergeCell ref="AQ157:AR157"/>
    <mergeCell ref="AS157:AT157"/>
    <mergeCell ref="AU157:AV157"/>
    <mergeCell ref="AW157:AX157"/>
    <mergeCell ref="U157:V157"/>
    <mergeCell ref="W157:X157"/>
    <mergeCell ref="Y157:Z157"/>
    <mergeCell ref="AA157:AB157"/>
    <mergeCell ref="AC157:AD157"/>
    <mergeCell ref="AE157:AF157"/>
    <mergeCell ref="AG157:AH157"/>
    <mergeCell ref="G157:H157"/>
    <mergeCell ref="I157:J157"/>
    <mergeCell ref="K157:L157"/>
    <mergeCell ref="M157:N157"/>
    <mergeCell ref="O157:P157"/>
    <mergeCell ref="Q157:R157"/>
    <mergeCell ref="S157:T157"/>
    <mergeCell ref="AI159:AJ159"/>
    <mergeCell ref="AK159:AL159"/>
    <mergeCell ref="U159:V159"/>
    <mergeCell ref="W159:X159"/>
    <mergeCell ref="Y159:Z159"/>
    <mergeCell ref="AA159:AB159"/>
    <mergeCell ref="AC159:AD159"/>
    <mergeCell ref="AE159:AF159"/>
    <mergeCell ref="AG159:AH159"/>
    <mergeCell ref="AI160:AJ160"/>
    <mergeCell ref="AK160:AL160"/>
    <mergeCell ref="U160:V160"/>
    <mergeCell ref="W160:X160"/>
    <mergeCell ref="Y160:Z160"/>
    <mergeCell ref="AA160:AB160"/>
    <mergeCell ref="AC160:AD160"/>
    <mergeCell ref="AE160:AF160"/>
    <mergeCell ref="AG160:AH160"/>
    <mergeCell ref="AI156:AJ156"/>
    <mergeCell ref="AK156:AL156"/>
    <mergeCell ref="AM156:AN156"/>
    <mergeCell ref="AO156:AP156"/>
    <mergeCell ref="AQ156:AR156"/>
    <mergeCell ref="AS156:AT156"/>
    <mergeCell ref="AU156:AV156"/>
    <mergeCell ref="AW156:AX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AI155:AJ155"/>
    <mergeCell ref="AK155:AL155"/>
    <mergeCell ref="AM155:AN155"/>
    <mergeCell ref="AO155:AP155"/>
    <mergeCell ref="AQ155:AR155"/>
    <mergeCell ref="AS155:AT155"/>
    <mergeCell ref="AU155:AV155"/>
    <mergeCell ref="AW155:AX155"/>
    <mergeCell ref="U155:V155"/>
    <mergeCell ref="W155:X155"/>
    <mergeCell ref="Y155:Z155"/>
    <mergeCell ref="AA155:AB155"/>
    <mergeCell ref="AC155:AD155"/>
    <mergeCell ref="AE155:AF155"/>
    <mergeCell ref="AG155:AH155"/>
    <mergeCell ref="G155:H155"/>
    <mergeCell ref="I155:J155"/>
    <mergeCell ref="K155:L155"/>
    <mergeCell ref="M155:N155"/>
    <mergeCell ref="O155:P155"/>
    <mergeCell ref="Q155:R155"/>
    <mergeCell ref="S155:T155"/>
    <mergeCell ref="AO154:AP154"/>
    <mergeCell ref="AQ154:AR154"/>
    <mergeCell ref="AS154:AT154"/>
    <mergeCell ref="AU154:AV154"/>
    <mergeCell ref="AW154:AX154"/>
    <mergeCell ref="AI153:AJ153"/>
    <mergeCell ref="AK153:AL153"/>
    <mergeCell ref="AO153:AP153"/>
    <mergeCell ref="AQ153:AR153"/>
    <mergeCell ref="AS153:AT153"/>
    <mergeCell ref="AU153:AV153"/>
    <mergeCell ref="AW153:AX153"/>
    <mergeCell ref="G154:H154"/>
    <mergeCell ref="I154:J154"/>
    <mergeCell ref="K154:L154"/>
    <mergeCell ref="M154:N154"/>
    <mergeCell ref="O154:P154"/>
    <mergeCell ref="Q154:R154"/>
    <mergeCell ref="S154:T154"/>
    <mergeCell ref="G149:H149"/>
    <mergeCell ref="I149:J149"/>
    <mergeCell ref="K149:L149"/>
    <mergeCell ref="M149:N149"/>
    <mergeCell ref="O149:P149"/>
    <mergeCell ref="Q149:R149"/>
    <mergeCell ref="S149:T149"/>
    <mergeCell ref="G150:H150"/>
    <mergeCell ref="I150:J150"/>
    <mergeCell ref="K150:L150"/>
    <mergeCell ref="M150:N150"/>
    <mergeCell ref="O150:P150"/>
    <mergeCell ref="Q150:R150"/>
    <mergeCell ref="S150:T150"/>
    <mergeCell ref="AI152:AJ152"/>
    <mergeCell ref="AK152:AL152"/>
    <mergeCell ref="AM152:AN152"/>
    <mergeCell ref="U152:V152"/>
    <mergeCell ref="W152:X152"/>
    <mergeCell ref="Y152:Z152"/>
    <mergeCell ref="AA152:AB152"/>
    <mergeCell ref="AC152:AD152"/>
    <mergeCell ref="AE152:AF152"/>
    <mergeCell ref="AG152:AH152"/>
    <mergeCell ref="G152:H152"/>
    <mergeCell ref="I152:J152"/>
    <mergeCell ref="K152:L152"/>
    <mergeCell ref="M152:N152"/>
    <mergeCell ref="O152:P152"/>
    <mergeCell ref="Q152:R152"/>
    <mergeCell ref="S152:T152"/>
    <mergeCell ref="AU150:AV150"/>
    <mergeCell ref="AW150:AX150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AI154:AJ154"/>
    <mergeCell ref="AK154:AL154"/>
    <mergeCell ref="U154:V154"/>
    <mergeCell ref="W154:X154"/>
    <mergeCell ref="Y154:Z154"/>
    <mergeCell ref="AA154:AB154"/>
    <mergeCell ref="AC154:AD154"/>
    <mergeCell ref="AE154:AF154"/>
    <mergeCell ref="AG154:AH154"/>
    <mergeCell ref="AO152:AP152"/>
    <mergeCell ref="AQ152:AR152"/>
    <mergeCell ref="AS152:AT152"/>
    <mergeCell ref="AU152:AV152"/>
    <mergeCell ref="AW152:AX152"/>
    <mergeCell ref="AM153:AN153"/>
    <mergeCell ref="AM154:AN154"/>
    <mergeCell ref="U149:V149"/>
    <mergeCell ref="W149:X149"/>
    <mergeCell ref="Y149:Z149"/>
    <mergeCell ref="AA149:AB149"/>
    <mergeCell ref="AC149:AD149"/>
    <mergeCell ref="AE149:AF149"/>
    <mergeCell ref="AG149:AH149"/>
    <mergeCell ref="AI149:AJ149"/>
    <mergeCell ref="AK149:AL149"/>
    <mergeCell ref="AO149:AP149"/>
    <mergeCell ref="AQ149:AR149"/>
    <mergeCell ref="AS149:AT149"/>
    <mergeCell ref="AU149:AV149"/>
    <mergeCell ref="AW149:AX149"/>
    <mergeCell ref="G151:H151"/>
    <mergeCell ref="I151:J151"/>
    <mergeCell ref="K151:L151"/>
    <mergeCell ref="M151:N151"/>
    <mergeCell ref="O151:P151"/>
    <mergeCell ref="Q151:R151"/>
    <mergeCell ref="S151:T151"/>
    <mergeCell ref="AM151:AN151"/>
    <mergeCell ref="AO151:AP151"/>
    <mergeCell ref="AQ151:AR151"/>
    <mergeCell ref="AS151:AT151"/>
    <mergeCell ref="AU151:AV151"/>
    <mergeCell ref="AW151:AX151"/>
    <mergeCell ref="AM149:AN149"/>
    <mergeCell ref="AM150:AN150"/>
    <mergeCell ref="AO150:AP150"/>
    <mergeCell ref="AQ150:AR150"/>
    <mergeCell ref="AS150:AT150"/>
    <mergeCell ref="AI148:AJ148"/>
    <mergeCell ref="AK148:AL148"/>
    <mergeCell ref="AM148:AN148"/>
    <mergeCell ref="AO148:AP148"/>
    <mergeCell ref="AQ148:AR148"/>
    <mergeCell ref="AS148:AT148"/>
    <mergeCell ref="AU148:AV148"/>
    <mergeCell ref="AW148:AX148"/>
    <mergeCell ref="U148:V148"/>
    <mergeCell ref="W148:X148"/>
    <mergeCell ref="Y148:Z148"/>
    <mergeCell ref="AA148:AB148"/>
    <mergeCell ref="AC148:AD148"/>
    <mergeCell ref="AE148:AF148"/>
    <mergeCell ref="AG148:AH148"/>
    <mergeCell ref="G148:H148"/>
    <mergeCell ref="I148:J148"/>
    <mergeCell ref="K148:L148"/>
    <mergeCell ref="M148:N148"/>
    <mergeCell ref="O148:P148"/>
    <mergeCell ref="Q148:R148"/>
    <mergeCell ref="S148:T148"/>
    <mergeCell ref="AI150:AJ150"/>
    <mergeCell ref="AK150:AL150"/>
    <mergeCell ref="U150:V150"/>
    <mergeCell ref="W150:X150"/>
    <mergeCell ref="Y150:Z150"/>
    <mergeCell ref="AA150:AB150"/>
    <mergeCell ref="AC150:AD150"/>
    <mergeCell ref="AE150:AF150"/>
    <mergeCell ref="AG150:AH150"/>
    <mergeCell ref="AI151:AJ151"/>
    <mergeCell ref="AK151:AL151"/>
    <mergeCell ref="U151:V151"/>
    <mergeCell ref="W151:X151"/>
    <mergeCell ref="Y151:Z151"/>
    <mergeCell ref="AA151:AB151"/>
    <mergeCell ref="AC151:AD151"/>
    <mergeCell ref="AE151:AF151"/>
    <mergeCell ref="AG151:AH151"/>
    <mergeCell ref="AI147:AJ147"/>
    <mergeCell ref="AK147:AL147"/>
    <mergeCell ref="AM147:AN147"/>
    <mergeCell ref="AO147:AP147"/>
    <mergeCell ref="AQ147:AR147"/>
    <mergeCell ref="AS147:AT147"/>
    <mergeCell ref="AU147:AV147"/>
    <mergeCell ref="AW147:AX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AI146:AJ146"/>
    <mergeCell ref="AK146:AL146"/>
    <mergeCell ref="AM146:AN146"/>
    <mergeCell ref="AO146:AP146"/>
    <mergeCell ref="AQ146:AR146"/>
    <mergeCell ref="AS146:AT146"/>
    <mergeCell ref="AU146:AV146"/>
    <mergeCell ref="AW146:AX146"/>
    <mergeCell ref="U146:V146"/>
    <mergeCell ref="W146:X146"/>
    <mergeCell ref="Y146:Z146"/>
    <mergeCell ref="AA146:AB146"/>
    <mergeCell ref="AC146:AD146"/>
    <mergeCell ref="AE146:AF146"/>
    <mergeCell ref="AG146:AH146"/>
    <mergeCell ref="G146:H146"/>
    <mergeCell ref="I146:J146"/>
    <mergeCell ref="K146:L146"/>
    <mergeCell ref="M146:N146"/>
    <mergeCell ref="O146:P146"/>
    <mergeCell ref="Q146:R146"/>
    <mergeCell ref="S146:T146"/>
    <mergeCell ref="AO145:AP145"/>
    <mergeCell ref="AQ145:AR145"/>
    <mergeCell ref="AS145:AT145"/>
    <mergeCell ref="AU145:AV145"/>
    <mergeCell ref="AW145:AX145"/>
    <mergeCell ref="AI144:AJ144"/>
    <mergeCell ref="AK144:AL144"/>
    <mergeCell ref="AO144:AP144"/>
    <mergeCell ref="AQ144:AR144"/>
    <mergeCell ref="AS144:AT144"/>
    <mergeCell ref="AU144:AV144"/>
    <mergeCell ref="AW144:AX144"/>
    <mergeCell ref="G145:H145"/>
    <mergeCell ref="I145:J145"/>
    <mergeCell ref="K145:L145"/>
    <mergeCell ref="M145:N145"/>
    <mergeCell ref="O145:P145"/>
    <mergeCell ref="Q145:R145"/>
    <mergeCell ref="S145:T145"/>
    <mergeCell ref="G140:H140"/>
    <mergeCell ref="I140:J140"/>
    <mergeCell ref="K140:L140"/>
    <mergeCell ref="M140:N140"/>
    <mergeCell ref="O140:P140"/>
    <mergeCell ref="Q140:R140"/>
    <mergeCell ref="S140:T140"/>
    <mergeCell ref="G141:H141"/>
    <mergeCell ref="I141:J141"/>
    <mergeCell ref="K141:L141"/>
    <mergeCell ref="M141:N141"/>
    <mergeCell ref="O141:P141"/>
    <mergeCell ref="Q141:R141"/>
    <mergeCell ref="S141:T141"/>
    <mergeCell ref="AI143:AJ143"/>
    <mergeCell ref="AK143:AL143"/>
    <mergeCell ref="AM143:AN143"/>
    <mergeCell ref="U143:V143"/>
    <mergeCell ref="W143:X143"/>
    <mergeCell ref="Y143:Z143"/>
    <mergeCell ref="AA143:AB143"/>
    <mergeCell ref="AC143:AD143"/>
    <mergeCell ref="AE143:AF143"/>
    <mergeCell ref="AG143:AH143"/>
    <mergeCell ref="G143:H143"/>
    <mergeCell ref="I143:J143"/>
    <mergeCell ref="K143:L143"/>
    <mergeCell ref="M143:N143"/>
    <mergeCell ref="O143:P143"/>
    <mergeCell ref="Q143:R143"/>
    <mergeCell ref="S143:T143"/>
    <mergeCell ref="AU141:AV141"/>
    <mergeCell ref="AW141:AX141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AI145:AJ145"/>
    <mergeCell ref="AK145:AL145"/>
    <mergeCell ref="U145:V145"/>
    <mergeCell ref="W145:X145"/>
    <mergeCell ref="Y145:Z145"/>
    <mergeCell ref="AA145:AB145"/>
    <mergeCell ref="AC145:AD145"/>
    <mergeCell ref="AE145:AF145"/>
    <mergeCell ref="AG145:AH145"/>
    <mergeCell ref="AO143:AP143"/>
    <mergeCell ref="AQ143:AR143"/>
    <mergeCell ref="AS143:AT143"/>
    <mergeCell ref="AU143:AV143"/>
    <mergeCell ref="AW143:AX143"/>
    <mergeCell ref="AM144:AN144"/>
    <mergeCell ref="AM145:AN145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K140:AL140"/>
    <mergeCell ref="AO140:AP140"/>
    <mergeCell ref="AQ140:AR140"/>
    <mergeCell ref="AS140:AT140"/>
    <mergeCell ref="AU140:AV140"/>
    <mergeCell ref="AW140:AX140"/>
    <mergeCell ref="G142:H142"/>
    <mergeCell ref="I142:J142"/>
    <mergeCell ref="K142:L142"/>
    <mergeCell ref="M142:N142"/>
    <mergeCell ref="O142:P142"/>
    <mergeCell ref="Q142:R142"/>
    <mergeCell ref="S142:T142"/>
    <mergeCell ref="AM142:AN142"/>
    <mergeCell ref="AO142:AP142"/>
    <mergeCell ref="AQ142:AR142"/>
    <mergeCell ref="AS142:AT142"/>
    <mergeCell ref="AU142:AV142"/>
    <mergeCell ref="AW142:AX142"/>
    <mergeCell ref="AM140:AN140"/>
    <mergeCell ref="AM141:AN141"/>
    <mergeCell ref="AO141:AP141"/>
    <mergeCell ref="AQ141:AR141"/>
    <mergeCell ref="AS141:AT141"/>
    <mergeCell ref="AI139:AJ139"/>
    <mergeCell ref="AK139:AL139"/>
    <mergeCell ref="AM139:AN139"/>
    <mergeCell ref="AO139:AP139"/>
    <mergeCell ref="AQ139:AR139"/>
    <mergeCell ref="AS139:AT139"/>
    <mergeCell ref="AU139:AV139"/>
    <mergeCell ref="AW139:AX139"/>
    <mergeCell ref="U139:V139"/>
    <mergeCell ref="W139:X139"/>
    <mergeCell ref="Y139:Z139"/>
    <mergeCell ref="AA139:AB139"/>
    <mergeCell ref="AC139:AD139"/>
    <mergeCell ref="AE139:AF139"/>
    <mergeCell ref="AG139:AH139"/>
    <mergeCell ref="G139:H139"/>
    <mergeCell ref="I139:J139"/>
    <mergeCell ref="K139:L139"/>
    <mergeCell ref="M139:N139"/>
    <mergeCell ref="O139:P139"/>
    <mergeCell ref="Q139:R139"/>
    <mergeCell ref="S139:T139"/>
    <mergeCell ref="AI141:AJ141"/>
    <mergeCell ref="AK141:AL141"/>
    <mergeCell ref="U141:V141"/>
    <mergeCell ref="W141:X141"/>
    <mergeCell ref="Y141:Z141"/>
    <mergeCell ref="AA141:AB141"/>
    <mergeCell ref="AC141:AD141"/>
    <mergeCell ref="AE141:AF141"/>
    <mergeCell ref="AG141:AH141"/>
    <mergeCell ref="AI142:AJ142"/>
    <mergeCell ref="AK142:AL142"/>
    <mergeCell ref="U142:V142"/>
    <mergeCell ref="W142:X142"/>
    <mergeCell ref="Y142:Z142"/>
    <mergeCell ref="AA142:AB142"/>
    <mergeCell ref="AC142:AD142"/>
    <mergeCell ref="AE142:AF142"/>
    <mergeCell ref="AG142:AH142"/>
    <mergeCell ref="AI138:AJ138"/>
    <mergeCell ref="AK138:AL138"/>
    <mergeCell ref="AM138:AN138"/>
    <mergeCell ref="AO138:AP138"/>
    <mergeCell ref="AQ138:AR138"/>
    <mergeCell ref="AS138:AT138"/>
    <mergeCell ref="AU138:AV138"/>
    <mergeCell ref="AW138:AX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AI137:AJ137"/>
    <mergeCell ref="AK137:AL137"/>
    <mergeCell ref="AM137:AN137"/>
    <mergeCell ref="AO137:AP137"/>
    <mergeCell ref="AQ137:AR137"/>
    <mergeCell ref="AS137:AT137"/>
    <mergeCell ref="AU137:AV137"/>
    <mergeCell ref="AW137:AX137"/>
    <mergeCell ref="U137:V137"/>
    <mergeCell ref="W137:X137"/>
    <mergeCell ref="Y137:Z137"/>
    <mergeCell ref="AA137:AB137"/>
    <mergeCell ref="AC137:AD137"/>
    <mergeCell ref="AE137:AF137"/>
    <mergeCell ref="AG137:AH137"/>
    <mergeCell ref="G137:H137"/>
    <mergeCell ref="I137:J137"/>
    <mergeCell ref="K137:L137"/>
    <mergeCell ref="M137:N137"/>
    <mergeCell ref="O137:P137"/>
    <mergeCell ref="Q137:R137"/>
    <mergeCell ref="S137:T137"/>
    <mergeCell ref="AO136:AP136"/>
    <mergeCell ref="AQ136:AR136"/>
    <mergeCell ref="AS136:AT136"/>
    <mergeCell ref="AU136:AV136"/>
    <mergeCell ref="AW136:AX136"/>
    <mergeCell ref="AI135:AJ135"/>
    <mergeCell ref="AK135:AL135"/>
    <mergeCell ref="AO135:AP135"/>
    <mergeCell ref="AQ135:AR135"/>
    <mergeCell ref="AS135:AT135"/>
    <mergeCell ref="AU135:AV135"/>
    <mergeCell ref="AW135:AX135"/>
    <mergeCell ref="G136:H136"/>
    <mergeCell ref="I136:J136"/>
    <mergeCell ref="K136:L136"/>
    <mergeCell ref="M136:N136"/>
    <mergeCell ref="O136:P136"/>
    <mergeCell ref="Q136:R136"/>
    <mergeCell ref="S136:T136"/>
    <mergeCell ref="G131:H131"/>
    <mergeCell ref="I131:J131"/>
    <mergeCell ref="K131:L131"/>
    <mergeCell ref="M131:N131"/>
    <mergeCell ref="O131:P131"/>
    <mergeCell ref="Q131:R131"/>
    <mergeCell ref="S131:T131"/>
    <mergeCell ref="G132:H132"/>
    <mergeCell ref="I132:J132"/>
    <mergeCell ref="K132:L132"/>
    <mergeCell ref="M132:N132"/>
    <mergeCell ref="O132:P132"/>
    <mergeCell ref="Q132:R132"/>
    <mergeCell ref="S132:T132"/>
    <mergeCell ref="AI134:AJ134"/>
    <mergeCell ref="AK134:AL134"/>
    <mergeCell ref="AM134:AN134"/>
    <mergeCell ref="U134:V134"/>
    <mergeCell ref="W134:X134"/>
    <mergeCell ref="Y134:Z134"/>
    <mergeCell ref="AA134:AB134"/>
    <mergeCell ref="AC134:AD134"/>
    <mergeCell ref="AE134:AF134"/>
    <mergeCell ref="AG134:AH134"/>
    <mergeCell ref="G134:H134"/>
    <mergeCell ref="I134:J134"/>
    <mergeCell ref="K134:L134"/>
    <mergeCell ref="M134:N134"/>
    <mergeCell ref="O134:P134"/>
    <mergeCell ref="Q134:R134"/>
    <mergeCell ref="S134:T134"/>
    <mergeCell ref="AU132:AV132"/>
    <mergeCell ref="AW132:AX132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AI136:AJ136"/>
    <mergeCell ref="AK136:AL136"/>
    <mergeCell ref="U136:V136"/>
    <mergeCell ref="W136:X136"/>
    <mergeCell ref="Y136:Z136"/>
    <mergeCell ref="AA136:AB136"/>
    <mergeCell ref="AC136:AD136"/>
    <mergeCell ref="AE136:AF136"/>
    <mergeCell ref="AG136:AH136"/>
    <mergeCell ref="AO134:AP134"/>
    <mergeCell ref="AQ134:AR134"/>
    <mergeCell ref="AS134:AT134"/>
    <mergeCell ref="AU134:AV134"/>
    <mergeCell ref="AW134:AX134"/>
    <mergeCell ref="AM135:AN135"/>
    <mergeCell ref="AM136:AN136"/>
    <mergeCell ref="U131:V131"/>
    <mergeCell ref="W131:X131"/>
    <mergeCell ref="Y131:Z131"/>
    <mergeCell ref="AA131:AB131"/>
    <mergeCell ref="AC131:AD131"/>
    <mergeCell ref="AE131:AF131"/>
    <mergeCell ref="AG131:AH131"/>
    <mergeCell ref="AI131:AJ131"/>
    <mergeCell ref="AK131:AL131"/>
    <mergeCell ref="AO131:AP131"/>
    <mergeCell ref="AQ131:AR131"/>
    <mergeCell ref="AS131:AT131"/>
    <mergeCell ref="AU131:AV131"/>
    <mergeCell ref="AW131:AX131"/>
    <mergeCell ref="G133:H133"/>
    <mergeCell ref="I133:J133"/>
    <mergeCell ref="K133:L133"/>
    <mergeCell ref="M133:N133"/>
    <mergeCell ref="O133:P133"/>
    <mergeCell ref="Q133:R133"/>
    <mergeCell ref="S133:T133"/>
    <mergeCell ref="AM133:AN133"/>
    <mergeCell ref="AO133:AP133"/>
    <mergeCell ref="AQ133:AR133"/>
    <mergeCell ref="AS133:AT133"/>
    <mergeCell ref="AU133:AV133"/>
    <mergeCell ref="AW133:AX133"/>
    <mergeCell ref="AM131:AN131"/>
    <mergeCell ref="AM132:AN132"/>
    <mergeCell ref="AO132:AP132"/>
    <mergeCell ref="AQ132:AR132"/>
    <mergeCell ref="AS132:AT132"/>
    <mergeCell ref="AI130:AJ130"/>
    <mergeCell ref="AK130:AL130"/>
    <mergeCell ref="AM130:AN130"/>
    <mergeCell ref="AO130:AP130"/>
    <mergeCell ref="AQ130:AR130"/>
    <mergeCell ref="AS130:AT130"/>
    <mergeCell ref="AU130:AV130"/>
    <mergeCell ref="AW130:AX130"/>
    <mergeCell ref="U130:V130"/>
    <mergeCell ref="W130:X130"/>
    <mergeCell ref="Y130:Z130"/>
    <mergeCell ref="AA130:AB130"/>
    <mergeCell ref="AC130:AD130"/>
    <mergeCell ref="AE130:AF130"/>
    <mergeCell ref="AG130:AH130"/>
    <mergeCell ref="G130:H130"/>
    <mergeCell ref="I130:J130"/>
    <mergeCell ref="K130:L130"/>
    <mergeCell ref="M130:N130"/>
    <mergeCell ref="O130:P130"/>
    <mergeCell ref="Q130:R130"/>
    <mergeCell ref="S130:T130"/>
    <mergeCell ref="AI132:AJ132"/>
    <mergeCell ref="AK132:AL132"/>
    <mergeCell ref="U132:V132"/>
    <mergeCell ref="W132:X132"/>
    <mergeCell ref="Y132:Z132"/>
    <mergeCell ref="AA132:AB132"/>
    <mergeCell ref="AC132:AD132"/>
    <mergeCell ref="AE132:AF132"/>
    <mergeCell ref="AG132:AH132"/>
    <mergeCell ref="AI133:AJ133"/>
    <mergeCell ref="AK133:AL133"/>
    <mergeCell ref="U133:V133"/>
    <mergeCell ref="W133:X133"/>
    <mergeCell ref="Y133:Z133"/>
    <mergeCell ref="AA133:AB133"/>
    <mergeCell ref="AC133:AD133"/>
    <mergeCell ref="AE133:AF133"/>
    <mergeCell ref="AG133:AH133"/>
    <mergeCell ref="AI129:AJ129"/>
    <mergeCell ref="AK129:AL129"/>
    <mergeCell ref="AM129:AN129"/>
    <mergeCell ref="AO129:AP129"/>
    <mergeCell ref="AQ129:AR129"/>
    <mergeCell ref="AS129:AT129"/>
    <mergeCell ref="AU129:AV129"/>
    <mergeCell ref="AW129:AX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AI128:AJ128"/>
    <mergeCell ref="AK128:AL128"/>
    <mergeCell ref="AM128:AN128"/>
    <mergeCell ref="AO128:AP128"/>
    <mergeCell ref="AQ128:AR128"/>
    <mergeCell ref="AS128:AT128"/>
    <mergeCell ref="AU128:AV128"/>
    <mergeCell ref="AW128:AX128"/>
    <mergeCell ref="U128:V128"/>
    <mergeCell ref="W128:X128"/>
    <mergeCell ref="Y128:Z128"/>
    <mergeCell ref="AA128:AB128"/>
    <mergeCell ref="AC128:AD128"/>
    <mergeCell ref="AE128:AF128"/>
    <mergeCell ref="AG128:AH128"/>
    <mergeCell ref="G128:H128"/>
    <mergeCell ref="I128:J128"/>
    <mergeCell ref="K128:L128"/>
    <mergeCell ref="M128:N128"/>
    <mergeCell ref="O128:P128"/>
    <mergeCell ref="Q128:R128"/>
    <mergeCell ref="S128:T128"/>
    <mergeCell ref="AO127:AP127"/>
    <mergeCell ref="AQ127:AR127"/>
    <mergeCell ref="AS127:AT127"/>
    <mergeCell ref="AU127:AV127"/>
    <mergeCell ref="AW127:AX127"/>
    <mergeCell ref="AI126:AJ126"/>
    <mergeCell ref="AK126:AL126"/>
    <mergeCell ref="AO126:AP126"/>
    <mergeCell ref="AQ126:AR126"/>
    <mergeCell ref="AS126:AT126"/>
    <mergeCell ref="AU126:AV126"/>
    <mergeCell ref="AW126:AX126"/>
    <mergeCell ref="G127:H127"/>
    <mergeCell ref="I127:J127"/>
    <mergeCell ref="K127:L127"/>
    <mergeCell ref="M127:N127"/>
    <mergeCell ref="O127:P127"/>
    <mergeCell ref="Q127:R127"/>
    <mergeCell ref="S127:T127"/>
    <mergeCell ref="G122:H122"/>
    <mergeCell ref="I122:J122"/>
    <mergeCell ref="K122:L122"/>
    <mergeCell ref="M122:N122"/>
    <mergeCell ref="O122:P122"/>
    <mergeCell ref="Q122:R122"/>
    <mergeCell ref="S122:T122"/>
    <mergeCell ref="G123:H123"/>
    <mergeCell ref="I123:J123"/>
    <mergeCell ref="K123:L123"/>
    <mergeCell ref="M123:N123"/>
    <mergeCell ref="O123:P123"/>
    <mergeCell ref="Q123:R123"/>
    <mergeCell ref="S123:T123"/>
    <mergeCell ref="AI125:AJ125"/>
    <mergeCell ref="AK125:AL125"/>
    <mergeCell ref="AM125:AN125"/>
    <mergeCell ref="U125:V125"/>
    <mergeCell ref="W125:X125"/>
    <mergeCell ref="Y125:Z125"/>
    <mergeCell ref="AA125:AB125"/>
    <mergeCell ref="AC125:AD125"/>
    <mergeCell ref="AE125:AF125"/>
    <mergeCell ref="AG125:AH125"/>
    <mergeCell ref="G125:H125"/>
    <mergeCell ref="I125:J125"/>
    <mergeCell ref="K125:L125"/>
    <mergeCell ref="M125:N125"/>
    <mergeCell ref="O125:P125"/>
    <mergeCell ref="Q125:R125"/>
    <mergeCell ref="S125:T125"/>
    <mergeCell ref="AU123:AV123"/>
    <mergeCell ref="AW123:AX123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AI127:AJ127"/>
    <mergeCell ref="AK127:AL127"/>
    <mergeCell ref="U127:V127"/>
    <mergeCell ref="W127:X127"/>
    <mergeCell ref="Y127:Z127"/>
    <mergeCell ref="AA127:AB127"/>
    <mergeCell ref="AC127:AD127"/>
    <mergeCell ref="AE127:AF127"/>
    <mergeCell ref="AG127:AH127"/>
    <mergeCell ref="AO125:AP125"/>
    <mergeCell ref="AQ125:AR125"/>
    <mergeCell ref="AS125:AT125"/>
    <mergeCell ref="AU125:AV125"/>
    <mergeCell ref="AW125:AX125"/>
    <mergeCell ref="AM126:AN126"/>
    <mergeCell ref="AM127:AN127"/>
    <mergeCell ref="U122:V122"/>
    <mergeCell ref="W122:X122"/>
    <mergeCell ref="Y122:Z122"/>
    <mergeCell ref="AA122:AB122"/>
    <mergeCell ref="AC122:AD122"/>
    <mergeCell ref="AE122:AF122"/>
    <mergeCell ref="AG122:AH122"/>
    <mergeCell ref="AI122:AJ122"/>
    <mergeCell ref="AK122:AL122"/>
    <mergeCell ref="AO122:AP122"/>
    <mergeCell ref="AQ122:AR122"/>
    <mergeCell ref="AS122:AT122"/>
    <mergeCell ref="AU122:AV122"/>
    <mergeCell ref="AW122:AX122"/>
    <mergeCell ref="G124:H124"/>
    <mergeCell ref="I124:J124"/>
    <mergeCell ref="K124:L124"/>
    <mergeCell ref="M124:N124"/>
    <mergeCell ref="O124:P124"/>
    <mergeCell ref="Q124:R124"/>
    <mergeCell ref="S124:T124"/>
    <mergeCell ref="AM124:AN124"/>
    <mergeCell ref="AO124:AP124"/>
    <mergeCell ref="AQ124:AR124"/>
    <mergeCell ref="AS124:AT124"/>
    <mergeCell ref="AU124:AV124"/>
    <mergeCell ref="AW124:AX124"/>
    <mergeCell ref="AM122:AN122"/>
    <mergeCell ref="AM123:AN123"/>
    <mergeCell ref="AO123:AP123"/>
    <mergeCell ref="AQ123:AR123"/>
    <mergeCell ref="AS123:AT123"/>
    <mergeCell ref="AI121:AJ121"/>
    <mergeCell ref="AK121:AL121"/>
    <mergeCell ref="AM121:AN121"/>
    <mergeCell ref="AO121:AP121"/>
    <mergeCell ref="AQ121:AR121"/>
    <mergeCell ref="AS121:AT121"/>
    <mergeCell ref="AU121:AV121"/>
    <mergeCell ref="AW121:AX121"/>
    <mergeCell ref="U121:V121"/>
    <mergeCell ref="W121:X121"/>
    <mergeCell ref="Y121:Z121"/>
    <mergeCell ref="AA121:AB121"/>
    <mergeCell ref="AC121:AD121"/>
    <mergeCell ref="AE121:AF121"/>
    <mergeCell ref="AG121:AH121"/>
    <mergeCell ref="G121:H121"/>
    <mergeCell ref="I121:J121"/>
    <mergeCell ref="K121:L121"/>
    <mergeCell ref="M121:N121"/>
    <mergeCell ref="O121:P121"/>
    <mergeCell ref="Q121:R121"/>
    <mergeCell ref="S121:T121"/>
    <mergeCell ref="AI123:AJ123"/>
    <mergeCell ref="AK123:AL123"/>
    <mergeCell ref="U123:V123"/>
    <mergeCell ref="W123:X123"/>
    <mergeCell ref="Y123:Z123"/>
    <mergeCell ref="AA123:AB123"/>
    <mergeCell ref="AC123:AD123"/>
    <mergeCell ref="AE123:AF123"/>
    <mergeCell ref="AG123:AH123"/>
    <mergeCell ref="AI124:AJ124"/>
    <mergeCell ref="AK124:AL124"/>
    <mergeCell ref="U124:V124"/>
    <mergeCell ref="W124:X124"/>
    <mergeCell ref="Y124:Z124"/>
    <mergeCell ref="AA124:AB124"/>
    <mergeCell ref="AC124:AD124"/>
    <mergeCell ref="AE124:AF124"/>
    <mergeCell ref="AG124:AH124"/>
    <mergeCell ref="AI120:AJ120"/>
    <mergeCell ref="AK120:AL120"/>
    <mergeCell ref="AM120:AN120"/>
    <mergeCell ref="AO120:AP120"/>
    <mergeCell ref="AQ120:AR120"/>
    <mergeCell ref="AS120:AT120"/>
    <mergeCell ref="AU120:AV120"/>
    <mergeCell ref="AW120:AX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AI119:AJ119"/>
    <mergeCell ref="AK119:AL119"/>
    <mergeCell ref="AM119:AN119"/>
    <mergeCell ref="AO119:AP119"/>
    <mergeCell ref="AQ119:AR119"/>
    <mergeCell ref="AS119:AT119"/>
    <mergeCell ref="AU119:AV119"/>
    <mergeCell ref="AW119:AX119"/>
    <mergeCell ref="U119:V119"/>
    <mergeCell ref="W119:X119"/>
    <mergeCell ref="Y119:Z119"/>
    <mergeCell ref="AA119:AB119"/>
    <mergeCell ref="AC119:AD119"/>
    <mergeCell ref="AE119:AF119"/>
    <mergeCell ref="AG119:AH119"/>
    <mergeCell ref="G119:H119"/>
    <mergeCell ref="I119:J119"/>
    <mergeCell ref="K119:L119"/>
    <mergeCell ref="M119:N119"/>
    <mergeCell ref="O119:P119"/>
    <mergeCell ref="Q119:R119"/>
    <mergeCell ref="S119:T119"/>
    <mergeCell ref="AO118:AP118"/>
    <mergeCell ref="AQ118:AR118"/>
    <mergeCell ref="AS118:AT118"/>
    <mergeCell ref="AU118:AV118"/>
    <mergeCell ref="AW118:AX118"/>
    <mergeCell ref="AI117:AJ117"/>
    <mergeCell ref="AK117:AL117"/>
    <mergeCell ref="AO117:AP117"/>
    <mergeCell ref="AQ117:AR117"/>
    <mergeCell ref="AS117:AT117"/>
    <mergeCell ref="AU117:AV117"/>
    <mergeCell ref="AW117:AX117"/>
    <mergeCell ref="G118:H118"/>
    <mergeCell ref="I118:J118"/>
    <mergeCell ref="K118:L118"/>
    <mergeCell ref="M118:N118"/>
    <mergeCell ref="O118:P118"/>
    <mergeCell ref="Q118:R118"/>
    <mergeCell ref="S118:T118"/>
    <mergeCell ref="G113:H113"/>
    <mergeCell ref="I113:J113"/>
    <mergeCell ref="K113:L113"/>
    <mergeCell ref="M113:N113"/>
    <mergeCell ref="O113:P113"/>
    <mergeCell ref="Q113:R113"/>
    <mergeCell ref="S113:T113"/>
    <mergeCell ref="G114:H114"/>
    <mergeCell ref="I114:J114"/>
    <mergeCell ref="K114:L114"/>
    <mergeCell ref="M114:N114"/>
    <mergeCell ref="O114:P114"/>
    <mergeCell ref="Q114:R114"/>
    <mergeCell ref="S114:T114"/>
    <mergeCell ref="AI116:AJ116"/>
    <mergeCell ref="AK116:AL116"/>
    <mergeCell ref="AM116:AN116"/>
    <mergeCell ref="U116:V116"/>
    <mergeCell ref="W116:X116"/>
    <mergeCell ref="Y116:Z116"/>
    <mergeCell ref="AA116:AB116"/>
    <mergeCell ref="AC116:AD116"/>
    <mergeCell ref="AE116:AF116"/>
    <mergeCell ref="AG116:AH116"/>
    <mergeCell ref="G116:H116"/>
    <mergeCell ref="I116:J116"/>
    <mergeCell ref="K116:L116"/>
    <mergeCell ref="M116:N116"/>
    <mergeCell ref="O116:P116"/>
    <mergeCell ref="Q116:R116"/>
    <mergeCell ref="S116:T116"/>
    <mergeCell ref="AU114:AV114"/>
    <mergeCell ref="AW114:AX114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AI118:AJ118"/>
    <mergeCell ref="AK118:AL118"/>
    <mergeCell ref="U118:V118"/>
    <mergeCell ref="W118:X118"/>
    <mergeCell ref="Y118:Z118"/>
    <mergeCell ref="AA118:AB118"/>
    <mergeCell ref="AC118:AD118"/>
    <mergeCell ref="AE118:AF118"/>
    <mergeCell ref="AG118:AH118"/>
    <mergeCell ref="AO116:AP116"/>
    <mergeCell ref="AQ116:AR116"/>
    <mergeCell ref="AS116:AT116"/>
    <mergeCell ref="AU116:AV116"/>
    <mergeCell ref="AW116:AX116"/>
    <mergeCell ref="AM117:AN117"/>
    <mergeCell ref="AM118:AN118"/>
    <mergeCell ref="U113:V113"/>
    <mergeCell ref="W113:X113"/>
    <mergeCell ref="Y113:Z113"/>
    <mergeCell ref="AA113:AB113"/>
    <mergeCell ref="AC113:AD113"/>
    <mergeCell ref="AE113:AF113"/>
    <mergeCell ref="AG113:AH113"/>
    <mergeCell ref="AI113:AJ113"/>
    <mergeCell ref="AK113:AL113"/>
    <mergeCell ref="AO113:AP113"/>
    <mergeCell ref="AQ113:AR113"/>
    <mergeCell ref="AS113:AT113"/>
    <mergeCell ref="AU113:AV113"/>
    <mergeCell ref="AW113:AX113"/>
    <mergeCell ref="G115:H115"/>
    <mergeCell ref="I115:J115"/>
    <mergeCell ref="K115:L115"/>
    <mergeCell ref="M115:N115"/>
    <mergeCell ref="O115:P115"/>
    <mergeCell ref="Q115:R115"/>
    <mergeCell ref="S115:T115"/>
    <mergeCell ref="AM115:AN115"/>
    <mergeCell ref="AO115:AP115"/>
    <mergeCell ref="AQ115:AR115"/>
    <mergeCell ref="AS115:AT115"/>
    <mergeCell ref="AU115:AV115"/>
    <mergeCell ref="AW115:AX115"/>
    <mergeCell ref="AM113:AN113"/>
    <mergeCell ref="AM114:AN114"/>
    <mergeCell ref="AO114:AP114"/>
    <mergeCell ref="AQ114:AR114"/>
    <mergeCell ref="AS114:AT114"/>
    <mergeCell ref="AI112:AJ112"/>
    <mergeCell ref="AK112:AL112"/>
    <mergeCell ref="AM112:AN112"/>
    <mergeCell ref="AO112:AP112"/>
    <mergeCell ref="AQ112:AR112"/>
    <mergeCell ref="AS112:AT112"/>
    <mergeCell ref="AU112:AV112"/>
    <mergeCell ref="AW112:AX112"/>
    <mergeCell ref="U112:V112"/>
    <mergeCell ref="W112:X112"/>
    <mergeCell ref="Y112:Z112"/>
    <mergeCell ref="AA112:AB112"/>
    <mergeCell ref="AC112:AD112"/>
    <mergeCell ref="AE112:AF112"/>
    <mergeCell ref="AG112:AH112"/>
    <mergeCell ref="G112:H112"/>
    <mergeCell ref="I112:J112"/>
    <mergeCell ref="K112:L112"/>
    <mergeCell ref="M112:N112"/>
    <mergeCell ref="O112:P112"/>
    <mergeCell ref="Q112:R112"/>
    <mergeCell ref="S112:T112"/>
    <mergeCell ref="AI114:AJ114"/>
    <mergeCell ref="AK114:AL114"/>
    <mergeCell ref="U114:V114"/>
    <mergeCell ref="W114:X114"/>
    <mergeCell ref="Y114:Z114"/>
    <mergeCell ref="AA114:AB114"/>
    <mergeCell ref="AC114:AD114"/>
    <mergeCell ref="AE114:AF114"/>
    <mergeCell ref="AG114:AH114"/>
    <mergeCell ref="AI115:AJ115"/>
    <mergeCell ref="AK115:AL115"/>
    <mergeCell ref="U115:V115"/>
    <mergeCell ref="W115:X115"/>
    <mergeCell ref="Y115:Z115"/>
    <mergeCell ref="AA115:AB115"/>
    <mergeCell ref="AC115:AD115"/>
    <mergeCell ref="AE115:AF115"/>
    <mergeCell ref="AG115:AH115"/>
    <mergeCell ref="AI111:AJ111"/>
    <mergeCell ref="AK111:AL111"/>
    <mergeCell ref="AM111:AN111"/>
    <mergeCell ref="AO111:AP111"/>
    <mergeCell ref="AQ111:AR111"/>
    <mergeCell ref="AS111:AT111"/>
    <mergeCell ref="AU111:AV111"/>
    <mergeCell ref="AW111:AX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AI110:AJ110"/>
    <mergeCell ref="AK110:AL110"/>
    <mergeCell ref="AM110:AN110"/>
    <mergeCell ref="AO110:AP110"/>
    <mergeCell ref="AQ110:AR110"/>
    <mergeCell ref="AS110:AT110"/>
    <mergeCell ref="AU110:AV110"/>
    <mergeCell ref="AW110:AX110"/>
    <mergeCell ref="U110:V110"/>
    <mergeCell ref="W110:X110"/>
    <mergeCell ref="Y110:Z110"/>
    <mergeCell ref="AA110:AB110"/>
    <mergeCell ref="AC110:AD110"/>
    <mergeCell ref="AE110:AF110"/>
    <mergeCell ref="AG110:AH110"/>
    <mergeCell ref="G110:H110"/>
    <mergeCell ref="I110:J110"/>
    <mergeCell ref="K110:L110"/>
    <mergeCell ref="M110:N110"/>
    <mergeCell ref="O110:P110"/>
    <mergeCell ref="Q110:R110"/>
    <mergeCell ref="S110:T110"/>
    <mergeCell ref="AO109:AP109"/>
    <mergeCell ref="AQ109:AR109"/>
    <mergeCell ref="AS109:AT109"/>
    <mergeCell ref="AU109:AV109"/>
    <mergeCell ref="AW109:AX109"/>
    <mergeCell ref="AI108:AJ108"/>
    <mergeCell ref="AK108:AL108"/>
    <mergeCell ref="AO108:AP108"/>
    <mergeCell ref="AQ108:AR108"/>
    <mergeCell ref="AS108:AT108"/>
    <mergeCell ref="AU108:AV108"/>
    <mergeCell ref="AW108:AX108"/>
    <mergeCell ref="G109:H109"/>
    <mergeCell ref="I109:J109"/>
    <mergeCell ref="K109:L109"/>
    <mergeCell ref="M109:N109"/>
    <mergeCell ref="O109:P109"/>
    <mergeCell ref="Q109:R109"/>
    <mergeCell ref="S109:T109"/>
    <mergeCell ref="G104:H104"/>
    <mergeCell ref="I104:J104"/>
    <mergeCell ref="K104:L104"/>
    <mergeCell ref="M104:N104"/>
    <mergeCell ref="O104:P104"/>
    <mergeCell ref="Q104:R104"/>
    <mergeCell ref="S104:T104"/>
    <mergeCell ref="G105:H105"/>
    <mergeCell ref="I105:J105"/>
    <mergeCell ref="K105:L105"/>
    <mergeCell ref="M105:N105"/>
    <mergeCell ref="O105:P105"/>
    <mergeCell ref="Q105:R105"/>
    <mergeCell ref="S105:T105"/>
    <mergeCell ref="AI107:AJ107"/>
    <mergeCell ref="AK107:AL107"/>
    <mergeCell ref="AM107:AN107"/>
    <mergeCell ref="U107:V107"/>
    <mergeCell ref="W107:X107"/>
    <mergeCell ref="Y107:Z107"/>
    <mergeCell ref="AA107:AB107"/>
    <mergeCell ref="AC107:AD107"/>
    <mergeCell ref="AE107:AF107"/>
    <mergeCell ref="AG107:AH107"/>
    <mergeCell ref="G107:H107"/>
    <mergeCell ref="I107:J107"/>
    <mergeCell ref="K107:L107"/>
    <mergeCell ref="M107:N107"/>
    <mergeCell ref="O107:P107"/>
    <mergeCell ref="Q107:R107"/>
    <mergeCell ref="S107:T107"/>
    <mergeCell ref="AU105:AV105"/>
    <mergeCell ref="AW105:AX105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AI109:AJ109"/>
    <mergeCell ref="AK109:AL109"/>
    <mergeCell ref="U109:V109"/>
    <mergeCell ref="W109:X109"/>
    <mergeCell ref="Y109:Z109"/>
    <mergeCell ref="AA109:AB109"/>
    <mergeCell ref="AC109:AD109"/>
    <mergeCell ref="AE109:AF109"/>
    <mergeCell ref="AG109:AH109"/>
    <mergeCell ref="AO107:AP107"/>
    <mergeCell ref="AQ107:AR107"/>
    <mergeCell ref="AS107:AT107"/>
    <mergeCell ref="AU107:AV107"/>
    <mergeCell ref="AW107:AX107"/>
    <mergeCell ref="AM108:AN108"/>
    <mergeCell ref="AM109:AN109"/>
    <mergeCell ref="U104:V104"/>
    <mergeCell ref="W104:X104"/>
    <mergeCell ref="Y104:Z104"/>
    <mergeCell ref="AA104:AB104"/>
    <mergeCell ref="AC104:AD104"/>
    <mergeCell ref="AE104:AF104"/>
    <mergeCell ref="AG104:AH104"/>
    <mergeCell ref="AI104:AJ104"/>
    <mergeCell ref="AK104:AL104"/>
    <mergeCell ref="AO104:AP104"/>
    <mergeCell ref="AQ104:AR104"/>
    <mergeCell ref="AS104:AT104"/>
    <mergeCell ref="AU104:AV104"/>
    <mergeCell ref="AW104:AX104"/>
    <mergeCell ref="G106:H106"/>
    <mergeCell ref="I106:J106"/>
    <mergeCell ref="K106:L106"/>
    <mergeCell ref="M106:N106"/>
    <mergeCell ref="O106:P106"/>
    <mergeCell ref="Q106:R106"/>
    <mergeCell ref="S106:T106"/>
    <mergeCell ref="AM106:AN106"/>
    <mergeCell ref="AO106:AP106"/>
    <mergeCell ref="AQ106:AR106"/>
    <mergeCell ref="AS106:AT106"/>
    <mergeCell ref="AU106:AV106"/>
    <mergeCell ref="AW106:AX106"/>
    <mergeCell ref="AM104:AN104"/>
    <mergeCell ref="AM105:AN105"/>
    <mergeCell ref="AO105:AP105"/>
    <mergeCell ref="AQ105:AR105"/>
    <mergeCell ref="AS105:AT105"/>
    <mergeCell ref="AI103:AJ103"/>
    <mergeCell ref="AK103:AL103"/>
    <mergeCell ref="AM103:AN103"/>
    <mergeCell ref="AO103:AP103"/>
    <mergeCell ref="AQ103:AR103"/>
    <mergeCell ref="AS103:AT103"/>
    <mergeCell ref="AU103:AV103"/>
    <mergeCell ref="AW103:AX103"/>
    <mergeCell ref="U103:V103"/>
    <mergeCell ref="W103:X103"/>
    <mergeCell ref="Y103:Z103"/>
    <mergeCell ref="AA103:AB103"/>
    <mergeCell ref="AC103:AD103"/>
    <mergeCell ref="AE103:AF103"/>
    <mergeCell ref="AG103:AH103"/>
    <mergeCell ref="G103:H103"/>
    <mergeCell ref="I103:J103"/>
    <mergeCell ref="K103:L103"/>
    <mergeCell ref="M103:N103"/>
    <mergeCell ref="O103:P103"/>
    <mergeCell ref="Q103:R103"/>
    <mergeCell ref="S103:T103"/>
    <mergeCell ref="AI105:AJ105"/>
    <mergeCell ref="AK105:AL105"/>
    <mergeCell ref="U105:V105"/>
    <mergeCell ref="W105:X105"/>
    <mergeCell ref="Y105:Z105"/>
    <mergeCell ref="AA105:AB105"/>
    <mergeCell ref="AC105:AD105"/>
    <mergeCell ref="AE105:AF105"/>
    <mergeCell ref="AG105:AH105"/>
    <mergeCell ref="AI106:AJ106"/>
    <mergeCell ref="AK106:AL106"/>
    <mergeCell ref="U106:V106"/>
    <mergeCell ref="W106:X106"/>
    <mergeCell ref="Y106:Z106"/>
    <mergeCell ref="AA106:AB106"/>
    <mergeCell ref="AC106:AD106"/>
    <mergeCell ref="AE106:AF106"/>
    <mergeCell ref="AG106:AH106"/>
    <mergeCell ref="AI102:AJ102"/>
    <mergeCell ref="AK102:AL102"/>
    <mergeCell ref="AM102:AN102"/>
    <mergeCell ref="AO102:AP102"/>
    <mergeCell ref="AQ102:AR102"/>
    <mergeCell ref="AS102:AT102"/>
    <mergeCell ref="AU102:AV102"/>
    <mergeCell ref="AW102:AX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AI101:AJ101"/>
    <mergeCell ref="AK101:AL101"/>
    <mergeCell ref="AM101:AN101"/>
    <mergeCell ref="AO101:AP101"/>
    <mergeCell ref="AQ101:AR101"/>
    <mergeCell ref="AS101:AT101"/>
    <mergeCell ref="AU101:AV101"/>
    <mergeCell ref="AW101:AX101"/>
    <mergeCell ref="U101:V101"/>
    <mergeCell ref="W101:X101"/>
    <mergeCell ref="Y101:Z101"/>
    <mergeCell ref="AA101:AB101"/>
    <mergeCell ref="AC101:AD101"/>
    <mergeCell ref="AE101:AF101"/>
    <mergeCell ref="AG101:AH101"/>
    <mergeCell ref="G101:H101"/>
    <mergeCell ref="I101:J101"/>
    <mergeCell ref="K101:L101"/>
    <mergeCell ref="M101:N101"/>
    <mergeCell ref="O101:P101"/>
    <mergeCell ref="Q101:R101"/>
    <mergeCell ref="S101:T101"/>
    <mergeCell ref="AO100:AP100"/>
    <mergeCell ref="AQ100:AR100"/>
    <mergeCell ref="AS100:AT100"/>
    <mergeCell ref="AU100:AV100"/>
    <mergeCell ref="AW100:AX100"/>
    <mergeCell ref="AI99:AJ99"/>
    <mergeCell ref="AK99:AL99"/>
    <mergeCell ref="AO99:AP99"/>
    <mergeCell ref="AQ99:AR99"/>
    <mergeCell ref="AS99:AT99"/>
    <mergeCell ref="AU99:AV99"/>
    <mergeCell ref="AW99:AX99"/>
    <mergeCell ref="G100:H100"/>
    <mergeCell ref="I100:J100"/>
    <mergeCell ref="K100:L100"/>
    <mergeCell ref="M100:N100"/>
    <mergeCell ref="O100:P100"/>
    <mergeCell ref="Q100:R100"/>
    <mergeCell ref="S100:T100"/>
    <mergeCell ref="G95:H95"/>
    <mergeCell ref="I95:J95"/>
    <mergeCell ref="K95:L95"/>
    <mergeCell ref="M95:N95"/>
    <mergeCell ref="O95:P95"/>
    <mergeCell ref="Q95:R95"/>
    <mergeCell ref="S95:T95"/>
    <mergeCell ref="G96:H96"/>
    <mergeCell ref="I96:J96"/>
    <mergeCell ref="K96:L96"/>
    <mergeCell ref="M96:N96"/>
    <mergeCell ref="O96:P96"/>
    <mergeCell ref="Q96:R96"/>
    <mergeCell ref="S96:T96"/>
    <mergeCell ref="AI98:AJ98"/>
    <mergeCell ref="AK98:AL98"/>
    <mergeCell ref="AM98:AN98"/>
    <mergeCell ref="U98:V98"/>
    <mergeCell ref="W98:X98"/>
    <mergeCell ref="Y98:Z98"/>
    <mergeCell ref="AA98:AB98"/>
    <mergeCell ref="AC98:AD98"/>
    <mergeCell ref="AE98:AF98"/>
    <mergeCell ref="AG98:AH98"/>
    <mergeCell ref="G98:H98"/>
    <mergeCell ref="I98:J98"/>
    <mergeCell ref="K98:L98"/>
    <mergeCell ref="M98:N98"/>
    <mergeCell ref="O98:P98"/>
    <mergeCell ref="Q98:R98"/>
    <mergeCell ref="S98:T98"/>
    <mergeCell ref="AU96:AV96"/>
    <mergeCell ref="AW96:AX96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AI100:AJ100"/>
    <mergeCell ref="AK100:AL100"/>
    <mergeCell ref="U100:V100"/>
    <mergeCell ref="W100:X100"/>
    <mergeCell ref="Y100:Z100"/>
    <mergeCell ref="AA100:AB100"/>
    <mergeCell ref="AC100:AD100"/>
    <mergeCell ref="AE100:AF100"/>
    <mergeCell ref="AG100:AH100"/>
    <mergeCell ref="AO98:AP98"/>
    <mergeCell ref="AQ98:AR98"/>
    <mergeCell ref="AS98:AT98"/>
    <mergeCell ref="AU98:AV98"/>
    <mergeCell ref="AW98:AX98"/>
    <mergeCell ref="AM99:AN99"/>
    <mergeCell ref="AM100:AN100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AK95:AL95"/>
    <mergeCell ref="AO95:AP95"/>
    <mergeCell ref="AQ95:AR95"/>
    <mergeCell ref="AS95:AT95"/>
    <mergeCell ref="AU95:AV95"/>
    <mergeCell ref="AW95:AX95"/>
    <mergeCell ref="G97:H97"/>
    <mergeCell ref="I97:J97"/>
    <mergeCell ref="K97:L97"/>
    <mergeCell ref="M97:N97"/>
    <mergeCell ref="O97:P97"/>
    <mergeCell ref="Q97:R97"/>
    <mergeCell ref="S97:T97"/>
    <mergeCell ref="AM97:AN97"/>
    <mergeCell ref="AO97:AP97"/>
    <mergeCell ref="AQ97:AR97"/>
    <mergeCell ref="AS97:AT97"/>
    <mergeCell ref="AU97:AV97"/>
    <mergeCell ref="AW97:AX97"/>
    <mergeCell ref="AM95:AN95"/>
    <mergeCell ref="AM96:AN96"/>
    <mergeCell ref="AO96:AP96"/>
    <mergeCell ref="AQ96:AR96"/>
    <mergeCell ref="AS96:AT96"/>
    <mergeCell ref="AI94:AJ94"/>
    <mergeCell ref="AK94:AL94"/>
    <mergeCell ref="AM94:AN94"/>
    <mergeCell ref="AO94:AP94"/>
    <mergeCell ref="AQ94:AR94"/>
    <mergeCell ref="AS94:AT94"/>
    <mergeCell ref="AU94:AV94"/>
    <mergeCell ref="AW94:AX94"/>
    <mergeCell ref="U94:V94"/>
    <mergeCell ref="W94:X94"/>
    <mergeCell ref="Y94:Z94"/>
    <mergeCell ref="AA94:AB94"/>
    <mergeCell ref="AC94:AD94"/>
    <mergeCell ref="AE94:AF94"/>
    <mergeCell ref="AG94:AH94"/>
    <mergeCell ref="G94:H94"/>
    <mergeCell ref="I94:J94"/>
    <mergeCell ref="K94:L94"/>
    <mergeCell ref="M94:N94"/>
    <mergeCell ref="O94:P94"/>
    <mergeCell ref="Q94:R94"/>
    <mergeCell ref="S94:T94"/>
    <mergeCell ref="AI96:AJ96"/>
    <mergeCell ref="AK96:AL96"/>
    <mergeCell ref="U96:V96"/>
    <mergeCell ref="W96:X96"/>
    <mergeCell ref="Y96:Z96"/>
    <mergeCell ref="AA96:AB96"/>
    <mergeCell ref="AC96:AD96"/>
    <mergeCell ref="AE96:AF96"/>
    <mergeCell ref="AG96:AH96"/>
    <mergeCell ref="AI97:AJ97"/>
    <mergeCell ref="AK97:AL97"/>
    <mergeCell ref="U97:V97"/>
    <mergeCell ref="W97:X97"/>
    <mergeCell ref="Y97:Z97"/>
    <mergeCell ref="AA97:AB97"/>
    <mergeCell ref="AC97:AD97"/>
    <mergeCell ref="AE97:AF97"/>
    <mergeCell ref="AG97:AH97"/>
    <mergeCell ref="AI93:AJ93"/>
    <mergeCell ref="AK93:AL93"/>
    <mergeCell ref="AM93:AN93"/>
    <mergeCell ref="AO93:AP93"/>
    <mergeCell ref="AQ93:AR93"/>
    <mergeCell ref="AS93:AT93"/>
    <mergeCell ref="AU93:AV93"/>
    <mergeCell ref="AW93:AX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AI92:AJ92"/>
    <mergeCell ref="AK92:AL92"/>
    <mergeCell ref="AM92:AN92"/>
    <mergeCell ref="AO92:AP92"/>
    <mergeCell ref="AQ92:AR92"/>
    <mergeCell ref="AS92:AT92"/>
    <mergeCell ref="AU92:AV92"/>
    <mergeCell ref="AW92:AX92"/>
    <mergeCell ref="U92:V92"/>
    <mergeCell ref="W92:X92"/>
    <mergeCell ref="Y92:Z92"/>
    <mergeCell ref="AA92:AB92"/>
    <mergeCell ref="AC92:AD92"/>
    <mergeCell ref="AE92:AF92"/>
    <mergeCell ref="AG92:AH92"/>
    <mergeCell ref="G92:H92"/>
    <mergeCell ref="I92:J92"/>
    <mergeCell ref="K92:L92"/>
    <mergeCell ref="M92:N92"/>
    <mergeCell ref="O92:P92"/>
    <mergeCell ref="Q92:R92"/>
    <mergeCell ref="S92:T92"/>
    <mergeCell ref="AO91:AP91"/>
    <mergeCell ref="AQ91:AR91"/>
    <mergeCell ref="AS91:AT91"/>
    <mergeCell ref="AU91:AV91"/>
    <mergeCell ref="AW91:AX91"/>
    <mergeCell ref="AI90:AJ90"/>
    <mergeCell ref="AK90:AL90"/>
    <mergeCell ref="AO90:AP90"/>
    <mergeCell ref="AQ90:AR90"/>
    <mergeCell ref="AS90:AT90"/>
    <mergeCell ref="AU90:AV90"/>
    <mergeCell ref="AW90:AX90"/>
    <mergeCell ref="G91:H91"/>
    <mergeCell ref="I91:J91"/>
    <mergeCell ref="K91:L91"/>
    <mergeCell ref="M91:N91"/>
    <mergeCell ref="O91:P91"/>
    <mergeCell ref="Q91:R91"/>
    <mergeCell ref="S91:T91"/>
    <mergeCell ref="G86:H86"/>
    <mergeCell ref="I86:J86"/>
    <mergeCell ref="K86:L86"/>
    <mergeCell ref="M86:N86"/>
    <mergeCell ref="O86:P86"/>
    <mergeCell ref="Q86:R86"/>
    <mergeCell ref="S86:T86"/>
    <mergeCell ref="G87:H87"/>
    <mergeCell ref="I87:J87"/>
    <mergeCell ref="K87:L87"/>
    <mergeCell ref="M87:N87"/>
    <mergeCell ref="O87:P87"/>
    <mergeCell ref="Q87:R87"/>
    <mergeCell ref="S87:T87"/>
    <mergeCell ref="AI89:AJ89"/>
    <mergeCell ref="AK89:AL89"/>
    <mergeCell ref="AM89:AN89"/>
    <mergeCell ref="U89:V89"/>
    <mergeCell ref="W89:X89"/>
    <mergeCell ref="Y89:Z89"/>
    <mergeCell ref="AA89:AB89"/>
    <mergeCell ref="AC89:AD89"/>
    <mergeCell ref="AE89:AF89"/>
    <mergeCell ref="AG89:AH89"/>
    <mergeCell ref="G89:H89"/>
    <mergeCell ref="I89:J89"/>
    <mergeCell ref="K89:L89"/>
    <mergeCell ref="M89:N89"/>
    <mergeCell ref="O89:P89"/>
    <mergeCell ref="Q89:R89"/>
    <mergeCell ref="S89:T89"/>
    <mergeCell ref="AU87:AV87"/>
    <mergeCell ref="AW87:AX87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AI91:AJ91"/>
    <mergeCell ref="AK91:AL91"/>
    <mergeCell ref="U91:V91"/>
    <mergeCell ref="W91:X91"/>
    <mergeCell ref="Y91:Z91"/>
    <mergeCell ref="AA91:AB91"/>
    <mergeCell ref="AC91:AD91"/>
    <mergeCell ref="AE91:AF91"/>
    <mergeCell ref="AG91:AH91"/>
    <mergeCell ref="AO89:AP89"/>
    <mergeCell ref="AQ89:AR89"/>
    <mergeCell ref="AS89:AT89"/>
    <mergeCell ref="AU89:AV89"/>
    <mergeCell ref="AW89:AX89"/>
    <mergeCell ref="AM90:AN90"/>
    <mergeCell ref="AM91:AN91"/>
    <mergeCell ref="U86:V86"/>
    <mergeCell ref="W86:X86"/>
    <mergeCell ref="Y86:Z86"/>
    <mergeCell ref="AA86:AB86"/>
    <mergeCell ref="AC86:AD86"/>
    <mergeCell ref="AE86:AF86"/>
    <mergeCell ref="AG86:AH86"/>
    <mergeCell ref="AI86:AJ86"/>
    <mergeCell ref="AK86:AL86"/>
    <mergeCell ref="AO86:AP86"/>
    <mergeCell ref="AQ86:AR86"/>
    <mergeCell ref="AS86:AT86"/>
    <mergeCell ref="AU86:AV86"/>
    <mergeCell ref="AW86:AX86"/>
    <mergeCell ref="G88:H88"/>
    <mergeCell ref="I88:J88"/>
    <mergeCell ref="K88:L88"/>
    <mergeCell ref="M88:N88"/>
    <mergeCell ref="O88:P88"/>
    <mergeCell ref="Q88:R88"/>
    <mergeCell ref="S88:T88"/>
    <mergeCell ref="AM88:AN88"/>
    <mergeCell ref="AO88:AP88"/>
    <mergeCell ref="AQ88:AR88"/>
    <mergeCell ref="AS88:AT88"/>
    <mergeCell ref="AU88:AV88"/>
    <mergeCell ref="AW88:AX88"/>
    <mergeCell ref="AM86:AN86"/>
    <mergeCell ref="AM87:AN87"/>
    <mergeCell ref="AO87:AP87"/>
    <mergeCell ref="AQ87:AR87"/>
    <mergeCell ref="AS87:AT87"/>
    <mergeCell ref="AI85:AJ85"/>
    <mergeCell ref="AK85:AL85"/>
    <mergeCell ref="AM85:AN85"/>
    <mergeCell ref="AO85:AP85"/>
    <mergeCell ref="AQ85:AR85"/>
    <mergeCell ref="AS85:AT85"/>
    <mergeCell ref="AU85:AV85"/>
    <mergeCell ref="AW85:AX85"/>
    <mergeCell ref="U85:V85"/>
    <mergeCell ref="W85:X85"/>
    <mergeCell ref="Y85:Z85"/>
    <mergeCell ref="AA85:AB85"/>
    <mergeCell ref="AC85:AD85"/>
    <mergeCell ref="AE85:AF85"/>
    <mergeCell ref="AG85:AH85"/>
    <mergeCell ref="G85:H85"/>
    <mergeCell ref="I85:J85"/>
    <mergeCell ref="K85:L85"/>
    <mergeCell ref="M85:N85"/>
    <mergeCell ref="O85:P85"/>
    <mergeCell ref="Q85:R85"/>
    <mergeCell ref="S85:T85"/>
    <mergeCell ref="AI87:AJ87"/>
    <mergeCell ref="AK87:AL87"/>
    <mergeCell ref="U87:V87"/>
    <mergeCell ref="W87:X87"/>
    <mergeCell ref="Y87:Z87"/>
    <mergeCell ref="AA87:AB87"/>
    <mergeCell ref="AC87:AD87"/>
    <mergeCell ref="AE87:AF87"/>
    <mergeCell ref="AG87:AH87"/>
    <mergeCell ref="AI88:AJ88"/>
    <mergeCell ref="AK88:AL88"/>
    <mergeCell ref="U88:V88"/>
    <mergeCell ref="W88:X88"/>
    <mergeCell ref="Y88:Z88"/>
    <mergeCell ref="AA88:AB88"/>
    <mergeCell ref="AC88:AD88"/>
    <mergeCell ref="AE88:AF88"/>
    <mergeCell ref="AG88:AH88"/>
    <mergeCell ref="AI84:AJ84"/>
    <mergeCell ref="AK84:AL84"/>
    <mergeCell ref="AM84:AN84"/>
    <mergeCell ref="AO84:AP84"/>
    <mergeCell ref="AQ84:AR84"/>
    <mergeCell ref="AS84:AT84"/>
    <mergeCell ref="AU84:AV84"/>
    <mergeCell ref="AW84:AX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AI83:AJ83"/>
    <mergeCell ref="AK83:AL83"/>
    <mergeCell ref="AM83:AN83"/>
    <mergeCell ref="AO83:AP83"/>
    <mergeCell ref="AQ83:AR83"/>
    <mergeCell ref="AS83:AT83"/>
    <mergeCell ref="AU83:AV83"/>
    <mergeCell ref="AW83:AX83"/>
    <mergeCell ref="U83:V83"/>
    <mergeCell ref="W83:X83"/>
    <mergeCell ref="Y83:Z83"/>
    <mergeCell ref="AA83:AB83"/>
    <mergeCell ref="AC83:AD83"/>
    <mergeCell ref="AE83:AF83"/>
    <mergeCell ref="AG83:AH83"/>
    <mergeCell ref="G83:H83"/>
    <mergeCell ref="I83:J83"/>
    <mergeCell ref="K83:L83"/>
    <mergeCell ref="M83:N83"/>
    <mergeCell ref="O83:P83"/>
    <mergeCell ref="Q83:R83"/>
    <mergeCell ref="S83:T83"/>
    <mergeCell ref="AO82:AP82"/>
    <mergeCell ref="AQ82:AR82"/>
    <mergeCell ref="AS82:AT82"/>
    <mergeCell ref="AU82:AV82"/>
    <mergeCell ref="AW82:AX82"/>
    <mergeCell ref="AI81:AJ81"/>
    <mergeCell ref="AK81:AL81"/>
    <mergeCell ref="AO81:AP81"/>
    <mergeCell ref="AQ81:AR81"/>
    <mergeCell ref="AS81:AT81"/>
    <mergeCell ref="AU81:AV81"/>
    <mergeCell ref="AW81:AX81"/>
    <mergeCell ref="G82:H82"/>
    <mergeCell ref="I82:J82"/>
    <mergeCell ref="K82:L82"/>
    <mergeCell ref="M82:N82"/>
    <mergeCell ref="O82:P82"/>
    <mergeCell ref="Q82:R82"/>
    <mergeCell ref="S82:T82"/>
    <mergeCell ref="G77:H77"/>
    <mergeCell ref="I77:J77"/>
    <mergeCell ref="K77:L77"/>
    <mergeCell ref="M77:N77"/>
    <mergeCell ref="O77:P77"/>
    <mergeCell ref="Q77:R77"/>
    <mergeCell ref="S77:T77"/>
    <mergeCell ref="G78:H78"/>
    <mergeCell ref="I78:J78"/>
    <mergeCell ref="K78:L78"/>
    <mergeCell ref="M78:N78"/>
    <mergeCell ref="O78:P78"/>
    <mergeCell ref="Q78:R78"/>
    <mergeCell ref="S78:T78"/>
    <mergeCell ref="AI80:AJ80"/>
    <mergeCell ref="AK80:AL80"/>
    <mergeCell ref="AM80:AN80"/>
    <mergeCell ref="U80:V80"/>
    <mergeCell ref="W80:X80"/>
    <mergeCell ref="Y80:Z80"/>
    <mergeCell ref="AA80:AB80"/>
    <mergeCell ref="AC80:AD80"/>
    <mergeCell ref="AE80:AF80"/>
    <mergeCell ref="AG80:AH80"/>
    <mergeCell ref="G80:H80"/>
    <mergeCell ref="I80:J80"/>
    <mergeCell ref="K80:L80"/>
    <mergeCell ref="M80:N80"/>
    <mergeCell ref="O80:P80"/>
    <mergeCell ref="Q80:R80"/>
    <mergeCell ref="S80:T80"/>
    <mergeCell ref="AU78:AV78"/>
    <mergeCell ref="AW78:AX78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AI82:AJ82"/>
    <mergeCell ref="AK82:AL82"/>
    <mergeCell ref="U82:V82"/>
    <mergeCell ref="W82:X82"/>
    <mergeCell ref="Y82:Z82"/>
    <mergeCell ref="AA82:AB82"/>
    <mergeCell ref="AC82:AD82"/>
    <mergeCell ref="AE82:AF82"/>
    <mergeCell ref="AG82:AH82"/>
    <mergeCell ref="AO80:AP80"/>
    <mergeCell ref="AQ80:AR80"/>
    <mergeCell ref="AS80:AT80"/>
    <mergeCell ref="AU80:AV80"/>
    <mergeCell ref="AW80:AX80"/>
    <mergeCell ref="AM81:AN81"/>
    <mergeCell ref="AM82:AN82"/>
    <mergeCell ref="U77:V77"/>
    <mergeCell ref="W77:X77"/>
    <mergeCell ref="Y77:Z77"/>
    <mergeCell ref="AA77:AB77"/>
    <mergeCell ref="AC77:AD77"/>
    <mergeCell ref="AE77:AF77"/>
    <mergeCell ref="AG77:AH77"/>
    <mergeCell ref="AI77:AJ77"/>
    <mergeCell ref="AK77:AL77"/>
    <mergeCell ref="AO77:AP77"/>
    <mergeCell ref="AQ77:AR77"/>
    <mergeCell ref="AS77:AT77"/>
    <mergeCell ref="AU77:AV77"/>
    <mergeCell ref="AW77:AX77"/>
    <mergeCell ref="G79:H79"/>
    <mergeCell ref="I79:J79"/>
    <mergeCell ref="K79:L79"/>
    <mergeCell ref="M79:N79"/>
    <mergeCell ref="O79:P79"/>
    <mergeCell ref="Q79:R79"/>
    <mergeCell ref="S79:T79"/>
    <mergeCell ref="AM79:AN79"/>
    <mergeCell ref="AO79:AP79"/>
    <mergeCell ref="AQ79:AR79"/>
    <mergeCell ref="AS79:AT79"/>
    <mergeCell ref="AU79:AV79"/>
    <mergeCell ref="AW79:AX79"/>
    <mergeCell ref="AM77:AN77"/>
    <mergeCell ref="AM78:AN78"/>
    <mergeCell ref="AO78:AP78"/>
    <mergeCell ref="AQ78:AR78"/>
    <mergeCell ref="AS78:AT78"/>
    <mergeCell ref="AI76:AJ76"/>
    <mergeCell ref="AK76:AL76"/>
    <mergeCell ref="AM76:AN76"/>
    <mergeCell ref="AO76:AP76"/>
    <mergeCell ref="AQ76:AR76"/>
    <mergeCell ref="AS76:AT76"/>
    <mergeCell ref="AU76:AV76"/>
    <mergeCell ref="AW76:AX76"/>
    <mergeCell ref="U76:V76"/>
    <mergeCell ref="W76:X76"/>
    <mergeCell ref="Y76:Z76"/>
    <mergeCell ref="AA76:AB76"/>
    <mergeCell ref="AC76:AD76"/>
    <mergeCell ref="AE76:AF76"/>
    <mergeCell ref="AG76:AH76"/>
    <mergeCell ref="G76:H76"/>
    <mergeCell ref="I76:J76"/>
    <mergeCell ref="K76:L76"/>
    <mergeCell ref="M76:N76"/>
    <mergeCell ref="O76:P76"/>
    <mergeCell ref="Q76:R76"/>
    <mergeCell ref="S76:T76"/>
    <mergeCell ref="AI78:AJ78"/>
    <mergeCell ref="AK78:AL78"/>
    <mergeCell ref="U78:V78"/>
    <mergeCell ref="W78:X78"/>
    <mergeCell ref="Y78:Z78"/>
    <mergeCell ref="AA78:AB78"/>
    <mergeCell ref="AC78:AD78"/>
    <mergeCell ref="AE78:AF78"/>
    <mergeCell ref="AG78:AH78"/>
    <mergeCell ref="AI79:AJ79"/>
    <mergeCell ref="AK79:AL79"/>
    <mergeCell ref="U79:V79"/>
    <mergeCell ref="W79:X79"/>
    <mergeCell ref="Y79:Z79"/>
    <mergeCell ref="AA79:AB79"/>
    <mergeCell ref="AC79:AD79"/>
    <mergeCell ref="AE79:AF79"/>
    <mergeCell ref="AG79:AH79"/>
    <mergeCell ref="AI75:AJ75"/>
    <mergeCell ref="AK75:AL75"/>
    <mergeCell ref="AM75:AN75"/>
    <mergeCell ref="AO75:AP75"/>
    <mergeCell ref="AQ75:AR75"/>
    <mergeCell ref="AS75:AT75"/>
    <mergeCell ref="AU75:AV75"/>
    <mergeCell ref="AW75:AX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AI74:AJ74"/>
    <mergeCell ref="AK74:AL74"/>
    <mergeCell ref="AM74:AN74"/>
    <mergeCell ref="AO74:AP74"/>
    <mergeCell ref="AQ74:AR74"/>
    <mergeCell ref="AS74:AT74"/>
    <mergeCell ref="AU74:AV74"/>
    <mergeCell ref="AW74:AX74"/>
    <mergeCell ref="U74:V74"/>
    <mergeCell ref="W74:X74"/>
    <mergeCell ref="Y74:Z74"/>
    <mergeCell ref="AA74:AB74"/>
    <mergeCell ref="AC74:AD74"/>
    <mergeCell ref="AE74:AF74"/>
    <mergeCell ref="AG74:AH74"/>
    <mergeCell ref="G74:H74"/>
    <mergeCell ref="I74:J74"/>
    <mergeCell ref="K74:L74"/>
    <mergeCell ref="M74:N74"/>
    <mergeCell ref="O74:P74"/>
    <mergeCell ref="Q74:R74"/>
    <mergeCell ref="S74:T74"/>
    <mergeCell ref="AO73:AP73"/>
    <mergeCell ref="AQ73:AR73"/>
    <mergeCell ref="AS73:AT73"/>
    <mergeCell ref="AU73:AV73"/>
    <mergeCell ref="AW73:AX73"/>
    <mergeCell ref="AI72:AJ72"/>
    <mergeCell ref="AK72:AL72"/>
    <mergeCell ref="AO72:AP72"/>
    <mergeCell ref="AQ72:AR72"/>
    <mergeCell ref="AS72:AT72"/>
    <mergeCell ref="AU72:AV72"/>
    <mergeCell ref="AW72:AX72"/>
    <mergeCell ref="G73:H73"/>
    <mergeCell ref="I73:J73"/>
    <mergeCell ref="K73:L73"/>
    <mergeCell ref="M73:N73"/>
    <mergeCell ref="O73:P73"/>
    <mergeCell ref="Q73:R73"/>
    <mergeCell ref="S73:T73"/>
    <mergeCell ref="G68:H68"/>
    <mergeCell ref="I68:J68"/>
    <mergeCell ref="K68:L68"/>
    <mergeCell ref="M68:N68"/>
    <mergeCell ref="O68:P68"/>
    <mergeCell ref="Q68:R68"/>
    <mergeCell ref="S68:T68"/>
    <mergeCell ref="G69:H69"/>
    <mergeCell ref="I69:J69"/>
    <mergeCell ref="K69:L69"/>
    <mergeCell ref="M69:N69"/>
    <mergeCell ref="O69:P69"/>
    <mergeCell ref="Q69:R69"/>
    <mergeCell ref="S69:T69"/>
    <mergeCell ref="AI71:AJ71"/>
    <mergeCell ref="AK71:AL71"/>
    <mergeCell ref="AM71:AN71"/>
    <mergeCell ref="U71:V71"/>
    <mergeCell ref="W71:X71"/>
    <mergeCell ref="Y71:Z71"/>
    <mergeCell ref="AA71:AB71"/>
    <mergeCell ref="AC71:AD71"/>
    <mergeCell ref="AE71:AF71"/>
    <mergeCell ref="AG71:AH71"/>
    <mergeCell ref="G71:H71"/>
    <mergeCell ref="I71:J71"/>
    <mergeCell ref="K71:L71"/>
    <mergeCell ref="M71:N71"/>
    <mergeCell ref="O71:P71"/>
    <mergeCell ref="Q71:R71"/>
    <mergeCell ref="S71:T71"/>
    <mergeCell ref="AU69:AV69"/>
    <mergeCell ref="AW69:AX69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AI73:AJ73"/>
    <mergeCell ref="AK73:AL73"/>
    <mergeCell ref="U73:V73"/>
    <mergeCell ref="W73:X73"/>
    <mergeCell ref="Y73:Z73"/>
    <mergeCell ref="AA73:AB73"/>
    <mergeCell ref="AC73:AD73"/>
    <mergeCell ref="AE73:AF73"/>
    <mergeCell ref="AG73:AH73"/>
    <mergeCell ref="AO71:AP71"/>
    <mergeCell ref="AQ71:AR71"/>
    <mergeCell ref="AS71:AT71"/>
    <mergeCell ref="AU71:AV71"/>
    <mergeCell ref="AW71:AX71"/>
    <mergeCell ref="AM72:AN72"/>
    <mergeCell ref="AM73:AN73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K68:AL68"/>
    <mergeCell ref="AO68:AP68"/>
    <mergeCell ref="AQ68:AR68"/>
    <mergeCell ref="AS68:AT68"/>
    <mergeCell ref="AU68:AV68"/>
    <mergeCell ref="AW68:AX68"/>
    <mergeCell ref="G70:H70"/>
    <mergeCell ref="I70:J70"/>
    <mergeCell ref="K70:L70"/>
    <mergeCell ref="M70:N70"/>
    <mergeCell ref="O70:P70"/>
    <mergeCell ref="Q70:R70"/>
    <mergeCell ref="S70:T70"/>
    <mergeCell ref="AM70:AN70"/>
    <mergeCell ref="AO70:AP70"/>
    <mergeCell ref="AQ70:AR70"/>
    <mergeCell ref="AS70:AT70"/>
    <mergeCell ref="AU70:AV70"/>
    <mergeCell ref="AW70:AX70"/>
    <mergeCell ref="AM68:AN68"/>
    <mergeCell ref="AM69:AN69"/>
    <mergeCell ref="AO69:AP69"/>
    <mergeCell ref="AQ69:AR69"/>
    <mergeCell ref="AS69:AT69"/>
    <mergeCell ref="AI67:AJ67"/>
    <mergeCell ref="AK67:AL67"/>
    <mergeCell ref="AM67:AN67"/>
    <mergeCell ref="AO67:AP67"/>
    <mergeCell ref="AQ67:AR67"/>
    <mergeCell ref="AS67:AT67"/>
    <mergeCell ref="AU67:AV67"/>
    <mergeCell ref="AW67:AX67"/>
    <mergeCell ref="U67:V67"/>
    <mergeCell ref="W67:X67"/>
    <mergeCell ref="Y67:Z67"/>
    <mergeCell ref="AA67:AB67"/>
    <mergeCell ref="AC67:AD67"/>
    <mergeCell ref="AE67:AF67"/>
    <mergeCell ref="AG67:AH67"/>
    <mergeCell ref="G67:H67"/>
    <mergeCell ref="I67:J67"/>
    <mergeCell ref="K67:L67"/>
    <mergeCell ref="M67:N67"/>
    <mergeCell ref="O67:P67"/>
    <mergeCell ref="Q67:R67"/>
    <mergeCell ref="S67:T67"/>
    <mergeCell ref="AI69:AJ69"/>
    <mergeCell ref="AK69:AL69"/>
    <mergeCell ref="U69:V69"/>
    <mergeCell ref="W69:X69"/>
    <mergeCell ref="Y69:Z69"/>
    <mergeCell ref="AA69:AB69"/>
    <mergeCell ref="AC69:AD69"/>
    <mergeCell ref="AE69:AF69"/>
    <mergeCell ref="AG69:AH69"/>
    <mergeCell ref="AI70:AJ70"/>
    <mergeCell ref="AK70:AL70"/>
    <mergeCell ref="U70:V70"/>
    <mergeCell ref="W70:X70"/>
    <mergeCell ref="Y70:Z70"/>
    <mergeCell ref="AA70:AB70"/>
    <mergeCell ref="AC70:AD70"/>
    <mergeCell ref="AE70:AF70"/>
    <mergeCell ref="AG70:AH70"/>
    <mergeCell ref="AI66:AJ66"/>
    <mergeCell ref="AK66:AL66"/>
    <mergeCell ref="AM66:AN66"/>
    <mergeCell ref="AO66:AP66"/>
    <mergeCell ref="AQ66:AR66"/>
    <mergeCell ref="AS66:AT66"/>
    <mergeCell ref="AU66:AV66"/>
    <mergeCell ref="AW66:AX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AI65:AJ65"/>
    <mergeCell ref="AK65:AL65"/>
    <mergeCell ref="AM65:AN65"/>
    <mergeCell ref="AO65:AP65"/>
    <mergeCell ref="AQ65:AR65"/>
    <mergeCell ref="AS65:AT65"/>
    <mergeCell ref="AU65:AV65"/>
    <mergeCell ref="AW65:AX65"/>
    <mergeCell ref="U65:V65"/>
    <mergeCell ref="W65:X65"/>
    <mergeCell ref="Y65:Z65"/>
    <mergeCell ref="AA65:AB65"/>
    <mergeCell ref="AC65:AD65"/>
    <mergeCell ref="AE65:AF65"/>
    <mergeCell ref="AG65:AH65"/>
    <mergeCell ref="G65:H65"/>
    <mergeCell ref="I65:J65"/>
    <mergeCell ref="K65:L65"/>
    <mergeCell ref="M65:N65"/>
    <mergeCell ref="O65:P65"/>
    <mergeCell ref="Q65:R65"/>
    <mergeCell ref="S65:T65"/>
    <mergeCell ref="AO64:AP64"/>
    <mergeCell ref="AQ64:AR64"/>
    <mergeCell ref="AS64:AT64"/>
    <mergeCell ref="AU64:AV64"/>
    <mergeCell ref="AW64:AX64"/>
    <mergeCell ref="AI63:AJ63"/>
    <mergeCell ref="AK63:AL63"/>
    <mergeCell ref="AO63:AP63"/>
    <mergeCell ref="AQ63:AR63"/>
    <mergeCell ref="AS63:AT63"/>
    <mergeCell ref="AU63:AV63"/>
    <mergeCell ref="AW63:AX63"/>
    <mergeCell ref="G64:H64"/>
    <mergeCell ref="I64:J64"/>
    <mergeCell ref="K64:L64"/>
    <mergeCell ref="M64:N64"/>
    <mergeCell ref="O64:P64"/>
    <mergeCell ref="Q64:R64"/>
    <mergeCell ref="S64:T64"/>
    <mergeCell ref="G59:H59"/>
    <mergeCell ref="I59:J59"/>
    <mergeCell ref="K59:L59"/>
    <mergeCell ref="M59:N59"/>
    <mergeCell ref="O59:P59"/>
    <mergeCell ref="Q59:R59"/>
    <mergeCell ref="S59:T59"/>
    <mergeCell ref="G60:H60"/>
    <mergeCell ref="I60:J60"/>
    <mergeCell ref="K60:L60"/>
    <mergeCell ref="M60:N60"/>
    <mergeCell ref="O60:P60"/>
    <mergeCell ref="Q60:R60"/>
    <mergeCell ref="S60:T60"/>
    <mergeCell ref="AI62:AJ62"/>
    <mergeCell ref="AK62:AL62"/>
    <mergeCell ref="AM62:AN62"/>
    <mergeCell ref="U62:V62"/>
    <mergeCell ref="W62:X62"/>
    <mergeCell ref="Y62:Z62"/>
    <mergeCell ref="AA62:AB62"/>
    <mergeCell ref="AC62:AD62"/>
    <mergeCell ref="AE62:AF62"/>
    <mergeCell ref="AG62:AH62"/>
    <mergeCell ref="G62:H62"/>
    <mergeCell ref="I62:J62"/>
    <mergeCell ref="K62:L62"/>
    <mergeCell ref="M62:N62"/>
    <mergeCell ref="O62:P62"/>
    <mergeCell ref="Q62:R62"/>
    <mergeCell ref="S62:T62"/>
    <mergeCell ref="AU60:AV60"/>
    <mergeCell ref="AW60:AX60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AI64:AJ64"/>
    <mergeCell ref="AK64:AL64"/>
    <mergeCell ref="U64:V64"/>
    <mergeCell ref="W64:X64"/>
    <mergeCell ref="Y64:Z64"/>
    <mergeCell ref="AA64:AB64"/>
    <mergeCell ref="AC64:AD64"/>
    <mergeCell ref="AE64:AF64"/>
    <mergeCell ref="AG64:AH64"/>
    <mergeCell ref="AO62:AP62"/>
    <mergeCell ref="AQ62:AR62"/>
    <mergeCell ref="AS62:AT62"/>
    <mergeCell ref="AU62:AV62"/>
    <mergeCell ref="AW62:AX62"/>
    <mergeCell ref="AM63:AN63"/>
    <mergeCell ref="AM64:AN64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K59:AL59"/>
    <mergeCell ref="AO59:AP59"/>
    <mergeCell ref="AQ59:AR59"/>
    <mergeCell ref="AS59:AT59"/>
    <mergeCell ref="AU59:AV59"/>
    <mergeCell ref="AW59:AX59"/>
    <mergeCell ref="G61:H61"/>
    <mergeCell ref="I61:J61"/>
    <mergeCell ref="K61:L61"/>
    <mergeCell ref="M61:N61"/>
    <mergeCell ref="O61:P61"/>
    <mergeCell ref="Q61:R61"/>
    <mergeCell ref="S61:T61"/>
    <mergeCell ref="AM61:AN61"/>
    <mergeCell ref="AO61:AP61"/>
    <mergeCell ref="AQ61:AR61"/>
    <mergeCell ref="AS61:AT61"/>
    <mergeCell ref="AU61:AV61"/>
    <mergeCell ref="AW61:AX61"/>
    <mergeCell ref="AM59:AN59"/>
    <mergeCell ref="AM60:AN60"/>
    <mergeCell ref="AO60:AP60"/>
    <mergeCell ref="AQ60:AR60"/>
    <mergeCell ref="AS60:AT60"/>
    <mergeCell ref="AI58:AJ58"/>
    <mergeCell ref="AK58:AL58"/>
    <mergeCell ref="AM58:AN58"/>
    <mergeCell ref="AO58:AP58"/>
    <mergeCell ref="AQ58:AR58"/>
    <mergeCell ref="AS58:AT58"/>
    <mergeCell ref="AU58:AV58"/>
    <mergeCell ref="AW58:AX58"/>
    <mergeCell ref="U58:V58"/>
    <mergeCell ref="W58:X58"/>
    <mergeCell ref="Y58:Z58"/>
    <mergeCell ref="AA58:AB58"/>
    <mergeCell ref="AC58:AD58"/>
    <mergeCell ref="AE58:AF58"/>
    <mergeCell ref="AG58:AH58"/>
    <mergeCell ref="G58:H58"/>
    <mergeCell ref="I58:J58"/>
    <mergeCell ref="K58:L58"/>
    <mergeCell ref="M58:N58"/>
    <mergeCell ref="O58:P58"/>
    <mergeCell ref="Q58:R58"/>
    <mergeCell ref="S58:T58"/>
    <mergeCell ref="AI60:AJ60"/>
    <mergeCell ref="AK60:AL60"/>
    <mergeCell ref="U60:V60"/>
    <mergeCell ref="W60:X60"/>
    <mergeCell ref="Y60:Z60"/>
    <mergeCell ref="AA60:AB60"/>
    <mergeCell ref="AC60:AD60"/>
    <mergeCell ref="AE60:AF60"/>
    <mergeCell ref="AG60:AH60"/>
    <mergeCell ref="AI61:AJ61"/>
    <mergeCell ref="AK61:AL61"/>
    <mergeCell ref="U61:V61"/>
    <mergeCell ref="W61:X61"/>
    <mergeCell ref="Y61:Z61"/>
    <mergeCell ref="AA61:AB61"/>
    <mergeCell ref="AC61:AD61"/>
    <mergeCell ref="AE61:AF61"/>
    <mergeCell ref="AG61:AH61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AI56:AJ56"/>
    <mergeCell ref="AK56:AL56"/>
    <mergeCell ref="AM56:AN56"/>
    <mergeCell ref="AO56:AP56"/>
    <mergeCell ref="AQ56:AR56"/>
    <mergeCell ref="AS56:AT56"/>
    <mergeCell ref="AU56:AV56"/>
    <mergeCell ref="AW56:AX56"/>
    <mergeCell ref="U56:V56"/>
    <mergeCell ref="W56:X56"/>
    <mergeCell ref="Y56:Z56"/>
    <mergeCell ref="AA56:AB56"/>
    <mergeCell ref="AC56:AD56"/>
    <mergeCell ref="AE56:AF56"/>
    <mergeCell ref="AG56:AH56"/>
    <mergeCell ref="G56:H56"/>
    <mergeCell ref="I56:J56"/>
    <mergeCell ref="K56:L56"/>
    <mergeCell ref="M56:N56"/>
    <mergeCell ref="O56:P56"/>
    <mergeCell ref="Q56:R56"/>
    <mergeCell ref="S56:T56"/>
    <mergeCell ref="AO55:AP55"/>
    <mergeCell ref="AQ55:AR55"/>
    <mergeCell ref="AS55:AT55"/>
    <mergeCell ref="AU55:AV55"/>
    <mergeCell ref="AW55:AX55"/>
    <mergeCell ref="AI54:AJ54"/>
    <mergeCell ref="AK54:AL54"/>
    <mergeCell ref="AO54:AP54"/>
    <mergeCell ref="AQ54:AR54"/>
    <mergeCell ref="AS54:AT54"/>
    <mergeCell ref="AU54:AV54"/>
    <mergeCell ref="AW54:AX54"/>
    <mergeCell ref="G55:H55"/>
    <mergeCell ref="I55:J55"/>
    <mergeCell ref="K55:L55"/>
    <mergeCell ref="M55:N55"/>
    <mergeCell ref="O55:P55"/>
    <mergeCell ref="Q55:R55"/>
    <mergeCell ref="S55:T55"/>
    <mergeCell ref="G50:H50"/>
    <mergeCell ref="I50:J50"/>
    <mergeCell ref="K50:L50"/>
    <mergeCell ref="M50:N50"/>
    <mergeCell ref="O50:P50"/>
    <mergeCell ref="Q50:R50"/>
    <mergeCell ref="S50:T50"/>
    <mergeCell ref="G51:H51"/>
    <mergeCell ref="I51:J51"/>
    <mergeCell ref="K51:L51"/>
    <mergeCell ref="M51:N51"/>
    <mergeCell ref="O51:P51"/>
    <mergeCell ref="Q51:R51"/>
    <mergeCell ref="S51:T51"/>
    <mergeCell ref="AI53:AJ53"/>
    <mergeCell ref="AK53:AL53"/>
    <mergeCell ref="AM53:AN53"/>
    <mergeCell ref="U53:V53"/>
    <mergeCell ref="W53:X53"/>
    <mergeCell ref="Y53:Z53"/>
    <mergeCell ref="AA53:AB53"/>
    <mergeCell ref="AC53:AD53"/>
    <mergeCell ref="AE53:AF53"/>
    <mergeCell ref="AG53:AH53"/>
    <mergeCell ref="G53:H53"/>
    <mergeCell ref="I53:J53"/>
    <mergeCell ref="K53:L53"/>
    <mergeCell ref="M53:N53"/>
    <mergeCell ref="O53:P53"/>
    <mergeCell ref="Q53:R53"/>
    <mergeCell ref="S53:T53"/>
    <mergeCell ref="AU51:AV51"/>
    <mergeCell ref="AW51:AX51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AI55:AJ55"/>
    <mergeCell ref="AK55:AL55"/>
    <mergeCell ref="U55:V55"/>
    <mergeCell ref="W55:X55"/>
    <mergeCell ref="Y55:Z55"/>
    <mergeCell ref="AA55:AB55"/>
    <mergeCell ref="AC55:AD55"/>
    <mergeCell ref="AE55:AF55"/>
    <mergeCell ref="AG55:AH55"/>
    <mergeCell ref="AO53:AP53"/>
    <mergeCell ref="AQ53:AR53"/>
    <mergeCell ref="AS53:AT53"/>
    <mergeCell ref="AU53:AV53"/>
    <mergeCell ref="AW53:AX53"/>
    <mergeCell ref="AM54:AN54"/>
    <mergeCell ref="AM55:AN55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O50:AP50"/>
    <mergeCell ref="AQ50:AR50"/>
    <mergeCell ref="AS50:AT50"/>
    <mergeCell ref="AU50:AV50"/>
    <mergeCell ref="AW50:AX50"/>
    <mergeCell ref="G52:H52"/>
    <mergeCell ref="I52:J52"/>
    <mergeCell ref="K52:L52"/>
    <mergeCell ref="M52:N52"/>
    <mergeCell ref="O52:P52"/>
    <mergeCell ref="Q52:R52"/>
    <mergeCell ref="S52:T52"/>
    <mergeCell ref="AM52:AN52"/>
    <mergeCell ref="AO52:AP52"/>
    <mergeCell ref="AQ52:AR52"/>
    <mergeCell ref="AS52:AT52"/>
    <mergeCell ref="AU52:AV52"/>
    <mergeCell ref="AW52:AX52"/>
    <mergeCell ref="AM50:AN50"/>
    <mergeCell ref="AM51:AN51"/>
    <mergeCell ref="AO51:AP51"/>
    <mergeCell ref="AQ51:AR51"/>
    <mergeCell ref="AS51:AT51"/>
    <mergeCell ref="AI49:AJ49"/>
    <mergeCell ref="AK49:AL49"/>
    <mergeCell ref="AM49:AN49"/>
    <mergeCell ref="AO49:AP49"/>
    <mergeCell ref="AQ49:AR49"/>
    <mergeCell ref="AS49:AT49"/>
    <mergeCell ref="AU49:AV49"/>
    <mergeCell ref="AW49:AX49"/>
    <mergeCell ref="U49:V49"/>
    <mergeCell ref="W49:X49"/>
    <mergeCell ref="Y49:Z49"/>
    <mergeCell ref="AA49:AB49"/>
    <mergeCell ref="AC49:AD49"/>
    <mergeCell ref="AE49:AF49"/>
    <mergeCell ref="AG49:AH49"/>
    <mergeCell ref="G49:H49"/>
    <mergeCell ref="I49:J49"/>
    <mergeCell ref="K49:L49"/>
    <mergeCell ref="M49:N49"/>
    <mergeCell ref="O49:P49"/>
    <mergeCell ref="Q49:R49"/>
    <mergeCell ref="S49:T49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AI52:AJ52"/>
    <mergeCell ref="AK52:AL52"/>
    <mergeCell ref="U52:V52"/>
    <mergeCell ref="W52:X52"/>
    <mergeCell ref="Y52:Z52"/>
    <mergeCell ref="AA52:AB52"/>
    <mergeCell ref="AC52:AD52"/>
    <mergeCell ref="AE52:AF52"/>
    <mergeCell ref="AG52:AH52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U47:V47"/>
    <mergeCell ref="W47:X47"/>
    <mergeCell ref="Y47:Z47"/>
    <mergeCell ref="AA47:AB47"/>
    <mergeCell ref="AC47:AD47"/>
    <mergeCell ref="AE47:AF47"/>
    <mergeCell ref="AG47:AH47"/>
    <mergeCell ref="G47:H47"/>
    <mergeCell ref="I47:J47"/>
    <mergeCell ref="K47:L47"/>
    <mergeCell ref="M47:N47"/>
    <mergeCell ref="O47:P47"/>
    <mergeCell ref="Q47:R47"/>
    <mergeCell ref="S47:T47"/>
    <mergeCell ref="AO46:AP46"/>
    <mergeCell ref="AQ46:AR46"/>
    <mergeCell ref="AS46:AT46"/>
    <mergeCell ref="AU46:AV46"/>
    <mergeCell ref="AW46:AX46"/>
    <mergeCell ref="AI45:AJ45"/>
    <mergeCell ref="AK45:AL45"/>
    <mergeCell ref="AO45:AP45"/>
    <mergeCell ref="AQ45:AR45"/>
    <mergeCell ref="AS45:AT45"/>
    <mergeCell ref="AU45:AV45"/>
    <mergeCell ref="AW45:AX45"/>
    <mergeCell ref="G46:H46"/>
    <mergeCell ref="I46:J46"/>
    <mergeCell ref="K46:L46"/>
    <mergeCell ref="M46:N46"/>
    <mergeCell ref="O46:P46"/>
    <mergeCell ref="Q46:R46"/>
    <mergeCell ref="S46:T46"/>
    <mergeCell ref="G41:H41"/>
    <mergeCell ref="I41:J41"/>
    <mergeCell ref="K41:L41"/>
    <mergeCell ref="M41:N41"/>
    <mergeCell ref="O41:P41"/>
    <mergeCell ref="Q41:R41"/>
    <mergeCell ref="S41:T41"/>
    <mergeCell ref="G42:H42"/>
    <mergeCell ref="I42:J42"/>
    <mergeCell ref="K42:L42"/>
    <mergeCell ref="M42:N42"/>
    <mergeCell ref="O42:P42"/>
    <mergeCell ref="Q42:R42"/>
    <mergeCell ref="S42:T42"/>
    <mergeCell ref="AI44:AJ44"/>
    <mergeCell ref="AK44:AL44"/>
    <mergeCell ref="AM44:AN44"/>
    <mergeCell ref="U44:V44"/>
    <mergeCell ref="W44:X44"/>
    <mergeCell ref="Y44:Z44"/>
    <mergeCell ref="AA44:AB44"/>
    <mergeCell ref="AC44:AD44"/>
    <mergeCell ref="AE44:AF44"/>
    <mergeCell ref="AG44:AH44"/>
    <mergeCell ref="G44:H44"/>
    <mergeCell ref="I44:J44"/>
    <mergeCell ref="K44:L44"/>
    <mergeCell ref="M44:N44"/>
    <mergeCell ref="O44:P44"/>
    <mergeCell ref="Q44:R44"/>
    <mergeCell ref="S44:T44"/>
    <mergeCell ref="AU42:AV42"/>
    <mergeCell ref="AW42:AX42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AI46:AJ46"/>
    <mergeCell ref="AK46:AL46"/>
    <mergeCell ref="U46:V46"/>
    <mergeCell ref="W46:X46"/>
    <mergeCell ref="Y46:Z46"/>
    <mergeCell ref="AA46:AB46"/>
    <mergeCell ref="AC46:AD46"/>
    <mergeCell ref="AE46:AF46"/>
    <mergeCell ref="AG46:AH46"/>
    <mergeCell ref="AO44:AP44"/>
    <mergeCell ref="AQ44:AR44"/>
    <mergeCell ref="AS44:AT44"/>
    <mergeCell ref="AU44:AV44"/>
    <mergeCell ref="AW44:AX44"/>
    <mergeCell ref="AM45:AN45"/>
    <mergeCell ref="AM46:AN46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O41:AP41"/>
    <mergeCell ref="AQ41:AR41"/>
    <mergeCell ref="AS41:AT41"/>
    <mergeCell ref="AU41:AV41"/>
    <mergeCell ref="AW41:AX41"/>
    <mergeCell ref="G43:H43"/>
    <mergeCell ref="I43:J43"/>
    <mergeCell ref="K43:L43"/>
    <mergeCell ref="M43:N43"/>
    <mergeCell ref="O43:P43"/>
    <mergeCell ref="Q43:R43"/>
    <mergeCell ref="S43:T43"/>
    <mergeCell ref="AM43:AN43"/>
    <mergeCell ref="AO43:AP43"/>
    <mergeCell ref="AQ43:AR43"/>
    <mergeCell ref="AS43:AT43"/>
    <mergeCell ref="AU43:AV43"/>
    <mergeCell ref="AW43:AX43"/>
    <mergeCell ref="AM41:AN41"/>
    <mergeCell ref="AM42:AN42"/>
    <mergeCell ref="AO42:AP42"/>
    <mergeCell ref="AQ42:AR42"/>
    <mergeCell ref="AS42:AT42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U40:V40"/>
    <mergeCell ref="W40:X40"/>
    <mergeCell ref="Y40:Z40"/>
    <mergeCell ref="AA40:AB40"/>
    <mergeCell ref="AC40:AD40"/>
    <mergeCell ref="AE40:AF40"/>
    <mergeCell ref="AG40:AH40"/>
    <mergeCell ref="G40:H40"/>
    <mergeCell ref="I40:J40"/>
    <mergeCell ref="K40:L40"/>
    <mergeCell ref="M40:N40"/>
    <mergeCell ref="O40:P40"/>
    <mergeCell ref="Q40:R40"/>
    <mergeCell ref="S40:T40"/>
    <mergeCell ref="AI42:AJ42"/>
    <mergeCell ref="AK42:AL42"/>
    <mergeCell ref="U42:V42"/>
    <mergeCell ref="W42:X42"/>
    <mergeCell ref="Y42:Z42"/>
    <mergeCell ref="AA42:AB42"/>
    <mergeCell ref="AC42:AD42"/>
    <mergeCell ref="AE42:AF42"/>
    <mergeCell ref="AG42:AH42"/>
    <mergeCell ref="AI43:AJ43"/>
    <mergeCell ref="AK43:AL43"/>
    <mergeCell ref="U43:V43"/>
    <mergeCell ref="W43:X43"/>
    <mergeCell ref="Y43:Z43"/>
    <mergeCell ref="AA43:AB43"/>
    <mergeCell ref="AC43:AD43"/>
    <mergeCell ref="AE43:AF43"/>
    <mergeCell ref="AG43:AH43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U38:V38"/>
    <mergeCell ref="W38:X38"/>
    <mergeCell ref="Y38:Z38"/>
    <mergeCell ref="AA38:AB38"/>
    <mergeCell ref="AC38:AD38"/>
    <mergeCell ref="AE38:AF38"/>
    <mergeCell ref="AG38:AH38"/>
    <mergeCell ref="G38:H38"/>
    <mergeCell ref="I38:J38"/>
    <mergeCell ref="K38:L38"/>
    <mergeCell ref="M38:N38"/>
    <mergeCell ref="O38:P38"/>
    <mergeCell ref="Q38:R38"/>
    <mergeCell ref="S38:T38"/>
    <mergeCell ref="AO37:AP37"/>
    <mergeCell ref="AQ37:AR37"/>
    <mergeCell ref="AS37:AT37"/>
    <mergeCell ref="AU37:AV37"/>
    <mergeCell ref="AW37:AX37"/>
    <mergeCell ref="AI36:AJ36"/>
    <mergeCell ref="AK36:AL36"/>
    <mergeCell ref="AO36:AP36"/>
    <mergeCell ref="AQ36:AR36"/>
    <mergeCell ref="AS36:AT36"/>
    <mergeCell ref="AU36:AV36"/>
    <mergeCell ref="AW36:AX36"/>
    <mergeCell ref="G37:H37"/>
    <mergeCell ref="I37:J37"/>
    <mergeCell ref="K37:L37"/>
    <mergeCell ref="M37:N37"/>
    <mergeCell ref="O37:P37"/>
    <mergeCell ref="Q37:R37"/>
    <mergeCell ref="S37:T37"/>
    <mergeCell ref="G32:H32"/>
    <mergeCell ref="I32:J32"/>
    <mergeCell ref="K32:L32"/>
    <mergeCell ref="M32:N32"/>
    <mergeCell ref="O32:P32"/>
    <mergeCell ref="Q32:R32"/>
    <mergeCell ref="S32:T32"/>
    <mergeCell ref="G33:H33"/>
    <mergeCell ref="I33:J33"/>
    <mergeCell ref="K33:L33"/>
    <mergeCell ref="M33:N33"/>
    <mergeCell ref="O33:P33"/>
    <mergeCell ref="Q33:R33"/>
    <mergeCell ref="S33:T33"/>
    <mergeCell ref="AI35:AJ35"/>
    <mergeCell ref="AK35:AL35"/>
    <mergeCell ref="AM35:AN35"/>
    <mergeCell ref="U35:V35"/>
    <mergeCell ref="W35:X35"/>
    <mergeCell ref="Y35:Z35"/>
    <mergeCell ref="AA35:AB35"/>
    <mergeCell ref="AC35:AD35"/>
    <mergeCell ref="AE35:AF35"/>
    <mergeCell ref="AG35:AH35"/>
    <mergeCell ref="G35:H35"/>
    <mergeCell ref="I35:J35"/>
    <mergeCell ref="K35:L35"/>
    <mergeCell ref="M35:N35"/>
    <mergeCell ref="O35:P35"/>
    <mergeCell ref="Q35:R35"/>
    <mergeCell ref="S35:T35"/>
    <mergeCell ref="AU33:AV33"/>
    <mergeCell ref="AW33:AX33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AI37:AJ37"/>
    <mergeCell ref="AK37:AL37"/>
    <mergeCell ref="U37:V37"/>
    <mergeCell ref="W37:X37"/>
    <mergeCell ref="Y37:Z37"/>
    <mergeCell ref="AA37:AB37"/>
    <mergeCell ref="AC37:AD37"/>
    <mergeCell ref="AE37:AF37"/>
    <mergeCell ref="AG37:AH37"/>
    <mergeCell ref="AO35:AP35"/>
    <mergeCell ref="AQ35:AR35"/>
    <mergeCell ref="AS35:AT35"/>
    <mergeCell ref="AU35:AV35"/>
    <mergeCell ref="AW35:AX35"/>
    <mergeCell ref="AM36:AN36"/>
    <mergeCell ref="AM37:AN37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O32:AP32"/>
    <mergeCell ref="AQ32:AR32"/>
    <mergeCell ref="AS32:AT32"/>
    <mergeCell ref="AU32:AV32"/>
    <mergeCell ref="AW32:AX32"/>
    <mergeCell ref="G34:H34"/>
    <mergeCell ref="I34:J34"/>
    <mergeCell ref="K34:L34"/>
    <mergeCell ref="M34:N34"/>
    <mergeCell ref="O34:P34"/>
    <mergeCell ref="Q34:R34"/>
    <mergeCell ref="S34:T34"/>
    <mergeCell ref="AM34:AN34"/>
    <mergeCell ref="AO34:AP34"/>
    <mergeCell ref="AQ34:AR34"/>
    <mergeCell ref="AS34:AT34"/>
    <mergeCell ref="AU34:AV34"/>
    <mergeCell ref="AW34:AX34"/>
    <mergeCell ref="AM32:AN32"/>
    <mergeCell ref="AM33:AN33"/>
    <mergeCell ref="AO33:AP33"/>
    <mergeCell ref="AQ33:AR33"/>
    <mergeCell ref="AS33:AT33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U31:V31"/>
    <mergeCell ref="W31:X31"/>
    <mergeCell ref="Y31:Z31"/>
    <mergeCell ref="AA31:AB31"/>
    <mergeCell ref="AC31:AD31"/>
    <mergeCell ref="AE31:AF31"/>
    <mergeCell ref="AG31:AH31"/>
    <mergeCell ref="G31:H31"/>
    <mergeCell ref="I31:J31"/>
    <mergeCell ref="K31:L31"/>
    <mergeCell ref="M31:N31"/>
    <mergeCell ref="O31:P31"/>
    <mergeCell ref="Q31:R31"/>
    <mergeCell ref="S31:T31"/>
    <mergeCell ref="AI33:AJ33"/>
    <mergeCell ref="AK33:AL33"/>
    <mergeCell ref="U33:V33"/>
    <mergeCell ref="W33:X33"/>
    <mergeCell ref="Y33:Z33"/>
    <mergeCell ref="AA33:AB33"/>
    <mergeCell ref="AC33:AD33"/>
    <mergeCell ref="AE33:AF33"/>
    <mergeCell ref="AG33:AH33"/>
    <mergeCell ref="AI34:AJ34"/>
    <mergeCell ref="AK34:AL34"/>
    <mergeCell ref="U34:V34"/>
    <mergeCell ref="W34:X34"/>
    <mergeCell ref="Y34:Z34"/>
    <mergeCell ref="AA34:AB34"/>
    <mergeCell ref="AC34:AD34"/>
    <mergeCell ref="AE34:AF34"/>
    <mergeCell ref="AG34:AH34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U29:V29"/>
    <mergeCell ref="W29:X29"/>
    <mergeCell ref="Y29:Z29"/>
    <mergeCell ref="AA29:AB29"/>
    <mergeCell ref="AC29:AD29"/>
    <mergeCell ref="AE29:AF29"/>
    <mergeCell ref="AG29:AH29"/>
    <mergeCell ref="G29:H29"/>
    <mergeCell ref="I29:J29"/>
    <mergeCell ref="K29:L29"/>
    <mergeCell ref="M29:N29"/>
    <mergeCell ref="O29:P29"/>
    <mergeCell ref="Q29:R29"/>
    <mergeCell ref="S29:T29"/>
    <mergeCell ref="AO28:AP28"/>
    <mergeCell ref="AQ28:AR28"/>
    <mergeCell ref="AS28:AT28"/>
    <mergeCell ref="AU28:AV28"/>
    <mergeCell ref="AW28:AX28"/>
    <mergeCell ref="AI27:AJ27"/>
    <mergeCell ref="AK27:AL27"/>
    <mergeCell ref="AO27:AP27"/>
    <mergeCell ref="AQ27:AR27"/>
    <mergeCell ref="AS27:AT27"/>
    <mergeCell ref="AU27:AV27"/>
    <mergeCell ref="AW27:AX27"/>
    <mergeCell ref="G28:H28"/>
    <mergeCell ref="I28:J28"/>
    <mergeCell ref="K28:L28"/>
    <mergeCell ref="M28:N28"/>
    <mergeCell ref="O28:P28"/>
    <mergeCell ref="Q28:R28"/>
    <mergeCell ref="S28:T28"/>
    <mergeCell ref="G23:H23"/>
    <mergeCell ref="I23:J23"/>
    <mergeCell ref="K23:L23"/>
    <mergeCell ref="M23:N23"/>
    <mergeCell ref="O23:P23"/>
    <mergeCell ref="Q23:R23"/>
    <mergeCell ref="S23:T23"/>
    <mergeCell ref="G24:H24"/>
    <mergeCell ref="I24:J24"/>
    <mergeCell ref="K24:L24"/>
    <mergeCell ref="M24:N24"/>
    <mergeCell ref="O24:P24"/>
    <mergeCell ref="Q24:R24"/>
    <mergeCell ref="S24:T24"/>
    <mergeCell ref="AI26:AJ26"/>
    <mergeCell ref="AK26:AL26"/>
    <mergeCell ref="AM26:AN26"/>
    <mergeCell ref="U26:V26"/>
    <mergeCell ref="W26:X26"/>
    <mergeCell ref="Y26:Z26"/>
    <mergeCell ref="AA26:AB26"/>
    <mergeCell ref="AC26:AD26"/>
    <mergeCell ref="AE26:AF26"/>
    <mergeCell ref="AG26:AH26"/>
    <mergeCell ref="G26:H26"/>
    <mergeCell ref="I26:J26"/>
    <mergeCell ref="K26:L26"/>
    <mergeCell ref="M26:N26"/>
    <mergeCell ref="O26:P26"/>
    <mergeCell ref="Q26:R26"/>
    <mergeCell ref="S26:T26"/>
    <mergeCell ref="AU24:AV24"/>
    <mergeCell ref="AW24:AX24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AI28:AJ28"/>
    <mergeCell ref="AK28:AL28"/>
    <mergeCell ref="U28:V28"/>
    <mergeCell ref="W28:X28"/>
    <mergeCell ref="Y28:Z28"/>
    <mergeCell ref="AA28:AB28"/>
    <mergeCell ref="AC28:AD28"/>
    <mergeCell ref="AE28:AF28"/>
    <mergeCell ref="AG28:AH28"/>
    <mergeCell ref="AO26:AP26"/>
    <mergeCell ref="AQ26:AR26"/>
    <mergeCell ref="AS26:AT26"/>
    <mergeCell ref="AU26:AV26"/>
    <mergeCell ref="AW26:AX26"/>
    <mergeCell ref="AM27:AN27"/>
    <mergeCell ref="AM28:AN28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O23:AP23"/>
    <mergeCell ref="AQ23:AR23"/>
    <mergeCell ref="AS23:AT23"/>
    <mergeCell ref="AU23:AV23"/>
    <mergeCell ref="AW23:AX23"/>
    <mergeCell ref="G25:H25"/>
    <mergeCell ref="I25:J25"/>
    <mergeCell ref="K25:L25"/>
    <mergeCell ref="M25:N25"/>
    <mergeCell ref="O25:P25"/>
    <mergeCell ref="Q25:R25"/>
    <mergeCell ref="S25:T25"/>
    <mergeCell ref="AM25:AN25"/>
    <mergeCell ref="AO25:AP25"/>
    <mergeCell ref="AQ25:AR25"/>
    <mergeCell ref="AS25:AT25"/>
    <mergeCell ref="AU25:AV25"/>
    <mergeCell ref="AW25:AX25"/>
    <mergeCell ref="AM23:AN23"/>
    <mergeCell ref="AM24:AN24"/>
    <mergeCell ref="AO24:AP24"/>
    <mergeCell ref="AQ24:AR24"/>
    <mergeCell ref="AS24:AT24"/>
    <mergeCell ref="AI22:AJ22"/>
    <mergeCell ref="AK22:AL22"/>
    <mergeCell ref="AM22:AN22"/>
    <mergeCell ref="AO22:AP22"/>
    <mergeCell ref="AQ22:AR22"/>
    <mergeCell ref="AS22:AT22"/>
    <mergeCell ref="AU22:AV22"/>
    <mergeCell ref="AW22:AX22"/>
    <mergeCell ref="U22:V22"/>
    <mergeCell ref="W22:X22"/>
    <mergeCell ref="Y22:Z22"/>
    <mergeCell ref="AA22:AB22"/>
    <mergeCell ref="AC22:AD22"/>
    <mergeCell ref="AE22:AF22"/>
    <mergeCell ref="AG22:AH22"/>
    <mergeCell ref="G22:H22"/>
    <mergeCell ref="I22:J22"/>
    <mergeCell ref="K22:L22"/>
    <mergeCell ref="M22:N22"/>
    <mergeCell ref="O22:P22"/>
    <mergeCell ref="Q22:R22"/>
    <mergeCell ref="S22:T22"/>
    <mergeCell ref="AI24:AJ24"/>
    <mergeCell ref="AK24:AL24"/>
    <mergeCell ref="U24:V24"/>
    <mergeCell ref="W24:X24"/>
    <mergeCell ref="Y24:Z24"/>
    <mergeCell ref="AA24:AB24"/>
    <mergeCell ref="AC24:AD24"/>
    <mergeCell ref="AE24:AF24"/>
    <mergeCell ref="AG24:AH24"/>
    <mergeCell ref="AI25:AJ25"/>
    <mergeCell ref="AK25:AL25"/>
    <mergeCell ref="U25:V25"/>
    <mergeCell ref="W25:X25"/>
    <mergeCell ref="Y25:Z25"/>
    <mergeCell ref="AA25:AB25"/>
    <mergeCell ref="AC25:AD25"/>
    <mergeCell ref="AE25:AF25"/>
    <mergeCell ref="AG25:AH25"/>
    <mergeCell ref="AI21:AJ21"/>
    <mergeCell ref="AK21:AL21"/>
    <mergeCell ref="AM21:AN21"/>
    <mergeCell ref="AO21:AP21"/>
    <mergeCell ref="AQ21:AR21"/>
    <mergeCell ref="AS21:AT21"/>
    <mergeCell ref="AU21:AV21"/>
    <mergeCell ref="AW21:AX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U20:V20"/>
    <mergeCell ref="W20:X20"/>
    <mergeCell ref="Y20:Z20"/>
    <mergeCell ref="AA20:AB20"/>
    <mergeCell ref="AC20:AD20"/>
    <mergeCell ref="AE20:AF20"/>
    <mergeCell ref="AG20:AH20"/>
    <mergeCell ref="G20:H20"/>
    <mergeCell ref="I20:J20"/>
    <mergeCell ref="K20:L20"/>
    <mergeCell ref="M20:N20"/>
    <mergeCell ref="O20:P20"/>
    <mergeCell ref="Q20:R20"/>
    <mergeCell ref="S20:T20"/>
    <mergeCell ref="AO19:AP19"/>
    <mergeCell ref="AQ19:AR19"/>
    <mergeCell ref="AS19:AT19"/>
    <mergeCell ref="AU19:AV19"/>
    <mergeCell ref="AW19:AX19"/>
    <mergeCell ref="AI18:AJ18"/>
    <mergeCell ref="AK18:AL18"/>
    <mergeCell ref="AO18:AP18"/>
    <mergeCell ref="AQ18:AR18"/>
    <mergeCell ref="AS18:AT18"/>
    <mergeCell ref="AU18:AV18"/>
    <mergeCell ref="AW18:AX18"/>
    <mergeCell ref="G19:H19"/>
    <mergeCell ref="I19:J19"/>
    <mergeCell ref="K19:L19"/>
    <mergeCell ref="M19:N19"/>
    <mergeCell ref="O19:P19"/>
    <mergeCell ref="Q19:R19"/>
    <mergeCell ref="S19:T19"/>
    <mergeCell ref="G14:H14"/>
    <mergeCell ref="I14:J14"/>
    <mergeCell ref="K14:L14"/>
    <mergeCell ref="M14:N14"/>
    <mergeCell ref="O14:P14"/>
    <mergeCell ref="Q14:R14"/>
    <mergeCell ref="S14:T14"/>
    <mergeCell ref="G15:H15"/>
    <mergeCell ref="I15:J15"/>
    <mergeCell ref="K15:L15"/>
    <mergeCell ref="M15:N15"/>
    <mergeCell ref="O15:P15"/>
    <mergeCell ref="Q15:R15"/>
    <mergeCell ref="S15:T15"/>
    <mergeCell ref="AI17:AJ17"/>
    <mergeCell ref="AK17:AL17"/>
    <mergeCell ref="AM17:AN17"/>
    <mergeCell ref="U17:V17"/>
    <mergeCell ref="W17:X17"/>
    <mergeCell ref="Y17:Z17"/>
    <mergeCell ref="AA17:AB17"/>
    <mergeCell ref="AC17:AD17"/>
    <mergeCell ref="AE17:AF17"/>
    <mergeCell ref="AG17:AH17"/>
    <mergeCell ref="G17:H17"/>
    <mergeCell ref="I17:J17"/>
    <mergeCell ref="K17:L17"/>
    <mergeCell ref="M17:N17"/>
    <mergeCell ref="O17:P17"/>
    <mergeCell ref="Q17:R17"/>
    <mergeCell ref="S17:T17"/>
    <mergeCell ref="AU15:AV15"/>
    <mergeCell ref="AW15:AX15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AO17:AP17"/>
    <mergeCell ref="AQ17:AR17"/>
    <mergeCell ref="AS17:AT17"/>
    <mergeCell ref="AU17:AV17"/>
    <mergeCell ref="AW17:AX17"/>
    <mergeCell ref="AM18:AN18"/>
    <mergeCell ref="AM19:AN19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O14:AP14"/>
    <mergeCell ref="AQ14:AR14"/>
    <mergeCell ref="AS14:AT14"/>
    <mergeCell ref="AU14:AV14"/>
    <mergeCell ref="AW14:AX14"/>
    <mergeCell ref="G16:H16"/>
    <mergeCell ref="I16:J16"/>
    <mergeCell ref="K16:L16"/>
    <mergeCell ref="M16:N16"/>
    <mergeCell ref="O16:P16"/>
    <mergeCell ref="Q16:R16"/>
    <mergeCell ref="S16:T16"/>
    <mergeCell ref="AM16:AN16"/>
    <mergeCell ref="AO16:AP16"/>
    <mergeCell ref="AQ16:AR16"/>
    <mergeCell ref="AS16:AT16"/>
    <mergeCell ref="AU16:AV16"/>
    <mergeCell ref="AW16:AX16"/>
    <mergeCell ref="AM14:AN14"/>
    <mergeCell ref="AM15:AN15"/>
    <mergeCell ref="AO15:AP15"/>
    <mergeCell ref="AQ15:AR15"/>
    <mergeCell ref="AS15:AT15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U13:V13"/>
    <mergeCell ref="W13:X13"/>
    <mergeCell ref="Y13:Z13"/>
    <mergeCell ref="AA13:AB13"/>
    <mergeCell ref="AC13:AD13"/>
    <mergeCell ref="AE13:AF13"/>
    <mergeCell ref="AG13:AH13"/>
    <mergeCell ref="G13:H13"/>
    <mergeCell ref="I13:J13"/>
    <mergeCell ref="K13:L13"/>
    <mergeCell ref="M13:N13"/>
    <mergeCell ref="O13:P13"/>
    <mergeCell ref="Q13:R13"/>
    <mergeCell ref="S13:T13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AO6:AP6"/>
    <mergeCell ref="AQ6:AR6"/>
    <mergeCell ref="AS6:AT6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K3:L3"/>
    <mergeCell ref="M3:N3"/>
    <mergeCell ref="G4:H4"/>
    <mergeCell ref="I4:J4"/>
    <mergeCell ref="K4:L4"/>
    <mergeCell ref="M4:N4"/>
    <mergeCell ref="M5:N5"/>
    <mergeCell ref="S6:T6"/>
    <mergeCell ref="U6:V6"/>
    <mergeCell ref="W6:X6"/>
    <mergeCell ref="Y6:Z6"/>
    <mergeCell ref="AA6:AB6"/>
    <mergeCell ref="AC6:AD6"/>
    <mergeCell ref="AE6:AF6"/>
    <mergeCell ref="AU6:AV6"/>
    <mergeCell ref="AW6:AX6"/>
    <mergeCell ref="G7:H7"/>
    <mergeCell ref="I7:J7"/>
    <mergeCell ref="K7:L7"/>
    <mergeCell ref="M7:N7"/>
    <mergeCell ref="O7:P7"/>
    <mergeCell ref="Q7:R7"/>
    <mergeCell ref="S7:T7"/>
    <mergeCell ref="AM7:AN7"/>
    <mergeCell ref="AO7:AP7"/>
    <mergeCell ref="AQ7:AR7"/>
    <mergeCell ref="AS7:AT7"/>
    <mergeCell ref="AU7:AV7"/>
    <mergeCell ref="AW7:AX7"/>
    <mergeCell ref="AG6:AH6"/>
    <mergeCell ref="AI6:AJ6"/>
    <mergeCell ref="AK6:AL6"/>
    <mergeCell ref="AG4:AH4"/>
    <mergeCell ref="AS4:AT4"/>
    <mergeCell ref="AU4:AV4"/>
    <mergeCell ref="AW4:AX4"/>
    <mergeCell ref="AI3:AJ3"/>
    <mergeCell ref="AK3:AL3"/>
    <mergeCell ref="AI4:AJ4"/>
    <mergeCell ref="AK4:AL4"/>
    <mergeCell ref="AM4:AN4"/>
    <mergeCell ref="AO4:AP4"/>
    <mergeCell ref="AQ4:AR4"/>
    <mergeCell ref="AI7:AJ7"/>
    <mergeCell ref="AK7:AL7"/>
    <mergeCell ref="U7:V7"/>
    <mergeCell ref="W7:X7"/>
    <mergeCell ref="Y7:Z7"/>
    <mergeCell ref="AA7:AB7"/>
    <mergeCell ref="AC7:AD7"/>
    <mergeCell ref="AE7:AF7"/>
    <mergeCell ref="AG7:AH7"/>
    <mergeCell ref="AM5:AN5"/>
    <mergeCell ref="AO5:AP5"/>
    <mergeCell ref="AQ5:AR5"/>
    <mergeCell ref="AS5:AT5"/>
    <mergeCell ref="AU5:AV5"/>
    <mergeCell ref="AW5:AX5"/>
    <mergeCell ref="Y5:Z5"/>
    <mergeCell ref="AA5:AB5"/>
    <mergeCell ref="AC5:AD5"/>
    <mergeCell ref="AE5:AF5"/>
    <mergeCell ref="AG5:AH5"/>
    <mergeCell ref="AI5:AJ5"/>
    <mergeCell ref="AM3:AN3"/>
    <mergeCell ref="AO3:AP3"/>
    <mergeCell ref="AQ3:AR3"/>
    <mergeCell ref="AS3:AT3"/>
    <mergeCell ref="AU3:AV3"/>
    <mergeCell ref="AW3:AX3"/>
    <mergeCell ref="A1:F1"/>
    <mergeCell ref="G1:X1"/>
    <mergeCell ref="Y1:AL1"/>
    <mergeCell ref="AM1:AX1"/>
    <mergeCell ref="AY1:BC1"/>
    <mergeCell ref="G3:H3"/>
    <mergeCell ref="I3:J3"/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E3:AF3"/>
    <mergeCell ref="AG3:AH3"/>
    <mergeCell ref="AE4:AF4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U11:V11"/>
    <mergeCell ref="W11:X11"/>
    <mergeCell ref="Y11:Z11"/>
    <mergeCell ref="AA11:AB11"/>
    <mergeCell ref="AC11:AD11"/>
    <mergeCell ref="AE11:AF11"/>
    <mergeCell ref="AG11:AH11"/>
    <mergeCell ref="G11:H11"/>
    <mergeCell ref="I11:J11"/>
    <mergeCell ref="K11:L11"/>
    <mergeCell ref="M11:N11"/>
    <mergeCell ref="O11:P11"/>
    <mergeCell ref="Q11:R11"/>
    <mergeCell ref="S11:T11"/>
    <mergeCell ref="AM9:AN9"/>
    <mergeCell ref="AM10:AN10"/>
    <mergeCell ref="AO10:AP10"/>
    <mergeCell ref="AQ10:AR10"/>
    <mergeCell ref="AS10:AT10"/>
    <mergeCell ref="AU10:AV10"/>
    <mergeCell ref="AW10:AX10"/>
    <mergeCell ref="AI9:AJ9"/>
    <mergeCell ref="AK9:AL9"/>
    <mergeCell ref="AO9:AP9"/>
    <mergeCell ref="AQ9:AR9"/>
    <mergeCell ref="AS9:AT9"/>
    <mergeCell ref="AU9:AV9"/>
    <mergeCell ref="AW9:AX9"/>
    <mergeCell ref="G10:H10"/>
    <mergeCell ref="I10:J10"/>
    <mergeCell ref="K10:L10"/>
    <mergeCell ref="M10:N10"/>
    <mergeCell ref="O10:P10"/>
    <mergeCell ref="Q10:R10"/>
    <mergeCell ref="S10:T10"/>
    <mergeCell ref="AI10:AJ10"/>
    <mergeCell ref="AK10:AL10"/>
    <mergeCell ref="U10:V10"/>
    <mergeCell ref="W10:X10"/>
    <mergeCell ref="Y10:Z10"/>
    <mergeCell ref="AA10:AB10"/>
    <mergeCell ref="AC10:AD10"/>
    <mergeCell ref="AE10:AF10"/>
    <mergeCell ref="AG10:AH10"/>
    <mergeCell ref="AO8:AP8"/>
    <mergeCell ref="AQ8:AR8"/>
    <mergeCell ref="AS8:AT8"/>
    <mergeCell ref="AU8:AV8"/>
    <mergeCell ref="AW8:AX8"/>
    <mergeCell ref="U8:V8"/>
    <mergeCell ref="W8:X8"/>
    <mergeCell ref="Y8:Z8"/>
    <mergeCell ref="AA8:AB8"/>
    <mergeCell ref="AC8:AD8"/>
    <mergeCell ref="AE8:AF8"/>
    <mergeCell ref="AG8:AH8"/>
    <mergeCell ref="G8:H8"/>
    <mergeCell ref="I8:J8"/>
    <mergeCell ref="K8:L8"/>
    <mergeCell ref="M8:N8"/>
    <mergeCell ref="O8:P8"/>
    <mergeCell ref="Q8:R8"/>
    <mergeCell ref="S8:T8"/>
    <mergeCell ref="I5:J5"/>
    <mergeCell ref="K5:L5"/>
    <mergeCell ref="O5:P5"/>
    <mergeCell ref="Q5:R5"/>
    <mergeCell ref="S5:T5"/>
    <mergeCell ref="U5:V5"/>
    <mergeCell ref="W5:X5"/>
    <mergeCell ref="G5:H5"/>
    <mergeCell ref="G6:H6"/>
    <mergeCell ref="I6:J6"/>
    <mergeCell ref="K6:L6"/>
    <mergeCell ref="M6:N6"/>
    <mergeCell ref="O6:P6"/>
    <mergeCell ref="Q6:R6"/>
    <mergeCell ref="AI8:AJ8"/>
    <mergeCell ref="AK8:AL8"/>
    <mergeCell ref="AM8:AN8"/>
    <mergeCell ref="AK5:AL5"/>
    <mergeCell ref="AM6:AN6"/>
  </mergeCells>
  <pageMargins left="0.25" right="0.25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TBR-2026 - Actuals</vt:lpstr>
      <vt:lpstr>Projections TBR-2026</vt:lpstr>
      <vt:lpstr>B&amp;G-2026 - Actuals</vt:lpstr>
      <vt:lpstr>Clicker Count -2026 </vt:lpstr>
      <vt:lpstr>  Projections B&amp;G-2026</vt:lpstr>
      <vt:lpstr>Location Specific Variables</vt:lpstr>
      <vt:lpstr>Projections TBR-2027 - v2.0</vt:lpstr>
      <vt:lpstr>Workbook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Fietek</cp:lastModifiedBy>
  <dcterms:modified xsi:type="dcterms:W3CDTF">2026-09-02T16:32:19Z</dcterms:modified>
</cp:coreProperties>
</file>