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tation\项目\用蝶项目\Tiffany\进销存\"/>
    </mc:Choice>
  </mc:AlternateContent>
  <bookViews>
    <workbookView xWindow="0" yWindow="0" windowWidth="20460" windowHeight="7500"/>
  </bookViews>
  <sheets>
    <sheet name="需求分列及报价" sheetId="1" r:id="rId1"/>
    <sheet name="人工单价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G3" i="1"/>
  <c r="H5" i="1" l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G8" i="1"/>
  <c r="H8" i="1" s="1"/>
  <c r="G7" i="1"/>
  <c r="H7" i="1" s="1"/>
  <c r="G4" i="1"/>
  <c r="H4" i="1" s="1"/>
  <c r="H3" i="1"/>
  <c r="G2" i="1"/>
  <c r="H2" i="1" s="1"/>
  <c r="H40" i="1" l="1"/>
  <c r="H41" i="1" s="1"/>
  <c r="H42" i="1" s="1"/>
</calcChain>
</file>

<file path=xl/sharedStrings.xml><?xml version="1.0" encoding="utf-8"?>
<sst xmlns="http://schemas.openxmlformats.org/spreadsheetml/2006/main" count="92" uniqueCount="66">
  <si>
    <t>类别</t>
    <phoneticPr fontId="1" type="noConversion"/>
  </si>
  <si>
    <t>子项</t>
    <phoneticPr fontId="1" type="noConversion"/>
  </si>
  <si>
    <t>功能说明</t>
    <phoneticPr fontId="1" type="noConversion"/>
  </si>
  <si>
    <t>预计人手</t>
    <phoneticPr fontId="1" type="noConversion"/>
  </si>
  <si>
    <t>基础设计</t>
    <phoneticPr fontId="1" type="noConversion"/>
  </si>
  <si>
    <t>数据库设计</t>
    <phoneticPr fontId="1" type="noConversion"/>
  </si>
  <si>
    <t>对于本系统的数据库及表间关系进行设计开发</t>
    <phoneticPr fontId="1" type="noConversion"/>
  </si>
  <si>
    <t>DBA</t>
    <phoneticPr fontId="1" type="noConversion"/>
  </si>
  <si>
    <t>基础框架开发</t>
    <phoneticPr fontId="1" type="noConversion"/>
  </si>
  <si>
    <t>数据库连接,权限控制等基础功能设计开发</t>
    <phoneticPr fontId="1" type="noConversion"/>
  </si>
  <si>
    <t>DBA</t>
    <phoneticPr fontId="1" type="noConversion"/>
  </si>
  <si>
    <t>前端</t>
    <phoneticPr fontId="1" type="noConversion"/>
  </si>
  <si>
    <t>后端</t>
    <phoneticPr fontId="1" type="noConversion"/>
  </si>
  <si>
    <t>其他</t>
    <phoneticPr fontId="1" type="noConversion"/>
  </si>
  <si>
    <t>各类文档撰写</t>
    <phoneticPr fontId="1" type="noConversion"/>
  </si>
  <si>
    <t>其他</t>
    <phoneticPr fontId="1" type="noConversion"/>
  </si>
  <si>
    <t>清关功能</t>
    <phoneticPr fontId="1" type="noConversion"/>
  </si>
  <si>
    <t>DBA</t>
    <phoneticPr fontId="1" type="noConversion"/>
  </si>
  <si>
    <t>前端</t>
    <phoneticPr fontId="1" type="noConversion"/>
  </si>
  <si>
    <t>后端</t>
    <phoneticPr fontId="1" type="noConversion"/>
  </si>
  <si>
    <t>前端</t>
    <phoneticPr fontId="1" type="noConversion"/>
  </si>
  <si>
    <t>后端</t>
    <phoneticPr fontId="1" type="noConversion"/>
  </si>
  <si>
    <t>人员类型</t>
    <phoneticPr fontId="1" type="noConversion"/>
  </si>
  <si>
    <t>单价</t>
    <phoneticPr fontId="1" type="noConversion"/>
  </si>
  <si>
    <t>DBA</t>
    <phoneticPr fontId="1" type="noConversion"/>
  </si>
  <si>
    <t>后端</t>
    <phoneticPr fontId="1" type="noConversion"/>
  </si>
  <si>
    <t>其他</t>
    <phoneticPr fontId="1" type="noConversion"/>
  </si>
  <si>
    <t>仓库功能</t>
    <phoneticPr fontId="1" type="noConversion"/>
  </si>
  <si>
    <t>清关流程</t>
    <phoneticPr fontId="1" type="noConversion"/>
  </si>
  <si>
    <t>清关报表</t>
    <phoneticPr fontId="1" type="noConversion"/>
  </si>
  <si>
    <t>仓库基础功能</t>
    <phoneticPr fontId="1" type="noConversion"/>
  </si>
  <si>
    <t>仓库盘点功能</t>
    <phoneticPr fontId="1" type="noConversion"/>
  </si>
  <si>
    <t>库存修改流程</t>
    <phoneticPr fontId="1" type="noConversion"/>
  </si>
  <si>
    <t>前端</t>
    <phoneticPr fontId="1" type="noConversion"/>
  </si>
  <si>
    <t>后端</t>
    <phoneticPr fontId="1" type="noConversion"/>
  </si>
  <si>
    <t>仓库报表</t>
    <phoneticPr fontId="1" type="noConversion"/>
  </si>
  <si>
    <t>销售功能</t>
    <phoneticPr fontId="1" type="noConversion"/>
  </si>
  <si>
    <t>销售数据手工/上传功能</t>
    <phoneticPr fontId="1" type="noConversion"/>
  </si>
  <si>
    <t>销售报表</t>
    <phoneticPr fontId="1" type="noConversion"/>
  </si>
  <si>
    <t>通过手工输入或者EXCEL上传销售数据,系统自动控制各个库存,如有异常,自动报警</t>
    <phoneticPr fontId="1" type="noConversion"/>
  </si>
  <si>
    <t>仓库明细报表,货物流转报表,盘点报表</t>
    <phoneticPr fontId="1" type="noConversion"/>
  </si>
  <si>
    <t>销售明细报表,销售统计报表</t>
    <phoneticPr fontId="1" type="noConversion"/>
  </si>
  <si>
    <t>清关明细报表,清关差异报表,周转率报表</t>
    <phoneticPr fontId="1" type="noConversion"/>
  </si>
  <si>
    <t>借货流程</t>
    <phoneticPr fontId="1" type="noConversion"/>
  </si>
  <si>
    <t>借货功能</t>
    <phoneticPr fontId="1" type="noConversion"/>
  </si>
  <si>
    <t>还货流程</t>
    <phoneticPr fontId="1" type="noConversion"/>
  </si>
  <si>
    <t>借货店铺发起还货流程,归还货物记录为物流状态,待被借店铺确认收货后,将库存转移至被借店铺</t>
    <phoneticPr fontId="1" type="noConversion"/>
  </si>
  <si>
    <t>借货报表</t>
    <phoneticPr fontId="1" type="noConversion"/>
  </si>
  <si>
    <t>借还明细报表,借还差异报表</t>
    <phoneticPr fontId="1" type="noConversion"/>
  </si>
  <si>
    <t>转货功能接入</t>
    <phoneticPr fontId="1" type="noConversion"/>
  </si>
  <si>
    <t>装货相关功能与仓库接入</t>
    <phoneticPr fontId="1" type="noConversion"/>
  </si>
  <si>
    <t>1. 转入转出货物与实际库存挂钩
2. 运转中货物与待入库存挂钩
3. 转货模块物品基础库与本系统合并</t>
    <phoneticPr fontId="1" type="noConversion"/>
  </si>
  <si>
    <t>预计开发周期</t>
    <phoneticPr fontId="1" type="noConversion"/>
  </si>
  <si>
    <t>成本单价</t>
    <phoneticPr fontId="1" type="noConversion"/>
  </si>
  <si>
    <t>单项成本总计</t>
    <phoneticPr fontId="1" type="noConversion"/>
  </si>
  <si>
    <t>通过申请审批流程,完成库存修改
其他修改:店员提交,经理审批,大区经理审批,大金额需销售总监审批,更大金额老板审批,物流部处理
报损:同上
礼品:公关部/市场部提交,经理审批,总监审批,总经理审批,物流部处理</t>
    <phoneticPr fontId="1" type="noConversion"/>
  </si>
  <si>
    <t>由收货店铺发起借货申请,通过商品部审批后,发货店铺发货,收货店铺收货;库存转移至收货店铺,超过借货时间的,发出警告邮件daily
续借流程:商品部审批,控制号会改变.
不允许负库存.
区分借货及寄售借货
借货转转货可销售</t>
    <phoneticPr fontId="1" type="noConversion"/>
  </si>
  <si>
    <t>物流部发起清关流程,如有超时,自动报警,可批量进行通关确认,待收货店铺逐一/批量确认收货后,计入收货店铺库存,店铺可以看见自己的到货基本信息
分离输入信息,到港/+48h支付关税提醒
税差异标红.
税收两次上传</t>
    <phoneticPr fontId="1" type="noConversion"/>
  </si>
  <si>
    <t>基础仓库管理,出入库管理,库存管理,</t>
    <phoneticPr fontId="1" type="noConversion"/>
  </si>
  <si>
    <t>手持设备采集盘点数据,上传至PC端完成盘点工作</t>
    <phoneticPr fontId="1" type="noConversion"/>
  </si>
  <si>
    <t>税前合计</t>
    <phoneticPr fontId="1" type="noConversion"/>
  </si>
  <si>
    <t>所得税</t>
    <phoneticPr fontId="1" type="noConversion"/>
  </si>
  <si>
    <t>税后合计</t>
    <phoneticPr fontId="1" type="noConversion"/>
  </si>
  <si>
    <t>邮件推送服务端</t>
    <phoneticPr fontId="1" type="noConversion"/>
  </si>
  <si>
    <t>推送邮件及处理较大数据的固定服务端</t>
    <phoneticPr fontId="1" type="noConversion"/>
  </si>
  <si>
    <t>后端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</si>
</sst>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12"/>
      <color theme="5" tint="-0.24997711111789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7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7" fontId="2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7" fontId="0" fillId="3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7" fontId="0" fillId="4" borderId="1" xfId="0" applyNumberForma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7" fontId="4" fillId="7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7" fontId="5" fillId="5" borderId="1" xfId="0" applyNumberFormat="1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9" fontId="6" fillId="6" borderId="1" xfId="0" applyNumberFormat="1" applyFont="1" applyFill="1" applyBorder="1" applyAlignment="1">
      <alignment horizontal="center" vertical="center" wrapText="1"/>
    </xf>
    <xf numFmtId="7" fontId="6" fillId="6" borderId="1" xfId="0" applyNumberFormat="1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28" workbookViewId="0">
      <selection activeCell="F27" sqref="F27"/>
    </sheetView>
  </sheetViews>
  <sheetFormatPr defaultRowHeight="14.25" x14ac:dyDescent="0.2"/>
  <cols>
    <col min="1" max="1" width="18.25" style="12" customWidth="1"/>
    <col min="2" max="2" width="22.25" style="1" customWidth="1"/>
    <col min="3" max="3" width="39.5" style="1" customWidth="1"/>
    <col min="4" max="4" width="8.75" style="1" customWidth="1"/>
    <col min="5" max="5" width="5.625" style="1" customWidth="1"/>
    <col min="6" max="6" width="9.5" style="1" customWidth="1"/>
    <col min="7" max="7" width="8.375" style="2" customWidth="1"/>
    <col min="8" max="8" width="16.5" style="2" customWidth="1"/>
    <col min="9" max="16384" width="9" style="1"/>
  </cols>
  <sheetData>
    <row r="1" spans="1:8" s="4" customFormat="1" ht="28.5" x14ac:dyDescent="0.2">
      <c r="A1" s="6" t="s">
        <v>0</v>
      </c>
      <c r="B1" s="6" t="s">
        <v>1</v>
      </c>
      <c r="C1" s="6" t="s">
        <v>2</v>
      </c>
      <c r="D1" s="19" t="s">
        <v>3</v>
      </c>
      <c r="E1" s="19"/>
      <c r="F1" s="6" t="s">
        <v>52</v>
      </c>
      <c r="G1" s="7" t="s">
        <v>53</v>
      </c>
      <c r="H1" s="7" t="s">
        <v>54</v>
      </c>
    </row>
    <row r="2" spans="1:8" s="3" customFormat="1" x14ac:dyDescent="0.2">
      <c r="A2" s="15" t="s">
        <v>4</v>
      </c>
      <c r="B2" s="8" t="s">
        <v>5</v>
      </c>
      <c r="C2" s="8" t="s">
        <v>6</v>
      </c>
      <c r="D2" s="8" t="s">
        <v>7</v>
      </c>
      <c r="E2" s="8">
        <v>1</v>
      </c>
      <c r="F2" s="8">
        <v>2</v>
      </c>
      <c r="G2" s="9">
        <f>VLOOKUP(D2,人工单价!A2:B5,2,1)</f>
        <v>2000</v>
      </c>
      <c r="H2" s="9">
        <f>G2*F2*E2</f>
        <v>4000</v>
      </c>
    </row>
    <row r="3" spans="1:8" s="3" customFormat="1" x14ac:dyDescent="0.2">
      <c r="A3" s="15"/>
      <c r="B3" s="18" t="s">
        <v>8</v>
      </c>
      <c r="C3" s="18" t="s">
        <v>9</v>
      </c>
      <c r="D3" s="8" t="s">
        <v>10</v>
      </c>
      <c r="E3" s="8">
        <v>1</v>
      </c>
      <c r="F3" s="8">
        <v>1</v>
      </c>
      <c r="G3" s="9">
        <f>VLOOKUP(D3,人工单价!A2:B5,2,1)</f>
        <v>2000</v>
      </c>
      <c r="H3" s="9">
        <f t="shared" ref="H3:H39" si="0">G3*F3*E3</f>
        <v>2000</v>
      </c>
    </row>
    <row r="4" spans="1:8" s="3" customFormat="1" x14ac:dyDescent="0.2">
      <c r="A4" s="15"/>
      <c r="B4" s="18"/>
      <c r="C4" s="18"/>
      <c r="D4" s="8" t="s">
        <v>11</v>
      </c>
      <c r="E4" s="8">
        <v>1</v>
      </c>
      <c r="F4" s="8">
        <v>1</v>
      </c>
      <c r="G4" s="9">
        <f>VLOOKUP(D4,人工单价!A2:B5,2,1)</f>
        <v>1500</v>
      </c>
      <c r="H4" s="9">
        <f t="shared" si="0"/>
        <v>1500</v>
      </c>
    </row>
    <row r="5" spans="1:8" s="3" customFormat="1" x14ac:dyDescent="0.2">
      <c r="A5" s="15"/>
      <c r="B5" s="18"/>
      <c r="C5" s="18"/>
      <c r="D5" s="8" t="s">
        <v>12</v>
      </c>
      <c r="E5" s="8">
        <v>2</v>
      </c>
      <c r="F5" s="8">
        <v>2</v>
      </c>
      <c r="G5" s="9">
        <v>2500</v>
      </c>
      <c r="H5" s="9">
        <f t="shared" si="0"/>
        <v>10000</v>
      </c>
    </row>
    <row r="6" spans="1:8" s="3" customFormat="1" x14ac:dyDescent="0.2">
      <c r="A6" s="15"/>
      <c r="B6" s="8" t="s">
        <v>13</v>
      </c>
      <c r="C6" s="8" t="s">
        <v>14</v>
      </c>
      <c r="D6" s="8" t="s">
        <v>15</v>
      </c>
      <c r="E6" s="8">
        <v>1</v>
      </c>
      <c r="F6" s="8">
        <v>2</v>
      </c>
      <c r="G6" s="9">
        <v>1000</v>
      </c>
      <c r="H6" s="9">
        <f t="shared" si="0"/>
        <v>2000</v>
      </c>
    </row>
    <row r="7" spans="1:8" s="5" customFormat="1" x14ac:dyDescent="0.2">
      <c r="A7" s="17" t="s">
        <v>16</v>
      </c>
      <c r="B7" s="16" t="s">
        <v>28</v>
      </c>
      <c r="C7" s="16" t="s">
        <v>57</v>
      </c>
      <c r="D7" s="10" t="s">
        <v>17</v>
      </c>
      <c r="E7" s="10">
        <v>1</v>
      </c>
      <c r="F7" s="10">
        <v>1.5</v>
      </c>
      <c r="G7" s="11">
        <f>VLOOKUP(D7,人工单价!A2:B5,2,1)</f>
        <v>2000</v>
      </c>
      <c r="H7" s="11">
        <f t="shared" si="0"/>
        <v>3000</v>
      </c>
    </row>
    <row r="8" spans="1:8" s="5" customFormat="1" x14ac:dyDescent="0.2">
      <c r="A8" s="17"/>
      <c r="B8" s="16"/>
      <c r="C8" s="16"/>
      <c r="D8" s="10" t="s">
        <v>18</v>
      </c>
      <c r="E8" s="10">
        <v>1</v>
      </c>
      <c r="F8" s="10">
        <v>3</v>
      </c>
      <c r="G8" s="11">
        <f>VLOOKUP(D8,人工单价!A2:B5,2,1)</f>
        <v>1500</v>
      </c>
      <c r="H8" s="11">
        <f t="shared" si="0"/>
        <v>4500</v>
      </c>
    </row>
    <row r="9" spans="1:8" s="5" customFormat="1" ht="85.5" customHeight="1" x14ac:dyDescent="0.2">
      <c r="A9" s="17"/>
      <c r="B9" s="16"/>
      <c r="C9" s="16"/>
      <c r="D9" s="10" t="s">
        <v>19</v>
      </c>
      <c r="E9" s="10">
        <v>2</v>
      </c>
      <c r="F9" s="10">
        <v>3</v>
      </c>
      <c r="G9" s="11">
        <v>2500</v>
      </c>
      <c r="H9" s="11">
        <f t="shared" si="0"/>
        <v>15000</v>
      </c>
    </row>
    <row r="10" spans="1:8" s="5" customFormat="1" x14ac:dyDescent="0.2">
      <c r="A10" s="17"/>
      <c r="B10" s="16" t="s">
        <v>29</v>
      </c>
      <c r="C10" s="16" t="s">
        <v>42</v>
      </c>
      <c r="D10" s="10" t="s">
        <v>7</v>
      </c>
      <c r="E10" s="10">
        <v>1</v>
      </c>
      <c r="F10" s="10">
        <v>1</v>
      </c>
      <c r="G10" s="11">
        <v>2000</v>
      </c>
      <c r="H10" s="11">
        <f t="shared" si="0"/>
        <v>2000</v>
      </c>
    </row>
    <row r="11" spans="1:8" s="5" customFormat="1" x14ac:dyDescent="0.2">
      <c r="A11" s="17"/>
      <c r="B11" s="16"/>
      <c r="C11" s="16"/>
      <c r="D11" s="10" t="s">
        <v>20</v>
      </c>
      <c r="E11" s="10">
        <v>1</v>
      </c>
      <c r="F11" s="10">
        <v>1</v>
      </c>
      <c r="G11" s="11">
        <v>1500</v>
      </c>
      <c r="H11" s="11">
        <f t="shared" si="0"/>
        <v>1500</v>
      </c>
    </row>
    <row r="12" spans="1:8" s="5" customFormat="1" x14ac:dyDescent="0.2">
      <c r="A12" s="17"/>
      <c r="B12" s="16"/>
      <c r="C12" s="16"/>
      <c r="D12" s="10" t="s">
        <v>21</v>
      </c>
      <c r="E12" s="10">
        <v>1</v>
      </c>
      <c r="F12" s="10">
        <v>3</v>
      </c>
      <c r="G12" s="11">
        <v>2500</v>
      </c>
      <c r="H12" s="11">
        <f t="shared" si="0"/>
        <v>7500</v>
      </c>
    </row>
    <row r="13" spans="1:8" s="3" customFormat="1" x14ac:dyDescent="0.2">
      <c r="A13" s="15" t="s">
        <v>27</v>
      </c>
      <c r="B13" s="18" t="s">
        <v>30</v>
      </c>
      <c r="C13" s="18" t="s">
        <v>58</v>
      </c>
      <c r="D13" s="8" t="s">
        <v>7</v>
      </c>
      <c r="E13" s="8">
        <v>1</v>
      </c>
      <c r="F13" s="8">
        <v>2</v>
      </c>
      <c r="G13" s="9">
        <v>2000</v>
      </c>
      <c r="H13" s="9">
        <f t="shared" si="0"/>
        <v>4000</v>
      </c>
    </row>
    <row r="14" spans="1:8" s="3" customFormat="1" x14ac:dyDescent="0.2">
      <c r="A14" s="15"/>
      <c r="B14" s="18"/>
      <c r="C14" s="18"/>
      <c r="D14" s="8" t="s">
        <v>20</v>
      </c>
      <c r="E14" s="8">
        <v>1</v>
      </c>
      <c r="F14" s="8">
        <v>1</v>
      </c>
      <c r="G14" s="9">
        <v>1000</v>
      </c>
      <c r="H14" s="9">
        <f t="shared" si="0"/>
        <v>1000</v>
      </c>
    </row>
    <row r="15" spans="1:8" s="3" customFormat="1" x14ac:dyDescent="0.2">
      <c r="A15" s="15"/>
      <c r="B15" s="18"/>
      <c r="C15" s="18"/>
      <c r="D15" s="8" t="s">
        <v>21</v>
      </c>
      <c r="E15" s="8">
        <v>2</v>
      </c>
      <c r="F15" s="8">
        <v>3</v>
      </c>
      <c r="G15" s="9">
        <v>2500</v>
      </c>
      <c r="H15" s="9">
        <f t="shared" si="0"/>
        <v>15000</v>
      </c>
    </row>
    <row r="16" spans="1:8" s="3" customFormat="1" x14ac:dyDescent="0.2">
      <c r="A16" s="15"/>
      <c r="B16" s="18" t="s">
        <v>31</v>
      </c>
      <c r="C16" s="18" t="s">
        <v>59</v>
      </c>
      <c r="D16" s="8" t="s">
        <v>7</v>
      </c>
      <c r="E16" s="8">
        <v>1</v>
      </c>
      <c r="F16" s="8">
        <v>0.25</v>
      </c>
      <c r="G16" s="9">
        <v>2000</v>
      </c>
      <c r="H16" s="9">
        <f t="shared" si="0"/>
        <v>500</v>
      </c>
    </row>
    <row r="17" spans="1:8" s="3" customFormat="1" x14ac:dyDescent="0.2">
      <c r="A17" s="15"/>
      <c r="B17" s="18"/>
      <c r="C17" s="18"/>
      <c r="D17" s="8" t="s">
        <v>20</v>
      </c>
      <c r="E17" s="8">
        <v>1</v>
      </c>
      <c r="F17" s="8">
        <v>0.5</v>
      </c>
      <c r="G17" s="9">
        <v>1000</v>
      </c>
      <c r="H17" s="9">
        <f t="shared" si="0"/>
        <v>500</v>
      </c>
    </row>
    <row r="18" spans="1:8" s="3" customFormat="1" x14ac:dyDescent="0.2">
      <c r="A18" s="15"/>
      <c r="B18" s="18"/>
      <c r="C18" s="18"/>
      <c r="D18" s="8" t="s">
        <v>21</v>
      </c>
      <c r="E18" s="8">
        <v>1</v>
      </c>
      <c r="F18" s="8">
        <v>3</v>
      </c>
      <c r="G18" s="9">
        <v>2500</v>
      </c>
      <c r="H18" s="9">
        <f t="shared" si="0"/>
        <v>7500</v>
      </c>
    </row>
    <row r="19" spans="1:8" s="3" customFormat="1" x14ac:dyDescent="0.2">
      <c r="A19" s="15"/>
      <c r="B19" s="18" t="s">
        <v>32</v>
      </c>
      <c r="C19" s="18" t="s">
        <v>55</v>
      </c>
      <c r="D19" s="8" t="s">
        <v>33</v>
      </c>
      <c r="E19" s="8">
        <v>1</v>
      </c>
      <c r="F19" s="8">
        <v>1</v>
      </c>
      <c r="G19" s="9">
        <v>1000</v>
      </c>
      <c r="H19" s="9">
        <f t="shared" si="0"/>
        <v>1000</v>
      </c>
    </row>
    <row r="20" spans="1:8" s="3" customFormat="1" ht="108.75" customHeight="1" x14ac:dyDescent="0.2">
      <c r="A20" s="15"/>
      <c r="B20" s="18"/>
      <c r="C20" s="18"/>
      <c r="D20" s="8" t="s">
        <v>34</v>
      </c>
      <c r="E20" s="8">
        <v>1</v>
      </c>
      <c r="F20" s="8">
        <v>3</v>
      </c>
      <c r="G20" s="9">
        <v>2500</v>
      </c>
      <c r="H20" s="9">
        <f t="shared" si="0"/>
        <v>7500</v>
      </c>
    </row>
    <row r="21" spans="1:8" s="3" customFormat="1" x14ac:dyDescent="0.2">
      <c r="A21" s="15"/>
      <c r="B21" s="18" t="s">
        <v>35</v>
      </c>
      <c r="C21" s="18" t="s">
        <v>40</v>
      </c>
      <c r="D21" s="8" t="s">
        <v>20</v>
      </c>
      <c r="E21" s="8">
        <v>1</v>
      </c>
      <c r="F21" s="8">
        <v>1</v>
      </c>
      <c r="G21" s="9">
        <v>1000</v>
      </c>
      <c r="H21" s="9">
        <f t="shared" si="0"/>
        <v>1000</v>
      </c>
    </row>
    <row r="22" spans="1:8" s="3" customFormat="1" x14ac:dyDescent="0.2">
      <c r="A22" s="15"/>
      <c r="B22" s="18"/>
      <c r="C22" s="18"/>
      <c r="D22" s="8" t="s">
        <v>19</v>
      </c>
      <c r="E22" s="8">
        <v>1</v>
      </c>
      <c r="F22" s="8">
        <v>2</v>
      </c>
      <c r="G22" s="9">
        <v>2500</v>
      </c>
      <c r="H22" s="9">
        <f t="shared" si="0"/>
        <v>5000</v>
      </c>
    </row>
    <row r="23" spans="1:8" s="5" customFormat="1" x14ac:dyDescent="0.2">
      <c r="A23" s="17" t="s">
        <v>36</v>
      </c>
      <c r="B23" s="16" t="s">
        <v>37</v>
      </c>
      <c r="C23" s="16" t="s">
        <v>39</v>
      </c>
      <c r="D23" s="10" t="s">
        <v>7</v>
      </c>
      <c r="E23" s="10">
        <v>1</v>
      </c>
      <c r="F23" s="10">
        <v>0.25</v>
      </c>
      <c r="G23" s="11">
        <v>2000</v>
      </c>
      <c r="H23" s="11">
        <f t="shared" si="0"/>
        <v>500</v>
      </c>
    </row>
    <row r="24" spans="1:8" s="5" customFormat="1" x14ac:dyDescent="0.2">
      <c r="A24" s="17"/>
      <c r="B24" s="16"/>
      <c r="C24" s="16"/>
      <c r="D24" s="10" t="s">
        <v>20</v>
      </c>
      <c r="E24" s="10">
        <v>1</v>
      </c>
      <c r="F24" s="10">
        <v>1</v>
      </c>
      <c r="G24" s="11">
        <v>1000</v>
      </c>
      <c r="H24" s="11">
        <f t="shared" si="0"/>
        <v>1000</v>
      </c>
    </row>
    <row r="25" spans="1:8" s="5" customFormat="1" x14ac:dyDescent="0.2">
      <c r="A25" s="17"/>
      <c r="B25" s="16"/>
      <c r="C25" s="16"/>
      <c r="D25" s="10" t="s">
        <v>21</v>
      </c>
      <c r="E25" s="10">
        <v>2</v>
      </c>
      <c r="F25" s="10">
        <v>3</v>
      </c>
      <c r="G25" s="11">
        <v>2500</v>
      </c>
      <c r="H25" s="11">
        <f t="shared" si="0"/>
        <v>15000</v>
      </c>
    </row>
    <row r="26" spans="1:8" s="5" customFormat="1" x14ac:dyDescent="0.2">
      <c r="A26" s="17"/>
      <c r="B26" s="16" t="s">
        <v>38</v>
      </c>
      <c r="C26" s="16" t="s">
        <v>41</v>
      </c>
      <c r="D26" s="10" t="s">
        <v>7</v>
      </c>
      <c r="E26" s="10">
        <v>1</v>
      </c>
      <c r="F26" s="10">
        <v>0.25</v>
      </c>
      <c r="G26" s="11">
        <v>2000</v>
      </c>
      <c r="H26" s="11">
        <f t="shared" si="0"/>
        <v>500</v>
      </c>
    </row>
    <row r="27" spans="1:8" s="5" customFormat="1" x14ac:dyDescent="0.2">
      <c r="A27" s="17"/>
      <c r="B27" s="16"/>
      <c r="C27" s="16"/>
      <c r="D27" s="10" t="s">
        <v>20</v>
      </c>
      <c r="E27" s="10">
        <v>1</v>
      </c>
      <c r="F27" s="10">
        <v>1</v>
      </c>
      <c r="G27" s="11">
        <v>1000</v>
      </c>
      <c r="H27" s="11">
        <f t="shared" si="0"/>
        <v>1000</v>
      </c>
    </row>
    <row r="28" spans="1:8" s="5" customFormat="1" x14ac:dyDescent="0.2">
      <c r="A28" s="17"/>
      <c r="B28" s="16"/>
      <c r="C28" s="16"/>
      <c r="D28" s="10" t="s">
        <v>21</v>
      </c>
      <c r="E28" s="10">
        <v>1</v>
      </c>
      <c r="F28" s="10">
        <v>1</v>
      </c>
      <c r="G28" s="11">
        <v>2500</v>
      </c>
      <c r="H28" s="11">
        <f t="shared" si="0"/>
        <v>2500</v>
      </c>
    </row>
    <row r="29" spans="1:8" s="3" customFormat="1" x14ac:dyDescent="0.2">
      <c r="A29" s="15" t="s">
        <v>44</v>
      </c>
      <c r="B29" s="18" t="s">
        <v>43</v>
      </c>
      <c r="C29" s="18" t="s">
        <v>56</v>
      </c>
      <c r="D29" s="8" t="s">
        <v>7</v>
      </c>
      <c r="E29" s="8">
        <v>1</v>
      </c>
      <c r="F29" s="8">
        <v>1</v>
      </c>
      <c r="G29" s="9">
        <v>2000</v>
      </c>
      <c r="H29" s="9">
        <f t="shared" si="0"/>
        <v>2000</v>
      </c>
    </row>
    <row r="30" spans="1:8" s="3" customFormat="1" x14ac:dyDescent="0.2">
      <c r="A30" s="15"/>
      <c r="B30" s="18"/>
      <c r="C30" s="18"/>
      <c r="D30" s="8" t="s">
        <v>20</v>
      </c>
      <c r="E30" s="8">
        <v>1</v>
      </c>
      <c r="F30" s="8">
        <v>1</v>
      </c>
      <c r="G30" s="9">
        <v>1000</v>
      </c>
      <c r="H30" s="9">
        <f t="shared" si="0"/>
        <v>1000</v>
      </c>
    </row>
    <row r="31" spans="1:8" s="3" customFormat="1" ht="84.75" customHeight="1" x14ac:dyDescent="0.2">
      <c r="A31" s="15"/>
      <c r="B31" s="18"/>
      <c r="C31" s="18"/>
      <c r="D31" s="8" t="s">
        <v>21</v>
      </c>
      <c r="E31" s="8">
        <v>2</v>
      </c>
      <c r="F31" s="8">
        <v>3.5</v>
      </c>
      <c r="G31" s="9">
        <v>2500</v>
      </c>
      <c r="H31" s="9">
        <f t="shared" si="0"/>
        <v>17500</v>
      </c>
    </row>
    <row r="32" spans="1:8" s="3" customFormat="1" x14ac:dyDescent="0.2">
      <c r="A32" s="15"/>
      <c r="B32" s="18" t="s">
        <v>45</v>
      </c>
      <c r="C32" s="18" t="s">
        <v>46</v>
      </c>
      <c r="D32" s="8" t="s">
        <v>7</v>
      </c>
      <c r="E32" s="8">
        <v>1</v>
      </c>
      <c r="F32" s="8">
        <v>1</v>
      </c>
      <c r="G32" s="9">
        <v>2000</v>
      </c>
      <c r="H32" s="9">
        <f t="shared" si="0"/>
        <v>2000</v>
      </c>
    </row>
    <row r="33" spans="1:8" s="3" customFormat="1" x14ac:dyDescent="0.2">
      <c r="A33" s="15"/>
      <c r="B33" s="18"/>
      <c r="C33" s="18"/>
      <c r="D33" s="8" t="s">
        <v>20</v>
      </c>
      <c r="E33" s="8">
        <v>1</v>
      </c>
      <c r="F33" s="8">
        <v>1</v>
      </c>
      <c r="G33" s="9">
        <v>1000</v>
      </c>
      <c r="H33" s="9">
        <f t="shared" si="0"/>
        <v>1000</v>
      </c>
    </row>
    <row r="34" spans="1:8" s="3" customFormat="1" ht="37.5" customHeight="1" x14ac:dyDescent="0.2">
      <c r="A34" s="15"/>
      <c r="B34" s="18"/>
      <c r="C34" s="18"/>
      <c r="D34" s="8" t="s">
        <v>21</v>
      </c>
      <c r="E34" s="8">
        <v>2</v>
      </c>
      <c r="F34" s="8">
        <v>1</v>
      </c>
      <c r="G34" s="9">
        <v>2500</v>
      </c>
      <c r="H34" s="9">
        <f t="shared" si="0"/>
        <v>5000</v>
      </c>
    </row>
    <row r="35" spans="1:8" s="3" customFormat="1" x14ac:dyDescent="0.2">
      <c r="A35" s="15"/>
      <c r="B35" s="18" t="s">
        <v>47</v>
      </c>
      <c r="C35" s="18" t="s">
        <v>48</v>
      </c>
      <c r="D35" s="8" t="s">
        <v>20</v>
      </c>
      <c r="E35" s="8">
        <v>1</v>
      </c>
      <c r="F35" s="8">
        <v>1</v>
      </c>
      <c r="G35" s="9">
        <v>1000</v>
      </c>
      <c r="H35" s="9">
        <f t="shared" si="0"/>
        <v>1000</v>
      </c>
    </row>
    <row r="36" spans="1:8" s="3" customFormat="1" x14ac:dyDescent="0.2">
      <c r="A36" s="15"/>
      <c r="B36" s="18"/>
      <c r="C36" s="18"/>
      <c r="D36" s="8" t="s">
        <v>21</v>
      </c>
      <c r="E36" s="8">
        <v>1</v>
      </c>
      <c r="F36" s="8">
        <v>2</v>
      </c>
      <c r="G36" s="9">
        <v>2500</v>
      </c>
      <c r="H36" s="9">
        <f t="shared" si="0"/>
        <v>5000</v>
      </c>
    </row>
    <row r="37" spans="1:8" s="5" customFormat="1" x14ac:dyDescent="0.2">
      <c r="A37" s="17" t="s">
        <v>49</v>
      </c>
      <c r="B37" s="16" t="s">
        <v>50</v>
      </c>
      <c r="C37" s="16" t="s">
        <v>51</v>
      </c>
      <c r="D37" s="10" t="s">
        <v>7</v>
      </c>
      <c r="E37" s="10">
        <v>1</v>
      </c>
      <c r="F37" s="10">
        <v>2</v>
      </c>
      <c r="G37" s="11">
        <v>2000</v>
      </c>
      <c r="H37" s="11">
        <f t="shared" si="0"/>
        <v>4000</v>
      </c>
    </row>
    <row r="38" spans="1:8" s="5" customFormat="1" x14ac:dyDescent="0.2">
      <c r="A38" s="17"/>
      <c r="B38" s="16"/>
      <c r="C38" s="16"/>
      <c r="D38" s="10" t="s">
        <v>21</v>
      </c>
      <c r="E38" s="10">
        <v>2</v>
      </c>
      <c r="F38" s="10">
        <v>4</v>
      </c>
      <c r="G38" s="11">
        <v>2500</v>
      </c>
      <c r="H38" s="11">
        <f t="shared" si="0"/>
        <v>20000</v>
      </c>
    </row>
    <row r="39" spans="1:8" s="5" customFormat="1" x14ac:dyDescent="0.2">
      <c r="A39" s="14" t="s">
        <v>63</v>
      </c>
      <c r="B39" s="13"/>
      <c r="C39" s="13" t="s">
        <v>64</v>
      </c>
      <c r="D39" s="13" t="s">
        <v>65</v>
      </c>
      <c r="E39" s="13">
        <v>1</v>
      </c>
      <c r="F39" s="13">
        <v>2</v>
      </c>
      <c r="G39" s="11">
        <v>2500</v>
      </c>
      <c r="H39" s="11">
        <f t="shared" si="0"/>
        <v>5000</v>
      </c>
    </row>
    <row r="40" spans="1:8" s="26" customFormat="1" ht="15.75" x14ac:dyDescent="0.2">
      <c r="A40" s="24" t="s">
        <v>60</v>
      </c>
      <c r="B40" s="24"/>
      <c r="C40" s="24"/>
      <c r="D40" s="24"/>
      <c r="E40" s="24">
        <v>5</v>
      </c>
      <c r="F40" s="24">
        <v>44</v>
      </c>
      <c r="G40" s="25"/>
      <c r="H40" s="25">
        <f>SUM(H2:H39)</f>
        <v>180000</v>
      </c>
    </row>
    <row r="41" spans="1:8" s="30" customFormat="1" x14ac:dyDescent="0.2">
      <c r="A41" s="27" t="s">
        <v>61</v>
      </c>
      <c r="B41" s="27"/>
      <c r="C41" s="28">
        <v>0.06</v>
      </c>
      <c r="D41" s="27"/>
      <c r="E41" s="27"/>
      <c r="F41" s="27"/>
      <c r="G41" s="29"/>
      <c r="H41" s="29">
        <f>H40*C41</f>
        <v>10800</v>
      </c>
    </row>
    <row r="42" spans="1:8" s="20" customFormat="1" ht="20.25" x14ac:dyDescent="0.2">
      <c r="A42" s="21" t="s">
        <v>62</v>
      </c>
      <c r="B42" s="22"/>
      <c r="C42" s="22"/>
      <c r="D42" s="22"/>
      <c r="E42" s="22"/>
      <c r="F42" s="22"/>
      <c r="G42" s="23"/>
      <c r="H42" s="23">
        <f>H40+H41</f>
        <v>190800</v>
      </c>
    </row>
  </sheetData>
  <mergeCells count="33">
    <mergeCell ref="D1:E1"/>
    <mergeCell ref="B3:B5"/>
    <mergeCell ref="C3:C5"/>
    <mergeCell ref="A2:A6"/>
    <mergeCell ref="B7:B9"/>
    <mergeCell ref="C7:C9"/>
    <mergeCell ref="B10:B12"/>
    <mergeCell ref="C10:C12"/>
    <mergeCell ref="A7:A12"/>
    <mergeCell ref="B13:B15"/>
    <mergeCell ref="C13:C15"/>
    <mergeCell ref="B19:B20"/>
    <mergeCell ref="C19:C20"/>
    <mergeCell ref="B21:B22"/>
    <mergeCell ref="C21:C22"/>
    <mergeCell ref="A13:A22"/>
    <mergeCell ref="B16:B18"/>
    <mergeCell ref="C16:C18"/>
    <mergeCell ref="B26:B28"/>
    <mergeCell ref="C26:C28"/>
    <mergeCell ref="A23:A28"/>
    <mergeCell ref="B23:B25"/>
    <mergeCell ref="C23:C25"/>
    <mergeCell ref="A29:A36"/>
    <mergeCell ref="C37:C38"/>
    <mergeCell ref="B37:B38"/>
    <mergeCell ref="A37:A38"/>
    <mergeCell ref="C29:C31"/>
    <mergeCell ref="B29:B31"/>
    <mergeCell ref="B32:B34"/>
    <mergeCell ref="C32:C34"/>
    <mergeCell ref="B35:B36"/>
    <mergeCell ref="C35:C36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4.25" x14ac:dyDescent="0.2"/>
  <sheetData>
    <row r="1" spans="1:2" x14ac:dyDescent="0.2">
      <c r="A1" t="s">
        <v>22</v>
      </c>
      <c r="B1" t="s">
        <v>23</v>
      </c>
    </row>
    <row r="2" spans="1:2" x14ac:dyDescent="0.2">
      <c r="A2" t="s">
        <v>24</v>
      </c>
      <c r="B2">
        <v>2000</v>
      </c>
    </row>
    <row r="3" spans="1:2" x14ac:dyDescent="0.2">
      <c r="A3" t="s">
        <v>20</v>
      </c>
      <c r="B3">
        <v>1500</v>
      </c>
    </row>
    <row r="4" spans="1:2" x14ac:dyDescent="0.2">
      <c r="A4" t="s">
        <v>25</v>
      </c>
      <c r="B4">
        <v>2500</v>
      </c>
    </row>
    <row r="5" spans="1:2" x14ac:dyDescent="0.2">
      <c r="A5" t="s">
        <v>26</v>
      </c>
      <c r="B5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需求分列及报价</vt:lpstr>
      <vt:lpstr>人工单价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Lv</dc:creator>
  <cp:lastModifiedBy>Peng Lv</cp:lastModifiedBy>
  <dcterms:created xsi:type="dcterms:W3CDTF">2016-07-18T05:46:49Z</dcterms:created>
  <dcterms:modified xsi:type="dcterms:W3CDTF">2016-08-01T04:13:29Z</dcterms:modified>
</cp:coreProperties>
</file>