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tation\项目\用蝶项目\Tiffany\进销存\"/>
    </mc:Choice>
  </mc:AlternateContent>
  <bookViews>
    <workbookView xWindow="0" yWindow="0" windowWidth="20460" windowHeight="7500"/>
  </bookViews>
  <sheets>
    <sheet name="需求分列及报价" sheetId="1" r:id="rId1"/>
    <sheet name="人工单价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G3" i="1" l="1"/>
  <c r="H5" i="1" l="1"/>
  <c r="H7" i="1"/>
  <c r="H10" i="1"/>
  <c r="H11" i="1"/>
  <c r="H12" i="1"/>
  <c r="H13" i="1"/>
  <c r="H14" i="1"/>
  <c r="H15" i="1"/>
  <c r="H16" i="1"/>
  <c r="H17" i="1"/>
  <c r="H18" i="1"/>
  <c r="G9" i="1"/>
  <c r="H9" i="1" s="1"/>
  <c r="G8" i="1"/>
  <c r="H8" i="1" s="1"/>
  <c r="G4" i="1"/>
  <c r="H4" i="1" s="1"/>
  <c r="H3" i="1"/>
  <c r="G2" i="1"/>
  <c r="H2" i="1" s="1"/>
  <c r="H19" i="1" s="1"/>
  <c r="H20" i="1" l="1"/>
  <c r="H22" i="1" l="1"/>
</calcChain>
</file>

<file path=xl/sharedStrings.xml><?xml version="1.0" encoding="utf-8"?>
<sst xmlns="http://schemas.openxmlformats.org/spreadsheetml/2006/main" count="56" uniqueCount="48">
  <si>
    <t>类别</t>
    <phoneticPr fontId="1" type="noConversion"/>
  </si>
  <si>
    <t>子项</t>
    <phoneticPr fontId="1" type="noConversion"/>
  </si>
  <si>
    <t>功能说明</t>
    <phoneticPr fontId="1" type="noConversion"/>
  </si>
  <si>
    <t>预计人手</t>
    <phoneticPr fontId="1" type="noConversion"/>
  </si>
  <si>
    <t>基础设计</t>
    <phoneticPr fontId="1" type="noConversion"/>
  </si>
  <si>
    <t>数据库设计</t>
    <phoneticPr fontId="1" type="noConversion"/>
  </si>
  <si>
    <t>对于本系统的数据库及表间关系进行设计开发</t>
    <phoneticPr fontId="1" type="noConversion"/>
  </si>
  <si>
    <t>DBA</t>
    <phoneticPr fontId="1" type="noConversion"/>
  </si>
  <si>
    <t>基础框架开发</t>
    <phoneticPr fontId="1" type="noConversion"/>
  </si>
  <si>
    <t>数据库连接,权限控制等基础功能设计开发</t>
    <phoneticPr fontId="1" type="noConversion"/>
  </si>
  <si>
    <t>DBA</t>
    <phoneticPr fontId="1" type="noConversion"/>
  </si>
  <si>
    <t>前端</t>
    <phoneticPr fontId="1" type="noConversion"/>
  </si>
  <si>
    <t>后端</t>
    <phoneticPr fontId="1" type="noConversion"/>
  </si>
  <si>
    <t>其他</t>
    <phoneticPr fontId="1" type="noConversion"/>
  </si>
  <si>
    <t>各类文档撰写</t>
    <phoneticPr fontId="1" type="noConversion"/>
  </si>
  <si>
    <t>其他</t>
    <phoneticPr fontId="1" type="noConversion"/>
  </si>
  <si>
    <t>清关功能</t>
    <phoneticPr fontId="1" type="noConversion"/>
  </si>
  <si>
    <t>DBA</t>
    <phoneticPr fontId="1" type="noConversion"/>
  </si>
  <si>
    <t>前端</t>
    <phoneticPr fontId="1" type="noConversion"/>
  </si>
  <si>
    <t>后端</t>
    <phoneticPr fontId="1" type="noConversion"/>
  </si>
  <si>
    <t>前端</t>
    <phoneticPr fontId="1" type="noConversion"/>
  </si>
  <si>
    <t>后端</t>
    <phoneticPr fontId="1" type="noConversion"/>
  </si>
  <si>
    <t>人员类型</t>
    <phoneticPr fontId="1" type="noConversion"/>
  </si>
  <si>
    <t>单价</t>
    <phoneticPr fontId="1" type="noConversion"/>
  </si>
  <si>
    <t>DBA</t>
    <phoneticPr fontId="1" type="noConversion"/>
  </si>
  <si>
    <t>后端</t>
    <phoneticPr fontId="1" type="noConversion"/>
  </si>
  <si>
    <t>其他</t>
    <phoneticPr fontId="1" type="noConversion"/>
  </si>
  <si>
    <t>清关流程</t>
    <phoneticPr fontId="1" type="noConversion"/>
  </si>
  <si>
    <t>清关报表</t>
    <phoneticPr fontId="1" type="noConversion"/>
  </si>
  <si>
    <t>仓库基础功能</t>
    <phoneticPr fontId="1" type="noConversion"/>
  </si>
  <si>
    <t>仓库报表</t>
    <phoneticPr fontId="1" type="noConversion"/>
  </si>
  <si>
    <t>预计开发周期</t>
    <phoneticPr fontId="1" type="noConversion"/>
  </si>
  <si>
    <t>成本单价</t>
    <phoneticPr fontId="1" type="noConversion"/>
  </si>
  <si>
    <t>单项成本总计</t>
    <phoneticPr fontId="1" type="noConversion"/>
  </si>
  <si>
    <t>税前合计</t>
    <phoneticPr fontId="1" type="noConversion"/>
  </si>
  <si>
    <t>所得税</t>
    <phoneticPr fontId="1" type="noConversion"/>
  </si>
  <si>
    <t>税后合计</t>
    <phoneticPr fontId="1" type="noConversion"/>
  </si>
  <si>
    <t>备注</t>
    <phoneticPr fontId="1" type="noConversion"/>
  </si>
  <si>
    <t>现场培训</t>
    <phoneticPr fontId="1" type="noConversion"/>
  </si>
  <si>
    <t>折扣</t>
    <phoneticPr fontId="1" type="noConversion"/>
  </si>
  <si>
    <t>折扣后税前合计</t>
    <phoneticPr fontId="1" type="noConversion"/>
  </si>
  <si>
    <t>提供1次各0.5天的现场培训</t>
    <phoneticPr fontId="1" type="noConversion"/>
  </si>
  <si>
    <t>仓库功能
(只负责物料库简单管理,不涉及成品库及店铺库存管理,且与转货/内购系统无内在联系)</t>
    <phoneticPr fontId="1" type="noConversion"/>
  </si>
  <si>
    <t>仓库明细报表</t>
    <phoneticPr fontId="1" type="noConversion"/>
  </si>
  <si>
    <t>报价仅包含上述表格内容,任何超出或需要修改的内容,均按2500元/工作日/工程师,预先收取.</t>
    <phoneticPr fontId="1" type="noConversion"/>
  </si>
  <si>
    <t>物流部发起清关流程,如有超时,自动报警,可批量进行通关确认,店铺可以看见自己的到货基本信息, 并发送到货信息邮件到店铺
到港/+48h支付关税提醒
税差异标红.
税收两次上传</t>
    <phoneticPr fontId="1" type="noConversion"/>
  </si>
  <si>
    <t>清关明细报表,清关差异报表</t>
    <phoneticPr fontId="1" type="noConversion"/>
  </si>
  <si>
    <r>
      <t>基础仓库管理;</t>
    </r>
    <r>
      <rPr>
        <b/>
        <sz val="11"/>
        <color theme="1"/>
        <rFont val="等线"/>
        <family val="3"/>
        <charset val="134"/>
        <scheme val="minor"/>
      </rPr>
      <t>无出入库管理,无仓库流程管理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</si>
</sst>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¥&quot;#,##0.00;&quot;¥&quot;\-#,##0.00"/>
    <numFmt numFmtId="176" formatCode="&quot;¥&quot;#,##0.00_);[Red]\(&quot;¥&quot;#,##0.00\)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12"/>
      <color theme="5" tint="-0.24997711111789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7" fontId="2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9" fontId="6" fillId="6" borderId="1" xfId="0" applyNumberFormat="1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horizontal="center" vertical="center" wrapText="1"/>
    </xf>
    <xf numFmtId="176" fontId="6" fillId="6" borderId="1" xfId="0" applyNumberFormat="1" applyFont="1" applyFill="1" applyBorder="1" applyAlignment="1">
      <alignment horizontal="center" vertical="center" wrapText="1"/>
    </xf>
    <xf numFmtId="176" fontId="4" fillId="7" borderId="1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176" fontId="5" fillId="8" borderId="1" xfId="0" applyNumberFormat="1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9" fontId="5" fillId="8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9" fontId="5" fillId="9" borderId="1" xfId="0" applyNumberFormat="1" applyFont="1" applyFill="1" applyBorder="1" applyAlignment="1">
      <alignment horizontal="center" vertical="center" wrapText="1"/>
    </xf>
    <xf numFmtId="176" fontId="5" fillId="9" borderId="1" xfId="0" applyNumberFormat="1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11" sqref="I11"/>
    </sheetView>
  </sheetViews>
  <sheetFormatPr defaultRowHeight="14.25" x14ac:dyDescent="0.2"/>
  <cols>
    <col min="1" max="1" width="21.375" style="9" bestFit="1" customWidth="1"/>
    <col min="2" max="2" width="22.25" style="1" customWidth="1"/>
    <col min="3" max="3" width="39.5" style="1" customWidth="1"/>
    <col min="4" max="4" width="8.75" style="1" customWidth="1"/>
    <col min="5" max="5" width="5.625" style="1" customWidth="1"/>
    <col min="6" max="6" width="9.5" style="1" customWidth="1"/>
    <col min="7" max="7" width="9.75" style="26" bestFit="1" customWidth="1"/>
    <col min="8" max="8" width="16.5" style="26" customWidth="1"/>
    <col min="9" max="9" width="43.125" style="1" customWidth="1"/>
    <col min="10" max="16384" width="9" style="1"/>
  </cols>
  <sheetData>
    <row r="1" spans="1:9" s="3" customFormat="1" ht="28.5" x14ac:dyDescent="0.2">
      <c r="A1" s="5" t="s">
        <v>0</v>
      </c>
      <c r="B1" s="5" t="s">
        <v>1</v>
      </c>
      <c r="C1" s="5" t="s">
        <v>2</v>
      </c>
      <c r="D1" s="35" t="s">
        <v>3</v>
      </c>
      <c r="E1" s="35"/>
      <c r="F1" s="5" t="s">
        <v>31</v>
      </c>
      <c r="G1" s="20" t="s">
        <v>32</v>
      </c>
      <c r="H1" s="20" t="s">
        <v>33</v>
      </c>
      <c r="I1" s="6" t="s">
        <v>37</v>
      </c>
    </row>
    <row r="2" spans="1:9" s="2" customFormat="1" x14ac:dyDescent="0.2">
      <c r="A2" s="37" t="s">
        <v>4</v>
      </c>
      <c r="B2" s="7" t="s">
        <v>5</v>
      </c>
      <c r="C2" s="7" t="s">
        <v>6</v>
      </c>
      <c r="D2" s="7" t="s">
        <v>7</v>
      </c>
      <c r="E2" s="7">
        <v>1</v>
      </c>
      <c r="F2" s="7">
        <v>2</v>
      </c>
      <c r="G2" s="21">
        <f>VLOOKUP(D2,人工单价!A2:B5,2,1)</f>
        <v>2000</v>
      </c>
      <c r="H2" s="21">
        <f>G2*F2*E2</f>
        <v>4000</v>
      </c>
      <c r="I2" s="11"/>
    </row>
    <row r="3" spans="1:9" s="2" customFormat="1" x14ac:dyDescent="0.2">
      <c r="A3" s="37"/>
      <c r="B3" s="36" t="s">
        <v>8</v>
      </c>
      <c r="C3" s="36" t="s">
        <v>9</v>
      </c>
      <c r="D3" s="7" t="s">
        <v>10</v>
      </c>
      <c r="E3" s="7">
        <v>1</v>
      </c>
      <c r="F3" s="7">
        <v>1</v>
      </c>
      <c r="G3" s="21">
        <f>VLOOKUP(D3,人工单价!A2:B5,2,1)</f>
        <v>2000</v>
      </c>
      <c r="H3" s="21">
        <f t="shared" ref="H3:H18" si="0">G3*F3*E3</f>
        <v>2000</v>
      </c>
      <c r="I3" s="11"/>
    </row>
    <row r="4" spans="1:9" s="2" customFormat="1" x14ac:dyDescent="0.2">
      <c r="A4" s="37"/>
      <c r="B4" s="36"/>
      <c r="C4" s="36"/>
      <c r="D4" s="7" t="s">
        <v>11</v>
      </c>
      <c r="E4" s="7">
        <v>1</v>
      </c>
      <c r="F4" s="7">
        <v>1</v>
      </c>
      <c r="G4" s="21">
        <f>VLOOKUP(D4,人工单价!A2:B5,2,1)</f>
        <v>1500</v>
      </c>
      <c r="H4" s="21">
        <f t="shared" si="0"/>
        <v>1500</v>
      </c>
      <c r="I4" s="11"/>
    </row>
    <row r="5" spans="1:9" s="2" customFormat="1" x14ac:dyDescent="0.2">
      <c r="A5" s="37"/>
      <c r="B5" s="36"/>
      <c r="C5" s="36"/>
      <c r="D5" s="7" t="s">
        <v>12</v>
      </c>
      <c r="E5" s="7">
        <v>2</v>
      </c>
      <c r="F5" s="7">
        <v>2</v>
      </c>
      <c r="G5" s="21">
        <v>2500</v>
      </c>
      <c r="H5" s="21">
        <f t="shared" si="0"/>
        <v>10000</v>
      </c>
      <c r="I5" s="11"/>
    </row>
    <row r="6" spans="1:9" s="2" customFormat="1" x14ac:dyDescent="0.2">
      <c r="A6" s="37"/>
      <c r="B6" s="39" t="s">
        <v>13</v>
      </c>
      <c r="C6" s="11" t="s">
        <v>38</v>
      </c>
      <c r="D6" s="11" t="s">
        <v>15</v>
      </c>
      <c r="E6" s="11">
        <v>1</v>
      </c>
      <c r="F6" s="11">
        <v>0.5</v>
      </c>
      <c r="G6" s="21">
        <v>1000</v>
      </c>
      <c r="H6" s="21">
        <v>500</v>
      </c>
      <c r="I6" s="11" t="s">
        <v>41</v>
      </c>
    </row>
    <row r="7" spans="1:9" s="2" customFormat="1" x14ac:dyDescent="0.2">
      <c r="A7" s="37"/>
      <c r="B7" s="40"/>
      <c r="C7" s="7" t="s">
        <v>14</v>
      </c>
      <c r="D7" s="7" t="s">
        <v>15</v>
      </c>
      <c r="E7" s="7">
        <v>1</v>
      </c>
      <c r="F7" s="7">
        <v>2</v>
      </c>
      <c r="G7" s="21">
        <v>1000</v>
      </c>
      <c r="H7" s="21">
        <f t="shared" si="0"/>
        <v>2000</v>
      </c>
      <c r="I7" s="11"/>
    </row>
    <row r="8" spans="1:9" s="4" customFormat="1" x14ac:dyDescent="0.2">
      <c r="A8" s="41" t="s">
        <v>16</v>
      </c>
      <c r="B8" s="38" t="s">
        <v>27</v>
      </c>
      <c r="C8" s="38" t="s">
        <v>45</v>
      </c>
      <c r="D8" s="8" t="s">
        <v>17</v>
      </c>
      <c r="E8" s="8">
        <v>1</v>
      </c>
      <c r="F8" s="8">
        <v>1.5</v>
      </c>
      <c r="G8" s="22">
        <f>VLOOKUP(D8,人工单价!A2:B5,2,1)</f>
        <v>2000</v>
      </c>
      <c r="H8" s="22">
        <f t="shared" si="0"/>
        <v>3000</v>
      </c>
      <c r="I8" s="10"/>
    </row>
    <row r="9" spans="1:9" s="4" customFormat="1" x14ac:dyDescent="0.2">
      <c r="A9" s="41"/>
      <c r="B9" s="38"/>
      <c r="C9" s="38"/>
      <c r="D9" s="8" t="s">
        <v>18</v>
      </c>
      <c r="E9" s="8">
        <v>1</v>
      </c>
      <c r="F9" s="8">
        <v>3</v>
      </c>
      <c r="G9" s="22">
        <f>VLOOKUP(D9,人工单价!A2:B5,2,1)</f>
        <v>1500</v>
      </c>
      <c r="H9" s="22">
        <f t="shared" si="0"/>
        <v>4500</v>
      </c>
      <c r="I9" s="10"/>
    </row>
    <row r="10" spans="1:9" s="4" customFormat="1" ht="85.5" customHeight="1" x14ac:dyDescent="0.2">
      <c r="A10" s="41"/>
      <c r="B10" s="38"/>
      <c r="C10" s="38"/>
      <c r="D10" s="8" t="s">
        <v>19</v>
      </c>
      <c r="E10" s="8">
        <v>2</v>
      </c>
      <c r="F10" s="8">
        <v>3</v>
      </c>
      <c r="G10" s="22">
        <v>2500</v>
      </c>
      <c r="H10" s="22">
        <f t="shared" si="0"/>
        <v>15000</v>
      </c>
      <c r="I10" s="10"/>
    </row>
    <row r="11" spans="1:9" s="4" customFormat="1" x14ac:dyDescent="0.2">
      <c r="A11" s="41"/>
      <c r="B11" s="38" t="s">
        <v>28</v>
      </c>
      <c r="C11" s="38" t="s">
        <v>46</v>
      </c>
      <c r="D11" s="8" t="s">
        <v>7</v>
      </c>
      <c r="E11" s="8">
        <v>1</v>
      </c>
      <c r="F11" s="8">
        <v>1</v>
      </c>
      <c r="G11" s="22">
        <v>2000</v>
      </c>
      <c r="H11" s="22">
        <f t="shared" si="0"/>
        <v>2000</v>
      </c>
      <c r="I11" s="10"/>
    </row>
    <row r="12" spans="1:9" s="4" customFormat="1" x14ac:dyDescent="0.2">
      <c r="A12" s="41"/>
      <c r="B12" s="38"/>
      <c r="C12" s="38"/>
      <c r="D12" s="8" t="s">
        <v>20</v>
      </c>
      <c r="E12" s="8">
        <v>1</v>
      </c>
      <c r="F12" s="8">
        <v>1</v>
      </c>
      <c r="G12" s="22">
        <v>1500</v>
      </c>
      <c r="H12" s="22">
        <f t="shared" si="0"/>
        <v>1500</v>
      </c>
      <c r="I12" s="10"/>
    </row>
    <row r="13" spans="1:9" s="4" customFormat="1" x14ac:dyDescent="0.2">
      <c r="A13" s="41"/>
      <c r="B13" s="38"/>
      <c r="C13" s="38"/>
      <c r="D13" s="8" t="s">
        <v>21</v>
      </c>
      <c r="E13" s="8">
        <v>1</v>
      </c>
      <c r="F13" s="8">
        <v>3</v>
      </c>
      <c r="G13" s="22">
        <v>2500</v>
      </c>
      <c r="H13" s="22">
        <f t="shared" si="0"/>
        <v>7500</v>
      </c>
      <c r="I13" s="10"/>
    </row>
    <row r="14" spans="1:9" s="2" customFormat="1" x14ac:dyDescent="0.2">
      <c r="A14" s="37" t="s">
        <v>42</v>
      </c>
      <c r="B14" s="36" t="s">
        <v>29</v>
      </c>
      <c r="C14" s="36" t="s">
        <v>47</v>
      </c>
      <c r="D14" s="7" t="s">
        <v>7</v>
      </c>
      <c r="E14" s="7">
        <v>1</v>
      </c>
      <c r="F14" s="7">
        <v>2</v>
      </c>
      <c r="G14" s="21">
        <v>2000</v>
      </c>
      <c r="H14" s="21">
        <f t="shared" si="0"/>
        <v>4000</v>
      </c>
      <c r="I14" s="11"/>
    </row>
    <row r="15" spans="1:9" s="2" customFormat="1" x14ac:dyDescent="0.2">
      <c r="A15" s="37"/>
      <c r="B15" s="36"/>
      <c r="C15" s="36"/>
      <c r="D15" s="7" t="s">
        <v>20</v>
      </c>
      <c r="E15" s="7">
        <v>1</v>
      </c>
      <c r="F15" s="7">
        <v>1</v>
      </c>
      <c r="G15" s="21">
        <v>1000</v>
      </c>
      <c r="H15" s="21">
        <f t="shared" si="0"/>
        <v>1000</v>
      </c>
      <c r="I15" s="11"/>
    </row>
    <row r="16" spans="1:9" s="2" customFormat="1" x14ac:dyDescent="0.2">
      <c r="A16" s="37"/>
      <c r="B16" s="36"/>
      <c r="C16" s="36"/>
      <c r="D16" s="7" t="s">
        <v>21</v>
      </c>
      <c r="E16" s="7">
        <v>2</v>
      </c>
      <c r="F16" s="7">
        <v>3</v>
      </c>
      <c r="G16" s="21">
        <v>2500</v>
      </c>
      <c r="H16" s="21">
        <f t="shared" si="0"/>
        <v>15000</v>
      </c>
      <c r="I16" s="11"/>
    </row>
    <row r="17" spans="1:9" s="2" customFormat="1" x14ac:dyDescent="0.2">
      <c r="A17" s="37"/>
      <c r="B17" s="36" t="s">
        <v>30</v>
      </c>
      <c r="C17" s="36" t="s">
        <v>43</v>
      </c>
      <c r="D17" s="7" t="s">
        <v>20</v>
      </c>
      <c r="E17" s="7">
        <v>1</v>
      </c>
      <c r="F17" s="7">
        <v>1</v>
      </c>
      <c r="G17" s="21">
        <v>1000</v>
      </c>
      <c r="H17" s="21">
        <f t="shared" si="0"/>
        <v>1000</v>
      </c>
      <c r="I17" s="11"/>
    </row>
    <row r="18" spans="1:9" s="2" customFormat="1" x14ac:dyDescent="0.2">
      <c r="A18" s="37"/>
      <c r="B18" s="36"/>
      <c r="C18" s="36"/>
      <c r="D18" s="7" t="s">
        <v>19</v>
      </c>
      <c r="E18" s="7">
        <v>1</v>
      </c>
      <c r="F18" s="7">
        <v>2</v>
      </c>
      <c r="G18" s="21">
        <v>2500</v>
      </c>
      <c r="H18" s="21">
        <f t="shared" si="0"/>
        <v>5000</v>
      </c>
      <c r="I18" s="11"/>
    </row>
    <row r="19" spans="1:9" s="16" customFormat="1" ht="15.75" x14ac:dyDescent="0.2">
      <c r="A19" s="15" t="s">
        <v>34</v>
      </c>
      <c r="B19" s="15"/>
      <c r="C19" s="15"/>
      <c r="D19" s="15"/>
      <c r="E19" s="15">
        <v>5</v>
      </c>
      <c r="F19" s="15">
        <v>30</v>
      </c>
      <c r="G19" s="23"/>
      <c r="H19" s="23">
        <f>SUM(H2:H18)</f>
        <v>79500</v>
      </c>
      <c r="I19" s="15"/>
    </row>
    <row r="20" spans="1:9" s="29" customFormat="1" ht="15.75" x14ac:dyDescent="0.2">
      <c r="A20" s="27" t="s">
        <v>39</v>
      </c>
      <c r="B20" s="27"/>
      <c r="C20" s="30"/>
      <c r="D20" s="27"/>
      <c r="E20" s="27"/>
      <c r="F20" s="27"/>
      <c r="G20" s="28"/>
      <c r="H20" s="28">
        <f>H21-H19</f>
        <v>-29500</v>
      </c>
      <c r="I20" s="27"/>
    </row>
    <row r="21" spans="1:9" s="34" customFormat="1" ht="15.75" x14ac:dyDescent="0.2">
      <c r="A21" s="31" t="s">
        <v>40</v>
      </c>
      <c r="B21" s="31"/>
      <c r="C21" s="32"/>
      <c r="D21" s="31"/>
      <c r="E21" s="31"/>
      <c r="F21" s="31"/>
      <c r="G21" s="33"/>
      <c r="H21" s="33">
        <v>50000</v>
      </c>
      <c r="I21" s="31"/>
    </row>
    <row r="22" spans="1:9" s="19" customFormat="1" x14ac:dyDescent="0.2">
      <c r="A22" s="17" t="s">
        <v>35</v>
      </c>
      <c r="B22" s="17"/>
      <c r="C22" s="18">
        <v>0.17</v>
      </c>
      <c r="D22" s="17"/>
      <c r="E22" s="17"/>
      <c r="F22" s="17"/>
      <c r="G22" s="24"/>
      <c r="H22" s="24">
        <f>H21*C22</f>
        <v>8500</v>
      </c>
      <c r="I22" s="17"/>
    </row>
    <row r="23" spans="1:9" s="12" customFormat="1" ht="60.75" x14ac:dyDescent="0.2">
      <c r="A23" s="13" t="s">
        <v>36</v>
      </c>
      <c r="B23" s="14"/>
      <c r="C23" s="14"/>
      <c r="D23" s="14"/>
      <c r="E23" s="14"/>
      <c r="F23" s="14"/>
      <c r="G23" s="25"/>
      <c r="H23" s="25">
        <f>H21+H22</f>
        <v>58500</v>
      </c>
      <c r="I23" s="14" t="s">
        <v>44</v>
      </c>
    </row>
  </sheetData>
  <mergeCells count="15">
    <mergeCell ref="B17:B18"/>
    <mergeCell ref="C17:C18"/>
    <mergeCell ref="A14:A18"/>
    <mergeCell ref="B11:B13"/>
    <mergeCell ref="C11:C13"/>
    <mergeCell ref="A8:A13"/>
    <mergeCell ref="B14:B16"/>
    <mergeCell ref="C14:C16"/>
    <mergeCell ref="D1:E1"/>
    <mergeCell ref="B3:B5"/>
    <mergeCell ref="C3:C5"/>
    <mergeCell ref="A2:A7"/>
    <mergeCell ref="B8:B10"/>
    <mergeCell ref="C8:C10"/>
    <mergeCell ref="B6:B7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4.25" x14ac:dyDescent="0.2"/>
  <sheetData>
    <row r="1" spans="1:2" x14ac:dyDescent="0.2">
      <c r="A1" t="s">
        <v>22</v>
      </c>
      <c r="B1" t="s">
        <v>23</v>
      </c>
    </row>
    <row r="2" spans="1:2" x14ac:dyDescent="0.2">
      <c r="A2" t="s">
        <v>24</v>
      </c>
      <c r="B2">
        <v>2000</v>
      </c>
    </row>
    <row r="3" spans="1:2" x14ac:dyDescent="0.2">
      <c r="A3" t="s">
        <v>20</v>
      </c>
      <c r="B3">
        <v>1500</v>
      </c>
    </row>
    <row r="4" spans="1:2" x14ac:dyDescent="0.2">
      <c r="A4" t="s">
        <v>25</v>
      </c>
      <c r="B4">
        <v>2500</v>
      </c>
    </row>
    <row r="5" spans="1:2" x14ac:dyDescent="0.2">
      <c r="A5" t="s">
        <v>26</v>
      </c>
      <c r="B5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需求分列及报价</vt:lpstr>
      <vt:lpstr>人工单价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Lv</dc:creator>
  <cp:lastModifiedBy>Peng Lv</cp:lastModifiedBy>
  <dcterms:created xsi:type="dcterms:W3CDTF">2016-07-18T05:46:49Z</dcterms:created>
  <dcterms:modified xsi:type="dcterms:W3CDTF">2016-09-26T09:05:40Z</dcterms:modified>
</cp:coreProperties>
</file>