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tation\项目\麒佑项目\Tiffany\进销存\"/>
    </mc:Choice>
  </mc:AlternateContent>
  <bookViews>
    <workbookView xWindow="0" yWindow="0" windowWidth="20490" windowHeight="7530"/>
  </bookViews>
  <sheets>
    <sheet name="综述" sheetId="4" r:id="rId1"/>
    <sheet name="内购系统需求明细" sheetId="1" r:id="rId2"/>
    <sheet name="转货系统需求明细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F18" i="1" l="1"/>
  <c r="G17" i="1"/>
  <c r="F13" i="2"/>
  <c r="G12" i="2"/>
  <c r="G16" i="1"/>
  <c r="C2" i="4" l="1"/>
  <c r="G11" i="2" l="1"/>
  <c r="C4" i="4" l="1"/>
  <c r="C3" i="4" l="1"/>
  <c r="C6" i="4" l="1"/>
  <c r="C7" i="4" s="1"/>
  <c r="G14" i="1"/>
  <c r="G13" i="1"/>
  <c r="G2" i="2" l="1"/>
  <c r="G3" i="2"/>
  <c r="G4" i="2"/>
  <c r="G5" i="2"/>
  <c r="G6" i="2"/>
  <c r="G7" i="2"/>
  <c r="G8" i="2"/>
  <c r="G9" i="2"/>
  <c r="G10" i="2"/>
  <c r="G13" i="2"/>
  <c r="G2" i="1"/>
  <c r="G3" i="1"/>
  <c r="G4" i="1"/>
  <c r="G5" i="1"/>
  <c r="G6" i="1"/>
  <c r="G7" i="1"/>
  <c r="G8" i="1"/>
  <c r="G9" i="1"/>
  <c r="G10" i="1"/>
  <c r="G11" i="1"/>
  <c r="G12" i="1"/>
  <c r="G18" i="1"/>
</calcChain>
</file>

<file path=xl/sharedStrings.xml><?xml version="1.0" encoding="utf-8"?>
<sst xmlns="http://schemas.openxmlformats.org/spreadsheetml/2006/main" count="96" uniqueCount="90">
  <si>
    <t>主模块</t>
  </si>
  <si>
    <t>次级模块</t>
  </si>
  <si>
    <t>功能说明</t>
  </si>
  <si>
    <t>备注</t>
  </si>
  <si>
    <t>员工内购模块</t>
    <phoneticPr fontId="1" type="noConversion"/>
  </si>
  <si>
    <t>内购申请</t>
    <phoneticPr fontId="1" type="noConversion"/>
  </si>
  <si>
    <t>申请/修改/撤销</t>
    <phoneticPr fontId="1" type="noConversion"/>
  </si>
  <si>
    <t>提供货币选择人民币/港币/美元),除人民币外,提供PDF申请模板保存/打印功能</t>
    <phoneticPr fontId="1" type="noConversion"/>
  </si>
  <si>
    <t>内购进度查询</t>
    <phoneticPr fontId="1" type="noConversion"/>
  </si>
  <si>
    <t>审批通过后,生成唯一编码(一维码)</t>
    <phoneticPr fontId="1" type="noConversion"/>
  </si>
  <si>
    <t>内购历史查询</t>
    <phoneticPr fontId="1" type="noConversion"/>
  </si>
  <si>
    <t>审批模块</t>
    <phoneticPr fontId="1" type="noConversion"/>
  </si>
  <si>
    <t>审批处理</t>
    <phoneticPr fontId="1" type="noConversion"/>
  </si>
  <si>
    <t>通过/不通过且返还额度/不通过且不返还额度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</si>
  <si>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1. 申请:两层审批:经理/商品部/财务总监(线下)</t>
    </r>
    <r>
      <rPr>
        <sz val="11"/>
        <color theme="1"/>
        <rFont val="等线"/>
        <family val="2"/>
        <charset val="134"/>
        <scheme val="minor"/>
      </rPr>
      <t xml:space="preserve">
    撤销:一层审批:商品部
2. 商品部审批可修改折扣率及折扣时间
3. 折扣申请时间内撤销自动返还额度
    折扣申请时间外撤销,默认不返还额度</t>
    </r>
    <phoneticPr fontId="1" type="noConversion"/>
  </si>
  <si>
    <t>审批历史查询</t>
    <phoneticPr fontId="1" type="noConversion"/>
  </si>
  <si>
    <t>购买失败处理</t>
    <phoneticPr fontId="1" type="noConversion"/>
  </si>
  <si>
    <t>删除多余物品后完成内购流程</t>
    <phoneticPr fontId="1" type="noConversion"/>
  </si>
  <si>
    <t>店面确认模块</t>
    <phoneticPr fontId="1" type="noConversion"/>
  </si>
  <si>
    <t>唯一码查询</t>
    <phoneticPr fontId="1" type="noConversion"/>
  </si>
  <si>
    <t>确认购买/购买(部分)失败</t>
    <phoneticPr fontId="1" type="noConversion"/>
  </si>
  <si>
    <t>如失败,则转回商品部删除多余物品后完成内购流程</t>
    <phoneticPr fontId="1" type="noConversion"/>
  </si>
  <si>
    <t>基础模块</t>
    <phoneticPr fontId="1" type="noConversion"/>
  </si>
  <si>
    <t>员工信息</t>
    <phoneticPr fontId="1" type="noConversion"/>
  </si>
  <si>
    <t>员工姓名/权限</t>
    <phoneticPr fontId="1" type="noConversion"/>
  </si>
  <si>
    <t>基础界面</t>
    <phoneticPr fontId="1" type="noConversion"/>
  </si>
  <si>
    <t>员工额度管理</t>
    <phoneticPr fontId="1" type="noConversion"/>
  </si>
  <si>
    <t>管理查看员工的可用额度</t>
    <phoneticPr fontId="1" type="noConversion"/>
  </si>
  <si>
    <t>店面管理</t>
    <phoneticPr fontId="1" type="noConversion"/>
  </si>
  <si>
    <t>管理店面信息</t>
    <phoneticPr fontId="1" type="noConversion"/>
  </si>
  <si>
    <t>商品管理</t>
    <phoneticPr fontId="1" type="noConversion"/>
  </si>
  <si>
    <t>管理商品的信息,折扣信息,折扣时间信息</t>
    <phoneticPr fontId="1" type="noConversion"/>
  </si>
  <si>
    <t>1. 增加货币,时间段,人员等搜索条件
2. 增加导出PDF功能</t>
    <phoneticPr fontId="1" type="noConversion"/>
  </si>
  <si>
    <t>1. 增加待买物品列表查询及打印功能
2. 增加申请单打印功能
3. 增加重复购买等购买异常预警功能</t>
    <phoneticPr fontId="1" type="noConversion"/>
  </si>
  <si>
    <t>1. 增加绑定购买店面
2. 增加7种货币及相关支持
3. 增加单一申请单金额超额预警功能</t>
    <phoneticPr fontId="1" type="noConversion"/>
  </si>
  <si>
    <t>1. 增加权限导入功能
2. 增加冻结类型控制功能</t>
    <phoneticPr fontId="1" type="noConversion"/>
  </si>
  <si>
    <t>其他</t>
    <phoneticPr fontId="1" type="noConversion"/>
  </si>
  <si>
    <t>1. 增加财务部审批节点
2. 增加商品部批量审批功能
3. 增加经理审核界面内容PDF打印功能
4. 增加商品部修改/撤销原因填写功能
5. 增加审批超时预警功能
6. 增加商品部最终审批异常筛选功能</t>
    <phoneticPr fontId="1" type="noConversion"/>
  </si>
  <si>
    <t>换货申请模块</t>
    <phoneticPr fontId="1" type="noConversion"/>
  </si>
  <si>
    <t>换货申请</t>
    <phoneticPr fontId="1" type="noConversion"/>
  </si>
  <si>
    <t>申请/查看</t>
    <phoneticPr fontId="1" type="noConversion"/>
  </si>
  <si>
    <t>转入店面/商品部申请</t>
    <phoneticPr fontId="1" type="noConversion"/>
  </si>
  <si>
    <t>换货进度查看</t>
    <phoneticPr fontId="1" type="noConversion"/>
  </si>
  <si>
    <t>换货历史查看</t>
    <phoneticPr fontId="1" type="noConversion"/>
  </si>
  <si>
    <t>转货流程</t>
    <phoneticPr fontId="1" type="noConversion"/>
  </si>
  <si>
    <t>审批处理</t>
    <phoneticPr fontId="1" type="noConversion"/>
  </si>
  <si>
    <t>通过/不通过</t>
    <phoneticPr fontId="1" type="noConversion"/>
  </si>
  <si>
    <t>1. 三层审批:商品部,可修改可审批
                    财务,只可审批,审批失败则结束
                    店面,可确认,如有误,则退还商品部修改后再由店面确认</t>
    <phoneticPr fontId="1" type="noConversion"/>
  </si>
  <si>
    <t>转出转入确认</t>
    <phoneticPr fontId="1" type="noConversion"/>
  </si>
  <si>
    <t>1. 转出店面确认后填写货运号,进入货运流程(系统不监控)
2. 转入店面确认时,记录收货时间,收货人,及收货状态
3. 转入店面,可完全确认/部分确认/不确认,非完全确认的,有商品部修改转货单</t>
    <phoneticPr fontId="1" type="noConversion"/>
  </si>
  <si>
    <t>物流确认</t>
    <phoneticPr fontId="1" type="noConversion"/>
  </si>
  <si>
    <t>1. 转入店面完全确认/部分确认并由商品部修改转货单后,交由物流部分确认</t>
    <phoneticPr fontId="1" type="noConversion"/>
  </si>
  <si>
    <t>基础信息</t>
    <phoneticPr fontId="1" type="noConversion"/>
  </si>
  <si>
    <t>店面信息</t>
    <phoneticPr fontId="1" type="noConversion"/>
  </si>
  <si>
    <t>管理店面信息</t>
    <phoneticPr fontId="1" type="noConversion"/>
  </si>
  <si>
    <t>员工信息</t>
    <phoneticPr fontId="1" type="noConversion"/>
  </si>
  <si>
    <t>员工姓名/权限</t>
    <phoneticPr fontId="1" type="noConversion"/>
  </si>
  <si>
    <t>商品管理</t>
    <phoneticPr fontId="1" type="noConversion"/>
  </si>
  <si>
    <t>管理商品信息</t>
    <phoneticPr fontId="1" type="noConversion"/>
  </si>
  <si>
    <t>1. 增加申请单/发货单/收货单单据转存EXCEL功能</t>
    <phoneticPr fontId="1" type="noConversion"/>
  </si>
  <si>
    <t>1. 增加发货单/收货单货号比对功能
2. 增加发货单物流信息填写功能</t>
    <phoneticPr fontId="1" type="noConversion"/>
  </si>
  <si>
    <t>1. 增加物流差异报告功能
2. 增加物流导出未完成单据功能
3. 增加物流导入外部完成单据,并自动审批提交功能
4. 增加物流按时间段导出已完成单据功能</t>
    <phoneticPr fontId="1" type="noConversion"/>
  </si>
  <si>
    <t xml:space="preserve">1. 增加财务部批量审批功能
2. 增加商品部修改原因填写功能 
</t>
    <phoneticPr fontId="1" type="noConversion"/>
  </si>
  <si>
    <t>1. 增加单一用户管理多店铺功能</t>
    <phoneticPr fontId="1" type="noConversion"/>
  </si>
  <si>
    <t>1. 增加登录员工店铺自动判断锁定功能
2. 增加转货类型判断功能
3. 增加添加物品货号/双货号标注功能</t>
    <phoneticPr fontId="1" type="noConversion"/>
  </si>
  <si>
    <t>合计</t>
    <phoneticPr fontId="1" type="noConversion"/>
  </si>
  <si>
    <t>合计</t>
    <phoneticPr fontId="1" type="noConversion"/>
  </si>
  <si>
    <t>增补需求</t>
    <phoneticPr fontId="1" type="noConversion"/>
  </si>
  <si>
    <t>开发天数</t>
    <phoneticPr fontId="1" type="noConversion"/>
  </si>
  <si>
    <t>开发价格</t>
    <phoneticPr fontId="1" type="noConversion"/>
  </si>
  <si>
    <t>增补需求</t>
    <phoneticPr fontId="1" type="noConversion"/>
  </si>
  <si>
    <t>开发价格</t>
    <phoneticPr fontId="1" type="noConversion"/>
  </si>
  <si>
    <t>1. 增加本地缓存及定时同步功能</t>
    <phoneticPr fontId="1" type="noConversion"/>
  </si>
  <si>
    <t>2. 邮件推送服务端</t>
    <phoneticPr fontId="1" type="noConversion"/>
  </si>
  <si>
    <t>项目名称</t>
    <phoneticPr fontId="1" type="noConversion"/>
  </si>
  <si>
    <t>开发天数</t>
    <phoneticPr fontId="1" type="noConversion"/>
  </si>
  <si>
    <t>内购系统项目增补</t>
    <phoneticPr fontId="1" type="noConversion"/>
  </si>
  <si>
    <t>转货系统项目增补</t>
    <phoneticPr fontId="1" type="noConversion"/>
  </si>
  <si>
    <t>项目税前单价</t>
    <phoneticPr fontId="1" type="noConversion"/>
  </si>
  <si>
    <t>税前总价</t>
    <phoneticPr fontId="1" type="noConversion"/>
  </si>
  <si>
    <t>17%增值税</t>
    <phoneticPr fontId="1" type="noConversion"/>
  </si>
  <si>
    <t>税后总价</t>
    <phoneticPr fontId="1" type="noConversion"/>
  </si>
  <si>
    <t>原项目税点增补部分</t>
    <phoneticPr fontId="1" type="noConversion"/>
  </si>
  <si>
    <t>备注</t>
    <phoneticPr fontId="1" type="noConversion"/>
  </si>
  <si>
    <t xml:space="preserve">其他 </t>
    <phoneticPr fontId="1" type="noConversion"/>
  </si>
  <si>
    <t>1. 增加一键收货功能</t>
    <phoneticPr fontId="1" type="noConversion"/>
  </si>
  <si>
    <t>3. 未审批订单,服务端累计超限判断功能</t>
    <phoneticPr fontId="1" type="noConversion"/>
  </si>
  <si>
    <t>4. 增加批量更换店铺
    增加员工数据导出
    增加批量冻结</t>
    <phoneticPr fontId="1" type="noConversion"/>
  </si>
  <si>
    <t>2. 增加店铺转货申请/发货/收货按时间段/按店铺查询
    修改收发货逻辑,在发货时判断申请单是否一致,在收货时判断发货单是否一致
    增加店铺"正在审批""待处理"两个状态的报告导出</t>
    <phoneticPr fontId="1" type="noConversion"/>
  </si>
  <si>
    <t>5. 增加财务部门批量审批功能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</si>
</sst>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5" fillId="4" borderId="7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0" fillId="0" borderId="6" xfId="0" applyBorder="1">
      <alignment vertical="center"/>
    </xf>
    <xf numFmtId="7" fontId="0" fillId="0" borderId="5" xfId="0" applyNumberFormat="1" applyBorder="1">
      <alignment vertical="center"/>
    </xf>
    <xf numFmtId="7" fontId="0" fillId="0" borderId="1" xfId="0" applyNumberFormat="1" applyBorder="1">
      <alignment vertical="center"/>
    </xf>
    <xf numFmtId="0" fontId="0" fillId="0" borderId="3" xfId="0" applyBorder="1">
      <alignment vertical="center"/>
    </xf>
    <xf numFmtId="7" fontId="0" fillId="2" borderId="1" xfId="0" applyNumberFormat="1" applyFill="1" applyBorder="1">
      <alignment vertical="center"/>
    </xf>
    <xf numFmtId="7" fontId="0" fillId="3" borderId="1" xfId="0" applyNumberFormat="1" applyFill="1" applyBorder="1">
      <alignment vertical="center"/>
    </xf>
    <xf numFmtId="7" fontId="5" fillId="4" borderId="8" xfId="0" applyNumberFormat="1" applyFont="1" applyFill="1" applyBorder="1">
      <alignment vertical="center"/>
    </xf>
  </cellXfs>
  <cellStyles count="1">
    <cellStyle name="常规" xfId="0" builtinId="0"/>
  </cellStyles>
  <dxfs count="26"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7" totalsRowShown="0" headerRowDxfId="25" headerRowBorderDxfId="24" tableBorderDxfId="23" totalsRowBorderDxfId="22">
  <autoFilter ref="A1:D7"/>
  <tableColumns count="4">
    <tableColumn id="1" name="项目名称" dataDxfId="21"/>
    <tableColumn id="2" name="开发天数" dataDxfId="20"/>
    <tableColumn id="3" name="项目税前单价" dataDxfId="19"/>
    <tableColumn id="4" name="备注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G18" totalsRowShown="0" headerRowDxfId="17" dataDxfId="16">
  <tableColumns count="7">
    <tableColumn id="1" name="主模块" dataDxfId="15"/>
    <tableColumn id="2" name="次级模块" dataDxfId="14"/>
    <tableColumn id="3" name="功能说明" dataDxfId="13"/>
    <tableColumn id="4" name="备注" dataDxfId="12"/>
    <tableColumn id="5" name="增补需求" dataDxfId="11"/>
    <tableColumn id="6" name="开发天数" dataDxfId="10"/>
    <tableColumn id="7" name="开发价格" dataDxfId="9">
      <calculatedColumnFormula>表1[[#This Row],[开发天数]]*2500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G13" totalsRowShown="0" headerRowDxfId="8" dataDxfId="7">
  <tableColumns count="7">
    <tableColumn id="1" name="主模块" dataDxfId="6"/>
    <tableColumn id="2" name="次级模块" dataDxfId="5"/>
    <tableColumn id="3" name="功能说明" dataDxfId="4"/>
    <tableColumn id="4" name="备注" dataDxfId="3"/>
    <tableColumn id="5" name="增补需求" dataDxfId="2"/>
    <tableColumn id="6" name="开发天数" dataDxfId="1"/>
    <tableColumn id="7" name="开发价格" dataDxfId="0">
      <calculatedColumnFormula>表2[[#This Row],[开发天数]]*2500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5" sqref="C5:C6"/>
    </sheetView>
  </sheetViews>
  <sheetFormatPr defaultRowHeight="14.25" x14ac:dyDescent="0.2"/>
  <cols>
    <col min="1" max="1" width="17.25" bestFit="1" customWidth="1"/>
    <col min="2" max="2" width="10.25" customWidth="1"/>
    <col min="3" max="3" width="14" style="7" customWidth="1"/>
    <col min="4" max="4" width="30.125" bestFit="1" customWidth="1"/>
  </cols>
  <sheetData>
    <row r="1" spans="1:4" x14ac:dyDescent="0.2">
      <c r="A1" s="10" t="s">
        <v>74</v>
      </c>
      <c r="B1" s="11" t="s">
        <v>75</v>
      </c>
      <c r="C1" s="20" t="s">
        <v>78</v>
      </c>
      <c r="D1" s="19" t="s">
        <v>83</v>
      </c>
    </row>
    <row r="2" spans="1:4" x14ac:dyDescent="0.2">
      <c r="A2" s="9" t="s">
        <v>76</v>
      </c>
      <c r="B2" s="8">
        <v>19.5</v>
      </c>
      <c r="C2" s="21">
        <f>B2*2500</f>
        <v>48750</v>
      </c>
      <c r="D2" s="22"/>
    </row>
    <row r="3" spans="1:4" x14ac:dyDescent="0.2">
      <c r="A3" s="9" t="s">
        <v>77</v>
      </c>
      <c r="B3" s="8">
        <v>15.5</v>
      </c>
      <c r="C3" s="21">
        <f>B3*2500</f>
        <v>38750</v>
      </c>
      <c r="D3" s="22"/>
    </row>
    <row r="4" spans="1:4" x14ac:dyDescent="0.2">
      <c r="A4" s="9" t="s">
        <v>82</v>
      </c>
      <c r="B4" s="8"/>
      <c r="C4" s="21">
        <f>44520*0.11</f>
        <v>4897.2</v>
      </c>
      <c r="D4" s="22"/>
    </row>
    <row r="5" spans="1:4" x14ac:dyDescent="0.2">
      <c r="A5" s="12" t="s">
        <v>79</v>
      </c>
      <c r="B5" s="13"/>
      <c r="C5" s="23">
        <f>SUM(C2:C3)</f>
        <v>87500</v>
      </c>
      <c r="D5" s="23"/>
    </row>
    <row r="6" spans="1:4" x14ac:dyDescent="0.2">
      <c r="A6" s="14" t="s">
        <v>80</v>
      </c>
      <c r="B6" s="15"/>
      <c r="C6" s="24">
        <f>C5*0.17</f>
        <v>14875.000000000002</v>
      </c>
      <c r="D6" s="24"/>
    </row>
    <row r="7" spans="1:4" x14ac:dyDescent="0.2">
      <c r="A7" s="16" t="s">
        <v>81</v>
      </c>
      <c r="B7" s="17"/>
      <c r="C7" s="25">
        <f>C5+C6+C4</f>
        <v>107272.2</v>
      </c>
      <c r="D7" s="25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7" sqref="E17"/>
    </sheetView>
  </sheetViews>
  <sheetFormatPr defaultRowHeight="14.25" x14ac:dyDescent="0.2"/>
  <cols>
    <col min="1" max="2" width="13" style="2" bestFit="1" customWidth="1"/>
    <col min="3" max="3" width="22.75" style="2" customWidth="1"/>
    <col min="4" max="4" width="37.375" style="2" hidden="1" customWidth="1"/>
    <col min="5" max="5" width="51.375" style="2" customWidth="1"/>
    <col min="6" max="6" width="16.625" style="2" customWidth="1"/>
    <col min="7" max="7" width="15.875" style="2" customWidth="1"/>
    <col min="8" max="16384" width="9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67</v>
      </c>
      <c r="F1" s="2" t="s">
        <v>68</v>
      </c>
      <c r="G1" s="2" t="s">
        <v>69</v>
      </c>
    </row>
    <row r="2" spans="1:7" ht="42.75" x14ac:dyDescent="0.2">
      <c r="A2" s="3" t="s">
        <v>4</v>
      </c>
      <c r="B2" s="2" t="s">
        <v>5</v>
      </c>
      <c r="C2" s="2" t="s">
        <v>6</v>
      </c>
      <c r="D2" s="2" t="s">
        <v>7</v>
      </c>
      <c r="E2" s="2" t="s">
        <v>34</v>
      </c>
      <c r="F2" s="2">
        <v>2</v>
      </c>
      <c r="G2" s="2">
        <f>表1[[#This Row],[开发天数]]*2500</f>
        <v>5000</v>
      </c>
    </row>
    <row r="3" spans="1:7" hidden="1" x14ac:dyDescent="0.2">
      <c r="A3" s="3"/>
      <c r="B3" s="2" t="s">
        <v>8</v>
      </c>
      <c r="D3" s="2" t="s">
        <v>9</v>
      </c>
      <c r="G3" s="2">
        <f>表1[[#This Row],[开发天数]]*2500</f>
        <v>0</v>
      </c>
    </row>
    <row r="4" spans="1:7" hidden="1" x14ac:dyDescent="0.2">
      <c r="A4" s="3"/>
      <c r="B4" s="2" t="s">
        <v>10</v>
      </c>
      <c r="G4" s="2">
        <f>表1[[#This Row],[开发天数]]*2500</f>
        <v>0</v>
      </c>
    </row>
    <row r="5" spans="1:7" ht="85.5" x14ac:dyDescent="0.2">
      <c r="A5" s="3" t="s">
        <v>11</v>
      </c>
      <c r="B5" s="2" t="s">
        <v>12</v>
      </c>
      <c r="C5" s="2" t="s">
        <v>13</v>
      </c>
      <c r="D5" s="1" t="s">
        <v>14</v>
      </c>
      <c r="E5" s="2" t="s">
        <v>37</v>
      </c>
      <c r="F5" s="2">
        <v>5</v>
      </c>
      <c r="G5" s="2">
        <f>表1[[#This Row],[开发天数]]*2500</f>
        <v>12500</v>
      </c>
    </row>
    <row r="6" spans="1:7" ht="28.5" x14ac:dyDescent="0.2">
      <c r="A6" s="3"/>
      <c r="B6" s="2" t="s">
        <v>15</v>
      </c>
      <c r="E6" s="2" t="s">
        <v>32</v>
      </c>
      <c r="F6" s="2">
        <v>1</v>
      </c>
      <c r="G6" s="2">
        <f>表1[[#This Row],[开发天数]]*2500</f>
        <v>2500</v>
      </c>
    </row>
    <row r="7" spans="1:7" hidden="1" x14ac:dyDescent="0.2">
      <c r="A7" s="3"/>
      <c r="B7" s="2" t="s">
        <v>16</v>
      </c>
      <c r="D7" s="2" t="s">
        <v>17</v>
      </c>
      <c r="G7" s="2">
        <f>表1[[#This Row],[开发天数]]*2500</f>
        <v>0</v>
      </c>
    </row>
    <row r="8" spans="1:7" ht="42.75" x14ac:dyDescent="0.2">
      <c r="A8" s="3" t="s">
        <v>18</v>
      </c>
      <c r="B8" s="2" t="s">
        <v>19</v>
      </c>
      <c r="C8" s="2" t="s">
        <v>20</v>
      </c>
      <c r="D8" s="2" t="s">
        <v>21</v>
      </c>
      <c r="E8" s="2" t="s">
        <v>33</v>
      </c>
      <c r="F8" s="2">
        <v>3</v>
      </c>
      <c r="G8" s="2">
        <f>表1[[#This Row],[开发天数]]*2500</f>
        <v>7500</v>
      </c>
    </row>
    <row r="9" spans="1:7" ht="28.5" x14ac:dyDescent="0.2">
      <c r="A9" s="3" t="s">
        <v>22</v>
      </c>
      <c r="B9" s="2" t="s">
        <v>23</v>
      </c>
      <c r="C9" s="2" t="s">
        <v>24</v>
      </c>
      <c r="D9" s="2" t="s">
        <v>25</v>
      </c>
      <c r="E9" s="2" t="s">
        <v>35</v>
      </c>
      <c r="F9" s="2">
        <v>1</v>
      </c>
      <c r="G9" s="2">
        <f>表1[[#This Row],[开发天数]]*2500</f>
        <v>2500</v>
      </c>
    </row>
    <row r="10" spans="1:7" hidden="1" x14ac:dyDescent="0.2">
      <c r="A10" s="3"/>
      <c r="B10" s="2" t="s">
        <v>26</v>
      </c>
      <c r="C10" s="2" t="s">
        <v>27</v>
      </c>
      <c r="G10" s="2">
        <f>表1[[#This Row],[开发天数]]*2500</f>
        <v>0</v>
      </c>
    </row>
    <row r="11" spans="1:7" hidden="1" x14ac:dyDescent="0.2">
      <c r="A11" s="3"/>
      <c r="B11" s="2" t="s">
        <v>28</v>
      </c>
      <c r="C11" s="2" t="s">
        <v>29</v>
      </c>
      <c r="G11" s="2">
        <f>表1[[#This Row],[开发天数]]*2500</f>
        <v>0</v>
      </c>
    </row>
    <row r="12" spans="1:7" ht="28.5" hidden="1" x14ac:dyDescent="0.2">
      <c r="A12" s="3"/>
      <c r="B12" s="2" t="s">
        <v>30</v>
      </c>
      <c r="C12" s="2" t="s">
        <v>31</v>
      </c>
      <c r="D12" s="2" t="s">
        <v>25</v>
      </c>
      <c r="G12" s="2">
        <f>表1[[#This Row],[开发天数]]*2500</f>
        <v>0</v>
      </c>
    </row>
    <row r="13" spans="1:7" x14ac:dyDescent="0.2">
      <c r="A13" s="3" t="s">
        <v>36</v>
      </c>
      <c r="E13" s="2" t="s">
        <v>72</v>
      </c>
      <c r="F13" s="2">
        <v>3</v>
      </c>
      <c r="G13" s="2">
        <f>表1[[#This Row],[开发天数]]*2500</f>
        <v>7500</v>
      </c>
    </row>
    <row r="14" spans="1:7" x14ac:dyDescent="0.2">
      <c r="A14" s="3"/>
      <c r="E14" s="2" t="s">
        <v>73</v>
      </c>
      <c r="F14" s="2">
        <v>2</v>
      </c>
      <c r="G14" s="6">
        <f>表1[[#This Row],[开发天数]]*2500</f>
        <v>5000</v>
      </c>
    </row>
    <row r="15" spans="1:7" x14ac:dyDescent="0.2">
      <c r="A15" s="3"/>
      <c r="E15" s="2" t="s">
        <v>86</v>
      </c>
      <c r="F15" s="2">
        <v>1</v>
      </c>
      <c r="G15" s="6">
        <v>2500</v>
      </c>
    </row>
    <row r="16" spans="1:7" ht="42.75" x14ac:dyDescent="0.2">
      <c r="A16" s="3"/>
      <c r="E16" s="2" t="s">
        <v>87</v>
      </c>
      <c r="F16" s="2">
        <v>1</v>
      </c>
      <c r="G16" s="6">
        <f>表1[[#This Row],[开发天数]]*2500</f>
        <v>2500</v>
      </c>
    </row>
    <row r="17" spans="1:7" x14ac:dyDescent="0.2">
      <c r="A17" s="3"/>
      <c r="E17" s="2" t="s">
        <v>89</v>
      </c>
      <c r="F17" s="2">
        <v>0.5</v>
      </c>
      <c r="G17" s="6">
        <f>表1[[#This Row],[开发天数]]*2500</f>
        <v>1250</v>
      </c>
    </row>
    <row r="18" spans="1:7" x14ac:dyDescent="0.2">
      <c r="A18" s="4"/>
      <c r="B18" s="18" t="s">
        <v>65</v>
      </c>
      <c r="C18" s="18"/>
      <c r="D18" s="18"/>
      <c r="E18" s="18"/>
      <c r="F18" s="18">
        <f>SUM(F2:F17)</f>
        <v>19.5</v>
      </c>
      <c r="G18" s="18">
        <f>表1[[#This Row],[开发天数]]*2500</f>
        <v>48750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workbookViewId="0">
      <selection activeCell="F14" sqref="F14"/>
    </sheetView>
  </sheetViews>
  <sheetFormatPr defaultRowHeight="14.25" x14ac:dyDescent="0.2"/>
  <cols>
    <col min="1" max="2" width="13" bestFit="1" customWidth="1"/>
    <col min="3" max="3" width="13.875" bestFit="1" customWidth="1"/>
    <col min="4" max="4" width="48" hidden="1" customWidth="1"/>
    <col min="5" max="5" width="70.625" customWidth="1"/>
    <col min="6" max="6" width="16.125" customWidth="1"/>
    <col min="7" max="7" width="16.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2" t="s">
        <v>68</v>
      </c>
      <c r="G1" s="2" t="s">
        <v>71</v>
      </c>
    </row>
    <row r="2" spans="1:7" ht="42.75" x14ac:dyDescent="0.2">
      <c r="A2" s="3" t="s">
        <v>38</v>
      </c>
      <c r="B2" s="2" t="s">
        <v>39</v>
      </c>
      <c r="C2" s="2" t="s">
        <v>40</v>
      </c>
      <c r="D2" s="2" t="s">
        <v>41</v>
      </c>
      <c r="E2" s="2" t="s">
        <v>64</v>
      </c>
      <c r="F2" s="2">
        <v>3</v>
      </c>
      <c r="G2" s="2">
        <f>表2[[#This Row],[开发天数]]*2500</f>
        <v>7500</v>
      </c>
    </row>
    <row r="3" spans="1:7" x14ac:dyDescent="0.2">
      <c r="A3" s="3"/>
      <c r="B3" s="2" t="s">
        <v>42</v>
      </c>
      <c r="C3" s="2"/>
      <c r="D3" s="2"/>
      <c r="E3" s="2" t="s">
        <v>59</v>
      </c>
      <c r="F3" s="2">
        <v>0.5</v>
      </c>
      <c r="G3" s="2">
        <f>表2[[#This Row],[开发天数]]*2500</f>
        <v>1250</v>
      </c>
    </row>
    <row r="4" spans="1:7" hidden="1" x14ac:dyDescent="0.2">
      <c r="A4" s="3"/>
      <c r="B4" s="2" t="s">
        <v>43</v>
      </c>
      <c r="C4" s="2"/>
      <c r="D4" s="2"/>
      <c r="E4" s="2"/>
      <c r="F4" s="2"/>
      <c r="G4" s="2">
        <f>表2[[#This Row],[开发天数]]*2500</f>
        <v>0</v>
      </c>
    </row>
    <row r="5" spans="1:7" ht="57" x14ac:dyDescent="0.2">
      <c r="A5" s="3" t="s">
        <v>44</v>
      </c>
      <c r="B5" s="2" t="s">
        <v>45</v>
      </c>
      <c r="C5" s="2" t="s">
        <v>46</v>
      </c>
      <c r="D5" s="2" t="s">
        <v>47</v>
      </c>
      <c r="E5" s="2" t="s">
        <v>62</v>
      </c>
      <c r="F5" s="2">
        <v>1</v>
      </c>
      <c r="G5" s="2">
        <f>表2[[#This Row],[开发天数]]*2500</f>
        <v>2500</v>
      </c>
    </row>
    <row r="6" spans="1:7" ht="57" x14ac:dyDescent="0.2">
      <c r="A6" s="3"/>
      <c r="B6" s="2" t="s">
        <v>48</v>
      </c>
      <c r="C6" s="2"/>
      <c r="D6" s="2" t="s">
        <v>49</v>
      </c>
      <c r="E6" s="2" t="s">
        <v>60</v>
      </c>
      <c r="F6" s="2">
        <v>1</v>
      </c>
      <c r="G6" s="2">
        <f>表2[[#This Row],[开发天数]]*2500</f>
        <v>2500</v>
      </c>
    </row>
    <row r="7" spans="1:7" ht="57" x14ac:dyDescent="0.2">
      <c r="A7" s="3"/>
      <c r="B7" s="2" t="s">
        <v>50</v>
      </c>
      <c r="C7" s="2"/>
      <c r="D7" s="2" t="s">
        <v>51</v>
      </c>
      <c r="E7" s="2" t="s">
        <v>61</v>
      </c>
      <c r="F7" s="2">
        <v>4</v>
      </c>
      <c r="G7" s="2">
        <f>表2[[#This Row],[开发天数]]*2500</f>
        <v>10000</v>
      </c>
    </row>
    <row r="8" spans="1:7" hidden="1" x14ac:dyDescent="0.2">
      <c r="A8" s="3" t="s">
        <v>52</v>
      </c>
      <c r="B8" s="2" t="s">
        <v>53</v>
      </c>
      <c r="C8" s="2" t="s">
        <v>54</v>
      </c>
      <c r="D8" s="2"/>
      <c r="E8" s="2"/>
      <c r="F8" s="2"/>
      <c r="G8" s="2">
        <f>表2[[#This Row],[开发天数]]*2500</f>
        <v>0</v>
      </c>
    </row>
    <row r="9" spans="1:7" x14ac:dyDescent="0.2">
      <c r="A9" s="3"/>
      <c r="B9" s="2" t="s">
        <v>55</v>
      </c>
      <c r="C9" s="2" t="s">
        <v>56</v>
      </c>
      <c r="D9" s="2"/>
      <c r="E9" s="2" t="s">
        <v>63</v>
      </c>
      <c r="F9" s="2">
        <v>4</v>
      </c>
      <c r="G9" s="2">
        <f>表2[[#This Row],[开发天数]]*2500</f>
        <v>10000</v>
      </c>
    </row>
    <row r="10" spans="1:7" hidden="1" x14ac:dyDescent="0.2">
      <c r="A10" s="3"/>
      <c r="B10" s="2" t="s">
        <v>57</v>
      </c>
      <c r="C10" s="2" t="s">
        <v>58</v>
      </c>
      <c r="D10" s="2"/>
      <c r="E10" s="2"/>
      <c r="F10" s="2"/>
      <c r="G10" s="2">
        <f>表2[[#This Row],[开发天数]]*2500</f>
        <v>0</v>
      </c>
    </row>
    <row r="11" spans="1:7" x14ac:dyDescent="0.2">
      <c r="A11" s="3"/>
      <c r="B11" s="2" t="s">
        <v>84</v>
      </c>
      <c r="C11" s="2"/>
      <c r="D11" s="2"/>
      <c r="E11" s="2" t="s">
        <v>85</v>
      </c>
      <c r="F11" s="2">
        <v>1</v>
      </c>
      <c r="G11" s="6">
        <f>表2[[#This Row],[开发天数]]*2500</f>
        <v>2500</v>
      </c>
    </row>
    <row r="12" spans="1:7" ht="42.75" x14ac:dyDescent="0.2">
      <c r="A12" s="3"/>
      <c r="B12" s="2"/>
      <c r="C12" s="2"/>
      <c r="D12" s="2"/>
      <c r="E12" s="2" t="s">
        <v>88</v>
      </c>
      <c r="F12" s="2">
        <v>1</v>
      </c>
      <c r="G12" s="6">
        <f>表2[[#This Row],[开发天数]]*2500</f>
        <v>2500</v>
      </c>
    </row>
    <row r="13" spans="1:7" s="5" customFormat="1" x14ac:dyDescent="0.2">
      <c r="A13" s="4"/>
      <c r="B13" s="18" t="s">
        <v>66</v>
      </c>
      <c r="C13" s="18"/>
      <c r="D13" s="18"/>
      <c r="E13" s="18"/>
      <c r="F13" s="18">
        <f>SUM(F2:F12)</f>
        <v>15.5</v>
      </c>
      <c r="G13" s="18">
        <f>表2[[#This Row],[开发天数]]*2500</f>
        <v>38750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综述</vt:lpstr>
      <vt:lpstr>内购系统需求明细</vt:lpstr>
      <vt:lpstr>转货系统需求明细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Lv</dc:creator>
  <cp:lastModifiedBy>Peng Lv</cp:lastModifiedBy>
  <dcterms:created xsi:type="dcterms:W3CDTF">2016-07-26T04:43:43Z</dcterms:created>
  <dcterms:modified xsi:type="dcterms:W3CDTF">2016-12-30T07:01:46Z</dcterms:modified>
</cp:coreProperties>
</file>