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<sst xmlns="http://schemas.openxmlformats.org/spreadsheetml/2006/main" count="116" uniqueCount="61">
  <si>
    <t>ชื่อ</t>
  </si>
  <si>
    <t>จำนวนบ้าน</t>
  </si>
  <si>
    <t>ซื้อบ้าน</t>
  </si>
  <si>
    <t>ซื้อรถ</t>
  </si>
  <si>
    <t>กิจ</t>
  </si>
  <si>
    <t>ไม่ซื้อ</t>
  </si>
  <si>
    <t>ซื้อ</t>
  </si>
  <si>
    <t>แดง</t>
  </si>
  <si>
    <t>ดา</t>
  </si>
  <si>
    <t>ซื้ื้อ</t>
  </si>
  <si>
    <t>ซื้์้อ</t>
  </si>
  <si>
    <t>สูตรคำนวณ IG</t>
  </si>
  <si>
    <t>vul1</t>
  </si>
  <si>
    <t>vul2</t>
  </si>
  <si>
    <t>IG parent=</t>
  </si>
  <si>
    <t>คำนวณ IG ของ attribute -บ้าน -&gt;0</t>
  </si>
  <si>
    <t>คำนวณ IG ของ attribute -บ้าน-&gt;1</t>
  </si>
  <si>
    <t>คำนวณ IG ของ attribute -บ้าน-&gt;3</t>
  </si>
  <si>
    <t>ad1</t>
  </si>
  <si>
    <t>ad2</t>
  </si>
  <si>
    <t>IG=</t>
  </si>
  <si>
    <t>0ไม่ได้ถูกนิยามไว้</t>
  </si>
  <si>
    <t>คำนวณ IG ของ attribute -Cholesterol ทั้งหมด</t>
  </si>
  <si>
    <t>N-ทั้งหมด</t>
  </si>
  <si>
    <t>N-&lt;150</t>
  </si>
  <si>
    <t>N-150-200</t>
  </si>
  <si>
    <t>N-&gt;200</t>
  </si>
  <si>
    <t>IG-choles=</t>
  </si>
  <si>
    <t>คำนวณ IG</t>
  </si>
  <si>
    <t>คำนวณ IG ของ attribute -ระดับน้ำตาลในเลือด - ต่ำ</t>
  </si>
  <si>
    <t>คำนวณ IG ของ attribute -ระดับน้ำตาลในเลือด - ปานกลาง</t>
  </si>
  <si>
    <t>คำนวณ IG ของ attribute -ระดับน้ำตาลในเลือด - สูง</t>
  </si>
  <si>
    <t>N-ต่ำ</t>
  </si>
  <si>
    <t>N-ปานกลาง</t>
  </si>
  <si>
    <t>N-&gt;สูง</t>
  </si>
  <si>
    <t>เมือคำนวณ ทั้ง 2 attribute จะสรุปได้</t>
  </si>
  <si>
    <t xml:space="preserve">ค่า IG
</t>
  </si>
  <si>
    <t>Cholesterol</t>
  </si>
  <si>
    <t>ระดับนํ้าตาลในเลือด</t>
  </si>
  <si>
    <r>
      <rPr>
        <rFont val="Arial"/>
        <b/>
        <color theme="1"/>
      </rPr>
      <t xml:space="preserve">สรุป " </t>
    </r>
    <r>
      <rPr>
        <rFont val="Arial"/>
        <b/>
        <color rgb="FFEA4335"/>
      </rPr>
      <t>Cholesterol</t>
    </r>
    <r>
      <rPr>
        <rFont val="Arial"/>
        <b/>
        <color theme="1"/>
      </rPr>
      <t xml:space="preserve">  เป็น</t>
    </r>
    <r>
      <rPr>
        <rFont val="Arial"/>
        <b/>
        <i/>
        <color rgb="FF4A86E8"/>
      </rPr>
      <t xml:space="preserve"> Root node</t>
    </r>
    <r>
      <rPr>
        <rFont val="Arial"/>
        <b/>
        <color theme="1"/>
      </rPr>
      <t xml:space="preserve"> เพราะมีค่า IG สูงสุด"</t>
    </r>
  </si>
  <si>
    <t>ขั้นตอนการสร้างโมเดล</t>
  </si>
  <si>
    <t>Cholestero</t>
  </si>
  <si>
    <t>Cholesterol(น้อยกว่า 150)</t>
  </si>
  <si>
    <t>Good</t>
  </si>
  <si>
    <t>Bad</t>
  </si>
  <si>
    <t>หา Entropy</t>
  </si>
  <si>
    <t>0เพราะนิยามไม่ได้หยุดการแตกกิ่ง</t>
  </si>
  <si>
    <t>จะได้</t>
  </si>
  <si>
    <t>ไม่เจอข้อมูล</t>
  </si>
  <si>
    <t>Cholesterol(150-200)</t>
  </si>
  <si>
    <t>Cholesterol(150-200) ระดับน้ำตาลในเลือด(ต่ำ)</t>
  </si>
  <si>
    <t>Cholesterol(150-200) ระดับน้ำตาลในเลือด(ปานกลาง)</t>
  </si>
  <si>
    <t>Cholesterol(150-200) ระดับน้ำตาลในเลือด(สูง)</t>
  </si>
  <si>
    <t>ไปหา attrubute อันที่2 คือ ระดับย้ำตาล</t>
  </si>
  <si>
    <t>ไม่มีข้อมูล</t>
  </si>
  <si>
    <t>===============&gt;</t>
  </si>
  <si>
    <t>ไม่่มีข้อมูล</t>
  </si>
  <si>
    <t>ไม่ใช้0 แตกกิ่งต่อ</t>
  </si>
  <si>
    <t>ไม่มีข้อมูล หากิ่งต่อไป</t>
  </si>
  <si>
    <t>Cholesterol(&gt;200)</t>
  </si>
  <si>
    <t>้เมื่อนำมาวาดภาพจะได้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</si>
</sst>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sz val="10.0"/>
      <color rgb="FF000000"/>
      <name val="Arial"/>
    </font>
    <font>
      <b/>
      <color theme="1"/>
      <name val="Arial"/>
      <scheme val="minor"/>
    </font>
    <font>
      <sz val="13.0"/>
      <color rgb="FF000000"/>
      <name val="Arial"/>
    </font>
    <font>
      <b/>
      <sz val="13.0"/>
      <color rgb="FF00000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1"/>
        <bgColor theme="1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EA4335"/>
      </left>
      <top style="thin">
        <color rgb="FFEA4335"/>
      </top>
    </border>
    <border>
      <top style="thin">
        <color rgb="FFEA4335"/>
      </top>
    </border>
    <border>
      <right style="thin">
        <color rgb="FFEA4335"/>
      </right>
      <top style="thin">
        <color rgb="FFEA4335"/>
      </top>
    </border>
    <border>
      <left style="thin">
        <color rgb="FFEA4335"/>
      </left>
    </border>
    <border>
      <right style="thin">
        <color rgb="FFEA4335"/>
      </righ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EA4335"/>
      </left>
      <bottom style="thin">
        <color rgb="FFEA4335"/>
      </bottom>
    </border>
    <border>
      <bottom style="thin">
        <color rgb="FFEA4335"/>
      </bottom>
    </border>
    <border>
      <top style="thin">
        <color rgb="FF6AA84F"/>
      </top>
    </border>
    <border>
      <right style="thin">
        <color rgb="FF6AA84F"/>
      </right>
      <top style="thin">
        <color rgb="FF6AA84F"/>
      </top>
    </border>
    <border>
      <left style="thin">
        <color rgb="FF6AA84F"/>
      </left>
    </border>
    <border>
      <right style="thin">
        <color rgb="FF6AA84F"/>
      </right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  <border>
      <bottom style="thin">
        <color rgb="FF6AA84F"/>
      </bottom>
    </border>
    <border>
      <left style="thin">
        <color rgb="FFFF9900"/>
      </left>
      <top style="thin">
        <color rgb="FFFF9900"/>
      </top>
      <bottom style="thin">
        <color rgb="FFFF9900"/>
      </bottom>
    </border>
    <border>
      <top style="thin">
        <color rgb="FFFF9900"/>
      </top>
      <bottom style="thin">
        <color rgb="FFFF9900"/>
      </bottom>
    </border>
    <border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Fill="1" applyFont="1"/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5" fontId="2" numFmtId="0" xfId="0" applyAlignment="1" applyBorder="1" applyFill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6" fontId="1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7" fillId="0" fontId="1" numFmtId="0" xfId="0" applyBorder="1" applyFont="1"/>
    <xf borderId="6" fillId="0" fontId="1" numFmtId="0" xfId="0" applyBorder="1" applyFont="1"/>
    <xf borderId="6" fillId="7" fontId="1" numFmtId="0" xfId="0" applyAlignment="1" applyBorder="1" applyFill="1" applyFont="1">
      <alignment readingOrder="0"/>
    </xf>
    <xf borderId="0" fillId="7" fontId="1" numFmtId="0" xfId="0" applyFont="1"/>
    <xf borderId="0" fillId="0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7" fillId="8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8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9" fontId="1" numFmtId="0" xfId="0" applyAlignment="1" applyBorder="1" applyFill="1" applyFont="1">
      <alignment readingOrder="0"/>
    </xf>
    <xf borderId="10" fillId="9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3" fillId="0" fontId="1" numFmtId="0" xfId="0" applyBorder="1" applyFont="1"/>
    <xf borderId="13" fillId="7" fontId="1" numFmtId="0" xfId="0" applyAlignment="1" applyBorder="1" applyFont="1">
      <alignment readingOrder="0"/>
    </xf>
    <xf borderId="13" fillId="10" fontId="1" numFmtId="0" xfId="0" applyAlignment="1" applyBorder="1" applyFill="1" applyFont="1">
      <alignment readingOrder="0"/>
    </xf>
    <xf borderId="0" fillId="10" fontId="1" numFmtId="0" xfId="0" applyAlignment="1" applyFont="1">
      <alignment readingOrder="0"/>
    </xf>
    <xf borderId="14" fillId="0" fontId="3" numFmtId="0" xfId="0" applyBorder="1" applyFont="1"/>
    <xf borderId="0" fillId="11" fontId="1" numFmtId="0" xfId="0" applyAlignment="1" applyFill="1" applyFont="1">
      <alignment readingOrder="0"/>
    </xf>
    <xf borderId="14" fillId="11" fontId="1" numFmtId="0" xfId="0" applyAlignment="1" applyBorder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14" fillId="0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5" fillId="13" fontId="1" numFmtId="0" xfId="0" applyAlignment="1" applyBorder="1" applyFill="1" applyFont="1">
      <alignment horizontal="center" readingOrder="0"/>
    </xf>
    <xf borderId="16" fillId="0" fontId="1" numFmtId="0" xfId="0" applyBorder="1" applyFont="1"/>
    <xf borderId="17" fillId="14" fontId="1" numFmtId="0" xfId="0" applyAlignment="1" applyBorder="1" applyFill="1" applyFont="1">
      <alignment readingOrder="0"/>
    </xf>
    <xf borderId="18" fillId="0" fontId="3" numFmtId="0" xfId="0" applyBorder="1" applyFont="1"/>
    <xf borderId="19" fillId="0" fontId="3" numFmtId="0" xfId="0" applyBorder="1" applyFont="1"/>
    <xf borderId="17" fillId="0" fontId="1" numFmtId="0" xfId="0" applyAlignment="1" applyBorder="1" applyFont="1">
      <alignment readingOrder="0"/>
    </xf>
    <xf borderId="20" fillId="0" fontId="1" numFmtId="0" xfId="0" applyBorder="1" applyFont="1"/>
    <xf borderId="17" fillId="15" fontId="4" numFmtId="0" xfId="0" applyAlignment="1" applyBorder="1" applyFill="1" applyFont="1">
      <alignment readingOrder="0"/>
    </xf>
    <xf borderId="17" fillId="13" fontId="4" numFmtId="0" xfId="0" applyAlignment="1" applyBorder="1" applyFont="1">
      <alignment readingOrder="0"/>
    </xf>
    <xf borderId="17" fillId="16" fontId="5" numFmtId="0" xfId="0" applyAlignment="1" applyBorder="1" applyFill="1" applyFont="1">
      <alignment readingOrder="0"/>
    </xf>
    <xf borderId="21" fillId="17" fontId="6" numFmtId="0" xfId="0" applyAlignment="1" applyBorder="1" applyFill="1" applyFont="1">
      <alignment horizontal="center" readingOrder="0"/>
    </xf>
    <xf borderId="22" fillId="0" fontId="3" numFmtId="0" xfId="0" applyBorder="1" applyFont="1"/>
    <xf borderId="23" fillId="0" fontId="3" numFmtId="0" xfId="0" applyBorder="1" applyFont="1"/>
    <xf borderId="21" fillId="18" fontId="7" numFmtId="0" xfId="0" applyAlignment="1" applyBorder="1" applyFill="1" applyFont="1">
      <alignment horizontal="center" readingOrder="0"/>
    </xf>
    <xf borderId="21" fillId="6" fontId="6" numFmtId="0" xfId="0" applyAlignment="1" applyBorder="1" applyFont="1">
      <alignment readingOrder="0"/>
    </xf>
    <xf borderId="1" fillId="19" fontId="1" numFmtId="0" xfId="0" applyAlignment="1" applyBorder="1" applyFill="1" applyFont="1">
      <alignment readingOrder="0"/>
    </xf>
    <xf borderId="21" fillId="19" fontId="1" numFmtId="0" xfId="0" applyBorder="1" applyFont="1"/>
    <xf borderId="23" fillId="19" fontId="1" numFmtId="0" xfId="0" applyBorder="1" applyFont="1"/>
    <xf borderId="24" fillId="0" fontId="1" numFmtId="0" xfId="0" applyBorder="1" applyFont="1"/>
    <xf borderId="1" fillId="12" fontId="1" numFmtId="0" xfId="0" applyBorder="1" applyFont="1"/>
    <xf borderId="21" fillId="0" fontId="1" numFmtId="0" xfId="0" applyAlignment="1" applyBorder="1" applyFont="1">
      <alignment readingOrder="0"/>
    </xf>
    <xf borderId="1" fillId="11" fontId="1" numFmtId="0" xfId="0" applyAlignment="1" applyBorder="1" applyFont="1">
      <alignment readingOrder="0"/>
    </xf>
    <xf borderId="21" fillId="20" fontId="1" numFmtId="0" xfId="0" applyAlignment="1" applyBorder="1" applyFill="1" applyFont="1">
      <alignment horizontal="center" readingOrder="0"/>
    </xf>
    <xf borderId="1" fillId="19" fontId="1" numFmtId="0" xfId="0" applyBorder="1" applyFont="1"/>
    <xf borderId="21" fillId="9" fontId="1" numFmtId="0" xfId="0" applyAlignment="1" applyBorder="1" applyFont="1">
      <alignment readingOrder="0"/>
    </xf>
    <xf quotePrefix="1" borderId="0" fillId="0" fontId="2" numFmtId="0" xfId="0" applyAlignment="1" applyFont="1">
      <alignment horizontal="center" readingOrder="0"/>
    </xf>
    <xf borderId="1" fillId="0" fontId="1" numFmtId="0" xfId="0" applyBorder="1" applyFont="1"/>
    <xf borderId="1" fillId="8" fontId="1" numFmtId="0" xfId="0" applyAlignment="1" applyBorder="1" applyFont="1">
      <alignment readingOrder="0"/>
    </xf>
    <xf borderId="0" fillId="21" fontId="2" numFmtId="0" xfId="0" applyAlignment="1" applyFill="1" applyFont="1">
      <alignment horizontal="center"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1371600</xdr:colOff>
      <xdr:row>18</xdr:row>
      <xdr:rowOff>161925</xdr:rowOff>
    </xdr:from>
    <xdr:ext cx="3381375" cy="219075"/>
    <xdr:pic>
      <xdr:nvPicPr>
        <xdr:cNvPr id="0" name="image1.pn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704850</xdr:colOff>
      <xdr:row>65</xdr:row>
      <xdr:rowOff>228600</xdr:rowOff>
    </xdr:from>
    <xdr:ext cx="5429250" cy="4371975"/>
    <xdr:pic>
      <xdr:nvPicPr>
        <xdr:cNvPr id="0" name="image2.png" title="รูปภาพ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3" max="3" width="18.38"/>
    <col customWidth="1" min="5" max="5" width="15.38"/>
    <col customWidth="1" min="7" max="7" width="14.0"/>
    <col customWidth="1" min="8" max="8" width="17.0"/>
    <col customWidth="1" min="11" max="11" width="16.13"/>
    <col customWidth="1" min="13" max="13" width="21.38"/>
    <col customWidth="1" min="18" max="18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</row>
    <row r="2">
      <c r="A2" s="3" t="s">
        <v>4</v>
      </c>
      <c r="B2" s="3">
        <v>0.0</v>
      </c>
      <c r="C2" s="3" t="s">
        <v>5</v>
      </c>
      <c r="D2" s="3" t="s">
        <v>6</v>
      </c>
      <c r="E2" s="2"/>
      <c r="F2" s="2"/>
      <c r="G2" s="2"/>
      <c r="H2" s="2"/>
      <c r="I2" s="2"/>
      <c r="J2" s="2"/>
      <c r="K2" s="2"/>
    </row>
    <row r="3">
      <c r="A3" s="3" t="s">
        <v>7</v>
      </c>
      <c r="B3" s="3">
        <v>1.0</v>
      </c>
      <c r="C3" s="3" t="s">
        <v>6</v>
      </c>
      <c r="D3" s="3" t="s">
        <v>5</v>
      </c>
      <c r="E3" s="2"/>
      <c r="F3" s="2"/>
      <c r="G3" s="2"/>
      <c r="H3" s="2"/>
      <c r="I3" s="2"/>
      <c r="J3" s="2"/>
      <c r="K3" s="2"/>
    </row>
    <row r="4">
      <c r="A4" s="3" t="s">
        <v>8</v>
      </c>
      <c r="B4" s="3">
        <v>3.0</v>
      </c>
      <c r="C4" s="3" t="s">
        <v>9</v>
      </c>
      <c r="D4" s="3" t="s">
        <v>10</v>
      </c>
      <c r="E4" s="2"/>
      <c r="F4" s="2"/>
      <c r="G4" s="2"/>
      <c r="H4" s="2"/>
      <c r="I4" s="2"/>
      <c r="J4" s="2"/>
      <c r="K4" s="2"/>
    </row>
    <row r="5">
      <c r="A5" s="3"/>
      <c r="B5" s="3"/>
      <c r="C5" s="3"/>
      <c r="D5" s="3"/>
      <c r="E5" s="2"/>
      <c r="F5" s="2"/>
      <c r="G5" s="2"/>
      <c r="H5" s="2"/>
      <c r="I5" s="2"/>
      <c r="J5" s="2"/>
      <c r="K5" s="2"/>
    </row>
    <row r="6">
      <c r="A6" s="3"/>
      <c r="B6" s="3"/>
      <c r="C6" s="3"/>
      <c r="D6" s="3"/>
      <c r="E6" s="2"/>
      <c r="F6" s="2"/>
      <c r="G6" s="2"/>
      <c r="H6" s="2"/>
      <c r="I6" s="2"/>
      <c r="J6" s="2"/>
      <c r="K6" s="2"/>
    </row>
    <row r="7">
      <c r="A7" s="3"/>
      <c r="B7" s="3"/>
      <c r="C7" s="3"/>
      <c r="D7" s="3"/>
      <c r="E7" s="2"/>
      <c r="F7" s="2"/>
      <c r="G7" s="2"/>
      <c r="H7" s="2"/>
      <c r="I7" s="2"/>
      <c r="J7" s="2"/>
      <c r="K7" s="2"/>
    </row>
    <row r="8">
      <c r="A8" s="4"/>
      <c r="B8" s="4"/>
      <c r="C8" s="4"/>
      <c r="D8" s="4"/>
      <c r="E8" s="2"/>
      <c r="F8" s="2"/>
      <c r="G8" s="2"/>
      <c r="H8" s="2"/>
      <c r="I8" s="2"/>
      <c r="J8" s="2"/>
      <c r="K8" s="2"/>
    </row>
    <row r="9">
      <c r="A9" s="5"/>
      <c r="B9" s="5"/>
      <c r="C9" s="5"/>
      <c r="D9" s="5"/>
      <c r="E9" s="2"/>
      <c r="F9" s="2"/>
      <c r="G9" s="2"/>
      <c r="H9" s="2"/>
      <c r="I9" s="2"/>
      <c r="J9" s="2"/>
      <c r="K9" s="2"/>
    </row>
    <row r="10">
      <c r="A10" s="6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8"/>
    </row>
    <row r="11">
      <c r="A11" s="9" t="s">
        <v>11</v>
      </c>
      <c r="B11" s="10" t="s">
        <v>12</v>
      </c>
      <c r="C11" s="10">
        <v>-0.58</v>
      </c>
      <c r="K11" s="11"/>
    </row>
    <row r="12">
      <c r="A12" s="12"/>
      <c r="B12" s="10" t="s">
        <v>13</v>
      </c>
      <c r="C12" s="10">
        <v>-1.58</v>
      </c>
      <c r="K12" s="11"/>
    </row>
    <row r="13">
      <c r="A13" s="13" t="s">
        <v>14</v>
      </c>
      <c r="B13" s="14" t="str">
        <f>sum(-((C11*LOG(2,C11))+(C12*LOG(2,C12))))</f>
        <v>#NUM!</v>
      </c>
      <c r="C13" s="15">
        <v>0.0</v>
      </c>
      <c r="K13" s="11"/>
    </row>
    <row r="14">
      <c r="A14" s="12"/>
      <c r="K14" s="11"/>
    </row>
    <row r="15">
      <c r="A15" s="9" t="s">
        <v>15</v>
      </c>
      <c r="E15" s="16" t="s">
        <v>16</v>
      </c>
      <c r="I15" s="16" t="s">
        <v>17</v>
      </c>
    </row>
    <row r="16">
      <c r="A16" s="12"/>
      <c r="B16" s="17" t="s">
        <v>18</v>
      </c>
      <c r="C16" s="17">
        <v>0.0</v>
      </c>
      <c r="F16" s="17" t="s">
        <v>18</v>
      </c>
      <c r="G16" s="17">
        <f t="shared" ref="G16:G17" si="1">sum(1/2)</f>
        <v>0.5</v>
      </c>
      <c r="J16" s="17" t="s">
        <v>18</v>
      </c>
      <c r="K16" s="18">
        <f>sum(0/2)</f>
        <v>0</v>
      </c>
    </row>
    <row r="17">
      <c r="A17" s="12"/>
      <c r="B17" s="17" t="s">
        <v>19</v>
      </c>
      <c r="C17" s="17">
        <f>sum(0/2)</f>
        <v>0</v>
      </c>
      <c r="F17" s="17" t="s">
        <v>19</v>
      </c>
      <c r="G17" s="17">
        <f t="shared" si="1"/>
        <v>0.5</v>
      </c>
      <c r="J17" s="17" t="s">
        <v>19</v>
      </c>
      <c r="K17" s="18">
        <f>sum(2/2)</f>
        <v>1</v>
      </c>
    </row>
    <row r="18">
      <c r="A18" s="19" t="s">
        <v>20</v>
      </c>
      <c r="B18" s="14" t="str">
        <f>sum(-((C16*LOG(C16,2))+(C17*LOG(C17,2))))</f>
        <v>#NUM!</v>
      </c>
      <c r="C18" s="15" t="s">
        <v>21</v>
      </c>
      <c r="E18" s="15" t="s">
        <v>20</v>
      </c>
      <c r="F18" s="14">
        <f>sum(-((G16*LOG(G16,2))+(G17*LOG(G17,2))))</f>
        <v>1</v>
      </c>
      <c r="I18" s="15" t="s">
        <v>20</v>
      </c>
      <c r="J18" s="14" t="str">
        <f>sum(-((K16*LOG(K16,2))+(K17*LOG(K17,2))))</f>
        <v>#NUM!</v>
      </c>
      <c r="K18" s="20" t="s">
        <v>21</v>
      </c>
    </row>
    <row r="19">
      <c r="A19" s="12"/>
      <c r="B19" s="15">
        <v>0.0</v>
      </c>
      <c r="J19" s="15">
        <v>0.0</v>
      </c>
      <c r="K19" s="11"/>
    </row>
    <row r="20">
      <c r="A20" s="9" t="s">
        <v>22</v>
      </c>
      <c r="H20" s="21" t="s">
        <v>23</v>
      </c>
      <c r="I20" s="21" t="s">
        <v>24</v>
      </c>
      <c r="J20" s="22" t="s">
        <v>25</v>
      </c>
      <c r="K20" s="22" t="s">
        <v>26</v>
      </c>
    </row>
    <row r="21">
      <c r="A21" s="23" t="s">
        <v>27</v>
      </c>
      <c r="B21" s="24">
        <f>sum(C13-(((I21/H21)*B19)+((J21/H21)*F18)+((K21/H21)*J19)))</f>
        <v>-0.3333333333</v>
      </c>
      <c r="C21" s="25"/>
      <c r="D21" s="25"/>
      <c r="E21" s="25"/>
      <c r="F21" s="25"/>
      <c r="G21" s="25"/>
      <c r="H21" s="21">
        <v>3.0</v>
      </c>
      <c r="I21" s="21">
        <v>1.0</v>
      </c>
      <c r="J21" s="22">
        <v>1.0</v>
      </c>
      <c r="K21" s="22">
        <v>1.0</v>
      </c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>
      <c r="A23" s="1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7"/>
    </row>
    <row r="24">
      <c r="A24" s="28" t="s">
        <v>28</v>
      </c>
      <c r="B24" s="10" t="s">
        <v>12</v>
      </c>
      <c r="C24" s="10">
        <v>-0.58</v>
      </c>
      <c r="K24" s="29"/>
    </row>
    <row r="25">
      <c r="A25" s="30"/>
      <c r="B25" s="10" t="s">
        <v>13</v>
      </c>
      <c r="C25" s="10">
        <v>-1.58</v>
      </c>
      <c r="K25" s="29"/>
    </row>
    <row r="26">
      <c r="A26" s="31" t="s">
        <v>14</v>
      </c>
      <c r="B26" s="14" t="str">
        <f>sum(-((C24*LOG(2,C24))+(C25*LOG(2,C25))))</f>
        <v>#NUM!</v>
      </c>
      <c r="C26" s="15">
        <v>0.0</v>
      </c>
      <c r="K26" s="29"/>
    </row>
    <row r="27">
      <c r="A27" s="30"/>
      <c r="K27" s="29"/>
    </row>
    <row r="28">
      <c r="A28" s="32" t="s">
        <v>29</v>
      </c>
      <c r="E28" s="33" t="s">
        <v>30</v>
      </c>
      <c r="I28" s="33" t="s">
        <v>31</v>
      </c>
      <c r="K28" s="34"/>
    </row>
    <row r="29">
      <c r="A29" s="30"/>
      <c r="B29" s="35" t="s">
        <v>18</v>
      </c>
      <c r="C29" s="35">
        <f>sum(1/1)</f>
        <v>1</v>
      </c>
      <c r="F29" s="35" t="s">
        <v>18</v>
      </c>
      <c r="G29" s="35">
        <f>sum(2/3)</f>
        <v>0.6666666667</v>
      </c>
      <c r="J29" s="35" t="s">
        <v>18</v>
      </c>
      <c r="K29" s="36">
        <f>sum(0/2)</f>
        <v>0</v>
      </c>
    </row>
    <row r="30">
      <c r="A30" s="30"/>
      <c r="B30" s="35" t="s">
        <v>19</v>
      </c>
      <c r="C30" s="35">
        <f>sum(0/1)</f>
        <v>0</v>
      </c>
      <c r="F30" s="35" t="s">
        <v>19</v>
      </c>
      <c r="G30" s="35">
        <f>sum(1/3)</f>
        <v>0.3333333333</v>
      </c>
      <c r="J30" s="35" t="s">
        <v>19</v>
      </c>
      <c r="K30" s="36">
        <f>sum(2/2)</f>
        <v>1</v>
      </c>
    </row>
    <row r="31">
      <c r="A31" s="28" t="s">
        <v>20</v>
      </c>
      <c r="B31" s="37" t="str">
        <f>sum(-((C29*LOG(C29,2))+(C30*LOG(C30,2))))</f>
        <v>#NUM!</v>
      </c>
      <c r="C31" s="15" t="s">
        <v>21</v>
      </c>
      <c r="E31" s="15" t="s">
        <v>20</v>
      </c>
      <c r="F31" s="38">
        <f>sum(-((G29*LOG(G29,2))+(G30*LOG(G30,2))))</f>
        <v>0.9182958341</v>
      </c>
      <c r="I31" s="15" t="s">
        <v>20</v>
      </c>
      <c r="J31" s="38" t="str">
        <f>sum(-((K29*LOG(K29,2))+(K30*LOG(K30,2))))</f>
        <v>#NUM!</v>
      </c>
      <c r="K31" s="39" t="s">
        <v>21</v>
      </c>
    </row>
    <row r="32">
      <c r="A32" s="30"/>
      <c r="B32" s="15">
        <v>0.0</v>
      </c>
      <c r="J32" s="15">
        <v>0.0</v>
      </c>
      <c r="K32" s="29"/>
    </row>
    <row r="33">
      <c r="A33" s="40" t="s">
        <v>22</v>
      </c>
      <c r="H33" s="41" t="s">
        <v>23</v>
      </c>
      <c r="I33" s="41" t="s">
        <v>32</v>
      </c>
      <c r="J33" s="41" t="s">
        <v>33</v>
      </c>
      <c r="K33" s="41" t="s">
        <v>34</v>
      </c>
    </row>
    <row r="34">
      <c r="A34" s="23" t="s">
        <v>27</v>
      </c>
      <c r="B34" s="24" t="str">
        <f>sum(B26-(((I34/H34)*B32)+((J34/H34)*F31)+((K34/H34)*J32)))</f>
        <v>#NUM!</v>
      </c>
      <c r="C34" s="42"/>
      <c r="D34" s="42"/>
      <c r="E34" s="42"/>
      <c r="F34" s="42"/>
      <c r="G34" s="42"/>
      <c r="H34" s="41">
        <v>6.0</v>
      </c>
      <c r="I34" s="41">
        <v>1.0</v>
      </c>
      <c r="J34" s="41">
        <v>3.0</v>
      </c>
      <c r="K34" s="41">
        <v>2.0</v>
      </c>
    </row>
    <row r="36">
      <c r="A36" s="43" t="s">
        <v>35</v>
      </c>
      <c r="B36" s="44"/>
      <c r="C36" s="45"/>
    </row>
    <row r="37">
      <c r="A37" s="46" t="s">
        <v>36</v>
      </c>
      <c r="B37" s="45"/>
      <c r="C37" s="47"/>
    </row>
    <row r="38">
      <c r="A38" s="48" t="s">
        <v>37</v>
      </c>
      <c r="B38" s="45"/>
      <c r="C38" s="47">
        <f>SUM(B21)</f>
        <v>-0.3333333333</v>
      </c>
    </row>
    <row r="39">
      <c r="A39" s="49" t="s">
        <v>38</v>
      </c>
      <c r="B39" s="45"/>
      <c r="C39" s="47" t="str">
        <f>SUM(B34)</f>
        <v>#NUM!</v>
      </c>
    </row>
    <row r="40">
      <c r="A40" s="50" t="s">
        <v>39</v>
      </c>
      <c r="B40" s="44"/>
      <c r="C40" s="45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3">
      <c r="A43" s="51" t="s">
        <v>40</v>
      </c>
      <c r="B43" s="52"/>
      <c r="C43" s="52"/>
      <c r="D43" s="52"/>
      <c r="E43" s="52"/>
      <c r="F43" s="52"/>
      <c r="G43" s="52"/>
      <c r="H43" s="52"/>
      <c r="I43" s="52"/>
      <c r="J43" s="52"/>
      <c r="K43" s="53"/>
    </row>
    <row r="44">
      <c r="A44" s="54" t="s">
        <v>41</v>
      </c>
      <c r="B44" s="52"/>
      <c r="C44" s="52"/>
      <c r="D44" s="52"/>
      <c r="E44" s="52"/>
      <c r="F44" s="52"/>
      <c r="G44" s="52"/>
      <c r="H44" s="52"/>
      <c r="I44" s="52"/>
      <c r="J44" s="52"/>
      <c r="K44" s="53"/>
    </row>
    <row r="45">
      <c r="A45" s="55" t="s">
        <v>42</v>
      </c>
      <c r="B45" s="52"/>
      <c r="C45" s="53"/>
    </row>
    <row r="46">
      <c r="A46" s="56" t="s">
        <v>43</v>
      </c>
      <c r="B46" s="57">
        <f t="shared" ref="B46:B47" si="2">SUM(C16)</f>
        <v>0</v>
      </c>
      <c r="C46" s="58"/>
    </row>
    <row r="47">
      <c r="A47" s="56" t="s">
        <v>44</v>
      </c>
      <c r="B47" s="57">
        <f t="shared" si="2"/>
        <v>0</v>
      </c>
      <c r="C47" s="58"/>
    </row>
    <row r="48">
      <c r="A48" s="4" t="s">
        <v>45</v>
      </c>
      <c r="C48" s="59"/>
    </row>
    <row r="49">
      <c r="A49" s="60" t="str">
        <f>sum(-(B46*LOG(B46,2))+(B47*LOG(B47,2)))</f>
        <v>#NUM!</v>
      </c>
      <c r="B49" s="61" t="s">
        <v>46</v>
      </c>
      <c r="C49" s="53"/>
    </row>
    <row r="50">
      <c r="A50" s="4">
        <v>0.0</v>
      </c>
      <c r="B50" s="4" t="s">
        <v>47</v>
      </c>
      <c r="C50" s="62" t="s">
        <v>43</v>
      </c>
    </row>
    <row r="51">
      <c r="F51" s="63" t="s">
        <v>48</v>
      </c>
      <c r="G51" s="52"/>
      <c r="H51" s="53"/>
    </row>
    <row r="52">
      <c r="A52" s="55" t="s">
        <v>49</v>
      </c>
      <c r="B52" s="52"/>
      <c r="C52" s="53"/>
      <c r="F52" s="55" t="s">
        <v>50</v>
      </c>
      <c r="G52" s="52"/>
      <c r="H52" s="53"/>
      <c r="K52" s="55" t="s">
        <v>51</v>
      </c>
      <c r="L52" s="52"/>
      <c r="M52" s="53"/>
      <c r="P52" s="55" t="s">
        <v>52</v>
      </c>
      <c r="Q52" s="52"/>
      <c r="R52" s="53"/>
    </row>
    <row r="53">
      <c r="A53" s="56" t="s">
        <v>43</v>
      </c>
      <c r="B53" s="64">
        <f t="shared" ref="B53:B54" si="3">SUM(G16)</f>
        <v>0.5</v>
      </c>
      <c r="C53" s="64"/>
      <c r="D53" s="65" t="s">
        <v>53</v>
      </c>
      <c r="E53" s="53"/>
      <c r="F53" s="56" t="s">
        <v>43</v>
      </c>
      <c r="G53" s="56" t="s">
        <v>54</v>
      </c>
      <c r="H53" s="64"/>
      <c r="K53" s="56" t="s">
        <v>43</v>
      </c>
      <c r="L53" s="56">
        <f>sum(1/1)</f>
        <v>1</v>
      </c>
      <c r="M53" s="64"/>
      <c r="P53" s="56" t="s">
        <v>43</v>
      </c>
      <c r="Q53" s="56">
        <f>sum(0/1)</f>
        <v>0</v>
      </c>
      <c r="R53" s="64"/>
    </row>
    <row r="54">
      <c r="A54" s="56" t="s">
        <v>44</v>
      </c>
      <c r="B54" s="64">
        <f t="shared" si="3"/>
        <v>0.5</v>
      </c>
      <c r="C54" s="64"/>
      <c r="D54" s="66" t="s">
        <v>55</v>
      </c>
      <c r="F54" s="56" t="s">
        <v>44</v>
      </c>
      <c r="G54" s="56" t="s">
        <v>56</v>
      </c>
      <c r="H54" s="64"/>
      <c r="I54" s="66" t="s">
        <v>55</v>
      </c>
      <c r="K54" s="56" t="s">
        <v>44</v>
      </c>
      <c r="L54" s="56">
        <f>sum(0/1)</f>
        <v>0</v>
      </c>
      <c r="M54" s="64"/>
      <c r="N54" s="66" t="s">
        <v>55</v>
      </c>
      <c r="P54" s="56" t="s">
        <v>44</v>
      </c>
      <c r="Q54" s="56">
        <f>sum(1/1)</f>
        <v>1</v>
      </c>
      <c r="R54" s="64"/>
    </row>
    <row r="55">
      <c r="A55" s="4" t="s">
        <v>45</v>
      </c>
      <c r="B55" s="67"/>
      <c r="C55" s="67"/>
      <c r="F55" s="4" t="s">
        <v>45</v>
      </c>
      <c r="G55" s="67"/>
      <c r="H55" s="67"/>
      <c r="K55" s="4" t="s">
        <v>45</v>
      </c>
      <c r="L55" s="67"/>
      <c r="M55" s="67"/>
      <c r="P55" s="4" t="s">
        <v>45</v>
      </c>
      <c r="Q55" s="67"/>
      <c r="R55" s="67"/>
    </row>
    <row r="56">
      <c r="A56" s="60">
        <f>sum(-(B53*LOG(B53,2)+(B54+LOG(B54,2))))</f>
        <v>1</v>
      </c>
      <c r="B56" s="61" t="s">
        <v>57</v>
      </c>
      <c r="C56" s="53"/>
      <c r="F56" s="60" t="str">
        <f>sum(-(G53*LOG(G53,2)+(G54+LOG(G54,2))))</f>
        <v>#VALUE!</v>
      </c>
      <c r="G56" s="61" t="s">
        <v>58</v>
      </c>
      <c r="H56" s="53"/>
      <c r="K56" s="60" t="str">
        <f>sum(-(L53*LOG(L53,2)+(L54+LOG(L54,2))))</f>
        <v>#NUM!</v>
      </c>
      <c r="L56" s="61" t="s">
        <v>46</v>
      </c>
      <c r="M56" s="53"/>
      <c r="P56" s="60" t="str">
        <f>sum(-(Q53*LOG(Q53,2)+(Q54+LOG(Q54,2))))</f>
        <v>#NUM!</v>
      </c>
      <c r="Q56" s="61" t="s">
        <v>46</v>
      </c>
      <c r="R56" s="53"/>
    </row>
    <row r="57">
      <c r="A57" s="15"/>
      <c r="K57" s="4">
        <v>0.0</v>
      </c>
      <c r="L57" s="4" t="s">
        <v>47</v>
      </c>
      <c r="M57" s="62" t="s">
        <v>43</v>
      </c>
      <c r="P57" s="4">
        <v>0.0</v>
      </c>
      <c r="Q57" s="4" t="s">
        <v>47</v>
      </c>
      <c r="R57" s="68" t="s">
        <v>44</v>
      </c>
    </row>
    <row r="59">
      <c r="A59" s="55" t="s">
        <v>59</v>
      </c>
      <c r="B59" s="52"/>
      <c r="C59" s="53"/>
    </row>
    <row r="60">
      <c r="A60" s="56" t="s">
        <v>43</v>
      </c>
      <c r="B60" s="64">
        <f t="shared" ref="B60:B61" si="4">SUM(K16)</f>
        <v>0</v>
      </c>
      <c r="C60" s="64"/>
    </row>
    <row r="61">
      <c r="A61" s="56" t="s">
        <v>44</v>
      </c>
      <c r="B61" s="64">
        <f t="shared" si="4"/>
        <v>1</v>
      </c>
      <c r="C61" s="64"/>
    </row>
    <row r="62">
      <c r="A62" s="4" t="s">
        <v>45</v>
      </c>
      <c r="B62" s="67"/>
      <c r="C62" s="67"/>
    </row>
    <row r="63">
      <c r="A63" s="60" t="str">
        <f>sum(-(B60*LOG(B60,2)+(B61+LOG(B61,2))))</f>
        <v>#NUM!</v>
      </c>
      <c r="B63" s="61" t="s">
        <v>46</v>
      </c>
      <c r="C63" s="53"/>
    </row>
    <row r="64">
      <c r="A64" s="4">
        <v>0.0</v>
      </c>
      <c r="B64" s="4" t="s">
        <v>47</v>
      </c>
      <c r="C64" s="68" t="s">
        <v>44</v>
      </c>
    </row>
    <row r="66">
      <c r="A66" s="69" t="s">
        <v>60</v>
      </c>
    </row>
    <row r="67">
      <c r="D67" s="70"/>
    </row>
    <row r="70">
      <c r="E70" s="70"/>
    </row>
  </sheetData>
  <mergeCells count="33">
    <mergeCell ref="A15:C15"/>
    <mergeCell ref="E15:G15"/>
    <mergeCell ref="I15:K15"/>
    <mergeCell ref="A20:C20"/>
    <mergeCell ref="A28:C28"/>
    <mergeCell ref="E28:G28"/>
    <mergeCell ref="I28:K28"/>
    <mergeCell ref="A33:C33"/>
    <mergeCell ref="A36:C36"/>
    <mergeCell ref="A37:B37"/>
    <mergeCell ref="A38:B38"/>
    <mergeCell ref="A39:B39"/>
    <mergeCell ref="A40:C40"/>
    <mergeCell ref="A43:K43"/>
    <mergeCell ref="A44:K44"/>
    <mergeCell ref="A45:C45"/>
    <mergeCell ref="B49:C49"/>
    <mergeCell ref="F51:H51"/>
    <mergeCell ref="A52:C52"/>
    <mergeCell ref="K52:M52"/>
    <mergeCell ref="P52:R52"/>
    <mergeCell ref="L56:M56"/>
    <mergeCell ref="Q56:R56"/>
    <mergeCell ref="A59:C59"/>
    <mergeCell ref="B63:C63"/>
    <mergeCell ref="A66:K66"/>
    <mergeCell ref="F52:H52"/>
    <mergeCell ref="D53:E53"/>
    <mergeCell ref="D54:E54"/>
    <mergeCell ref="I54:J54"/>
    <mergeCell ref="N54:O54"/>
    <mergeCell ref="B56:C56"/>
    <mergeCell ref="G56:H56"/>
  </mergeCells>
  <drawing r:id="rId1"/>
</worksheet>
</file>