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<sst xmlns="http://schemas.openxmlformats.org/spreadsheetml/2006/main" count="39" uniqueCount="36">
  <si>
    <t>วันที่</t>
  </si>
  <si>
    <t>เงินเดือน</t>
  </si>
  <si>
    <t>จำนวนบ้าน</t>
  </si>
  <si>
    <t>?</t>
  </si>
  <si>
    <t>หา B1</t>
  </si>
  <si>
    <t>x</t>
  </si>
  <si>
    <t>y</t>
  </si>
  <si>
    <t>x-x(-)</t>
  </si>
  <si>
    <t>y-y(-)</t>
  </si>
  <si>
    <t>x-x(-)^2</t>
  </si>
  <si>
    <t>(x-x(-))*(y-y(-))</t>
  </si>
  <si>
    <t>Mean</t>
  </si>
  <si>
    <t>sum</t>
  </si>
  <si>
    <t>B1=</t>
  </si>
  <si>
    <t>B0</t>
  </si>
  <si>
    <t>y(-)-B1x(-)</t>
  </si>
  <si>
    <t>B0=</t>
  </si>
  <si>
    <t>หา Y^</t>
  </si>
  <si>
    <t>โจทกำหนด x=30</t>
  </si>
  <si>
    <t>Y^=b0+b1x</t>
  </si>
  <si>
    <t>278.08+(-11.99)x</t>
  </si>
  <si>
    <t>หา R2</t>
  </si>
  <si>
    <t>y-y(-)^2</t>
  </si>
  <si>
    <t>y^</t>
  </si>
  <si>
    <t>(y-y^)</t>
  </si>
  <si>
    <t>(y-y^)^2</t>
  </si>
  <si>
    <t>sum(total)=</t>
  </si>
  <si>
    <t>sum(error)=</t>
  </si>
  <si>
    <t>y-y(-)^2=</t>
  </si>
  <si>
    <t>(y-y^)^2=</t>
  </si>
  <si>
    <t>R2=</t>
  </si>
  <si>
    <t>ทำนายได้ x30</t>
  </si>
  <si>
    <t>R2-adjust</t>
  </si>
  <si>
    <t>สูตร</t>
  </si>
  <si>
    <t>N=</t>
  </si>
  <si>
    <t>R2-adjust=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</si>
</sst>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0" fontId="2" numFmtId="0" xfId="0" applyBorder="1" applyFont="1"/>
    <xf borderId="0" fillId="2" fontId="1" numFmtId="164" xfId="0" applyAlignment="1" applyFont="1" applyNumberForma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/>
    </xf>
    <xf borderId="0" fillId="4" fontId="1" numFmtId="0" xfId="0" applyAlignment="1" applyFill="1" applyFont="1">
      <alignment readingOrder="0"/>
    </xf>
    <xf borderId="1" fillId="5" fontId="1" numFmtId="0" xfId="0" applyAlignment="1" applyBorder="1" applyFill="1" applyFont="1">
      <alignment readingOrder="0"/>
    </xf>
    <xf borderId="4" fillId="6" fontId="1" numFmtId="0" xfId="0" applyAlignment="1" applyBorder="1" applyFill="1" applyFont="1">
      <alignment readingOrder="0"/>
    </xf>
    <xf borderId="3" fillId="6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0" xfId="0" applyBorder="1" applyFont="1"/>
    <xf borderId="2" fillId="5" fontId="1" numFmtId="0" xfId="0" applyAlignment="1" applyBorder="1" applyFont="1">
      <alignment readingOrder="0"/>
    </xf>
    <xf borderId="2" fillId="7" fontId="1" numFmtId="0" xfId="0" applyAlignment="1" applyBorder="1" applyFill="1" applyFont="1">
      <alignment readingOrder="0"/>
    </xf>
    <xf borderId="3" fillId="7" fontId="1" numFmtId="0" xfId="0" applyBorder="1" applyFont="1"/>
    <xf borderId="6" fillId="7" fontId="1" numFmtId="0" xfId="0" applyBorder="1" applyFont="1"/>
    <xf borderId="3" fillId="8" fontId="1" numFmtId="0" xfId="0" applyBorder="1" applyFill="1" applyFont="1"/>
    <xf borderId="3" fillId="9" fontId="1" numFmtId="0" xfId="0" applyAlignment="1" applyBorder="1" applyFill="1" applyFont="1">
      <alignment readingOrder="0"/>
    </xf>
    <xf borderId="3" fillId="9" fontId="1" numFmtId="0" xfId="0" applyBorder="1" applyFont="1"/>
    <xf borderId="3" fillId="10" fontId="1" numFmtId="0" xfId="0" applyAlignment="1" applyBorder="1" applyFill="1" applyFont="1">
      <alignment readingOrder="0"/>
    </xf>
    <xf borderId="6" fillId="11" fontId="1" numFmtId="0" xfId="0" applyAlignment="1" applyBorder="1" applyFill="1" applyFont="1">
      <alignment horizontal="center"/>
    </xf>
    <xf borderId="4" fillId="0" fontId="2" numFmtId="0" xfId="0" applyBorder="1" applyFont="1"/>
    <xf borderId="0" fillId="0" fontId="1" numFmtId="0" xfId="0" applyAlignment="1" applyFont="1">
      <alignment readingOrder="0"/>
    </xf>
    <xf borderId="3" fillId="12" fontId="1" numFmtId="0" xfId="0" applyAlignment="1" applyBorder="1" applyFill="1" applyFont="1">
      <alignment readingOrder="0"/>
    </xf>
    <xf borderId="3" fillId="12" fontId="1" numFmtId="0" xfId="0" applyBorder="1" applyFont="1"/>
    <xf borderId="3" fillId="13" fontId="1" numFmtId="0" xfId="0" applyAlignment="1" applyBorder="1" applyFill="1" applyFont="1">
      <alignment readingOrder="0"/>
    </xf>
    <xf borderId="3" fillId="10" fontId="1" numFmtId="0" xfId="0" applyBorder="1" applyFont="1"/>
    <xf borderId="0" fillId="0" fontId="1" numFmtId="0" xfId="0" applyFont="1"/>
    <xf borderId="0" fillId="14" fontId="1" numFmtId="0" xfId="0" applyFill="1" applyFont="1"/>
    <xf borderId="7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10" fillId="3" fontId="1" numFmtId="0" xfId="0" applyAlignment="1" applyBorder="1" applyFont="1">
      <alignment readingOrder="0"/>
    </xf>
    <xf borderId="0" fillId="3" fontId="1" numFmtId="0" xfId="0" applyFont="1"/>
    <xf borderId="11" fillId="3" fontId="1" numFmtId="0" xfId="0" applyBorder="1" applyFont="1"/>
    <xf borderId="6" fillId="13" fontId="1" numFmtId="0" xfId="0" applyAlignment="1" applyBorder="1" applyFont="1">
      <alignment horizontal="center" readingOrder="0"/>
    </xf>
    <xf borderId="12" fillId="3" fontId="1" numFmtId="0" xfId="0" applyBorder="1" applyFont="1"/>
    <xf borderId="13" fillId="3" fontId="1" numFmtId="0" xfId="0" applyBorder="1" applyFont="1"/>
    <xf borderId="14" fillId="3" fontId="1" numFmtId="0" xfId="0" applyBorder="1" applyFont="1"/>
    <xf borderId="0" fillId="11" fontId="1" numFmtId="0" xfId="0" applyAlignment="1" applyFont="1">
      <alignment readingOrder="0"/>
    </xf>
    <xf borderId="0" fillId="11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37</xdr:row>
      <xdr:rowOff>38100</xdr:rowOff>
    </xdr:from>
    <xdr:ext cx="2905125" cy="485775"/>
    <xdr:pic>
      <xdr:nvPicPr>
        <xdr:cNvPr id="0" name="image1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1"/>
      <c r="B2" s="3"/>
      <c r="C2" s="3"/>
      <c r="D2" s="3"/>
    </row>
    <row r="3">
      <c r="A3" s="4"/>
      <c r="B3" s="5">
        <v>242158.0</v>
      </c>
      <c r="C3" s="6">
        <v>10.0</v>
      </c>
      <c r="D3" s="6">
        <v>161.0</v>
      </c>
    </row>
    <row r="4">
      <c r="A4" s="4"/>
      <c r="B4" s="5">
        <v>242159.0</v>
      </c>
      <c r="C4" s="6">
        <v>20.0</v>
      </c>
      <c r="D4" s="6">
        <v>55.0</v>
      </c>
    </row>
    <row r="5">
      <c r="A5" s="4"/>
      <c r="B5" s="5">
        <v>242160.0</v>
      </c>
      <c r="C5" s="6">
        <v>15.0</v>
      </c>
      <c r="D5" s="6">
        <v>73.0</v>
      </c>
    </row>
    <row r="6">
      <c r="A6" s="4"/>
      <c r="B6" s="5">
        <v>242161.0</v>
      </c>
      <c r="C6" s="6">
        <v>18.0</v>
      </c>
      <c r="D6" s="6">
        <v>60.0</v>
      </c>
    </row>
    <row r="7">
      <c r="A7" s="4"/>
      <c r="B7" s="5">
        <v>242162.0</v>
      </c>
      <c r="C7" s="6">
        <v>7.0</v>
      </c>
      <c r="D7" s="6">
        <v>202.0</v>
      </c>
    </row>
    <row r="8">
      <c r="A8" s="4"/>
      <c r="B8" s="5">
        <v>242163.0</v>
      </c>
      <c r="C8" s="6">
        <v>30.0</v>
      </c>
      <c r="D8" s="7" t="s">
        <v>3</v>
      </c>
    </row>
    <row r="10">
      <c r="A10" s="8" t="s">
        <v>4</v>
      </c>
    </row>
    <row r="11">
      <c r="A11" s="9"/>
      <c r="B11" s="10" t="s">
        <v>5</v>
      </c>
      <c r="C11" s="11" t="s">
        <v>6</v>
      </c>
      <c r="D11" s="11" t="s">
        <v>7</v>
      </c>
      <c r="E11" s="11" t="s">
        <v>8</v>
      </c>
      <c r="F11" s="11" t="s">
        <v>9</v>
      </c>
      <c r="G11" s="11" t="s">
        <v>10</v>
      </c>
    </row>
    <row r="12">
      <c r="A12" s="12"/>
      <c r="B12" s="13">
        <v>10.0</v>
      </c>
      <c r="C12" s="6">
        <v>161.0</v>
      </c>
      <c r="D12" s="14">
        <f t="shared" ref="D12:E12" si="1">B12-B17</f>
        <v>-4</v>
      </c>
      <c r="E12" s="14">
        <f t="shared" si="1"/>
        <v>50.8</v>
      </c>
      <c r="F12" s="14">
        <f t="shared" ref="F12:F16" si="3">POWER(D12,2)</f>
        <v>16</v>
      </c>
      <c r="G12" s="14">
        <f t="shared" ref="G12:G16" si="4">D12*E12</f>
        <v>-203.2</v>
      </c>
    </row>
    <row r="13">
      <c r="A13" s="12"/>
      <c r="B13" s="13">
        <v>20.0</v>
      </c>
      <c r="C13" s="6">
        <v>55.0</v>
      </c>
      <c r="D13" s="14">
        <f t="shared" ref="D13:E13" si="2">B13-B17</f>
        <v>6</v>
      </c>
      <c r="E13" s="14">
        <f t="shared" si="2"/>
        <v>-55.2</v>
      </c>
      <c r="F13" s="14">
        <f t="shared" si="3"/>
        <v>36</v>
      </c>
      <c r="G13" s="14">
        <f t="shared" si="4"/>
        <v>-331.2</v>
      </c>
    </row>
    <row r="14">
      <c r="A14" s="12"/>
      <c r="B14" s="13">
        <v>15.0</v>
      </c>
      <c r="C14" s="6">
        <v>73.0</v>
      </c>
      <c r="D14" s="14">
        <f t="shared" ref="D14:E14" si="5">B14-B17</f>
        <v>1</v>
      </c>
      <c r="E14" s="14">
        <f t="shared" si="5"/>
        <v>-37.2</v>
      </c>
      <c r="F14" s="14">
        <f t="shared" si="3"/>
        <v>1</v>
      </c>
      <c r="G14" s="14">
        <f t="shared" si="4"/>
        <v>-37.2</v>
      </c>
    </row>
    <row r="15">
      <c r="A15" s="12"/>
      <c r="B15" s="13">
        <v>18.0</v>
      </c>
      <c r="C15" s="6">
        <v>60.0</v>
      </c>
      <c r="D15" s="14">
        <f t="shared" ref="D15:E15" si="6">B15-B17</f>
        <v>4</v>
      </c>
      <c r="E15" s="14">
        <f t="shared" si="6"/>
        <v>-50.2</v>
      </c>
      <c r="F15" s="14">
        <f t="shared" si="3"/>
        <v>16</v>
      </c>
      <c r="G15" s="14">
        <f t="shared" si="4"/>
        <v>-200.8</v>
      </c>
    </row>
    <row r="16">
      <c r="A16" s="15"/>
      <c r="B16" s="13">
        <v>7.0</v>
      </c>
      <c r="C16" s="6">
        <v>202.0</v>
      </c>
      <c r="D16" s="14">
        <f t="shared" ref="D16:E16" si="7">B16-B17</f>
        <v>-7</v>
      </c>
      <c r="E16" s="14">
        <f t="shared" si="7"/>
        <v>91.8</v>
      </c>
      <c r="F16" s="14">
        <f t="shared" si="3"/>
        <v>49</v>
      </c>
      <c r="G16" s="14">
        <f t="shared" si="4"/>
        <v>-642.6</v>
      </c>
    </row>
    <row r="17">
      <c r="A17" s="16" t="s">
        <v>11</v>
      </c>
      <c r="B17" s="17">
        <f t="shared" ref="B17:C17" si="8">AVERAGE(B12,B13,B14,B15,B16)</f>
        <v>14</v>
      </c>
      <c r="C17" s="18">
        <f t="shared" si="8"/>
        <v>110.2</v>
      </c>
      <c r="D17" s="19"/>
      <c r="E17" s="20" t="s">
        <v>12</v>
      </c>
      <c r="F17" s="21">
        <f t="shared" ref="F17:G17" si="9">SUM(F12,F13,F14,F15,F16)</f>
        <v>118</v>
      </c>
      <c r="G17" s="21">
        <f t="shared" si="9"/>
        <v>-1415</v>
      </c>
    </row>
    <row r="18">
      <c r="E18" s="22" t="s">
        <v>13</v>
      </c>
      <c r="F18" s="23">
        <f>G17/F17</f>
        <v>-11.99152542</v>
      </c>
      <c r="G18" s="24"/>
    </row>
    <row r="20">
      <c r="A20" s="25" t="s">
        <v>14</v>
      </c>
      <c r="B20" s="25" t="s">
        <v>15</v>
      </c>
    </row>
    <row r="21">
      <c r="A21" s="26" t="s">
        <v>16</v>
      </c>
      <c r="B21" s="27">
        <f>C17-(F18*B17)</f>
        <v>278.0813559</v>
      </c>
    </row>
    <row r="22">
      <c r="A22" s="25" t="s">
        <v>17</v>
      </c>
      <c r="C22" s="25" t="s">
        <v>18</v>
      </c>
    </row>
    <row r="23">
      <c r="A23" s="25" t="s">
        <v>19</v>
      </c>
      <c r="B23" s="25" t="s">
        <v>20</v>
      </c>
      <c r="C23" s="25">
        <f>sum(+(-11.99*30))</f>
        <v>-359.7</v>
      </c>
    </row>
    <row r="25">
      <c r="A25" s="8" t="s">
        <v>21</v>
      </c>
    </row>
    <row r="26">
      <c r="B26" s="28" t="s">
        <v>5</v>
      </c>
      <c r="C26" s="28" t="s">
        <v>6</v>
      </c>
      <c r="D26" s="28" t="s">
        <v>8</v>
      </c>
      <c r="E26" s="28" t="s">
        <v>22</v>
      </c>
      <c r="F26" s="28" t="s">
        <v>23</v>
      </c>
      <c r="G26" s="28" t="s">
        <v>24</v>
      </c>
      <c r="H26" s="28" t="s">
        <v>25</v>
      </c>
    </row>
    <row r="27">
      <c r="B27" s="6">
        <v>10.0</v>
      </c>
      <c r="C27" s="6">
        <v>161.0</v>
      </c>
      <c r="D27" s="14">
        <f t="shared" ref="D27:D31" si="10">E12</f>
        <v>50.8</v>
      </c>
      <c r="E27" s="14">
        <f t="shared" ref="E27:E31" si="11">POWER(D27,2)</f>
        <v>2580.64</v>
      </c>
      <c r="F27" s="14">
        <f t="shared" ref="F27:F31" si="12">278.08+((-11.99)*B27)</f>
        <v>158.18</v>
      </c>
      <c r="G27" s="14">
        <f t="shared" ref="G27:G31" si="13">C27-F27</f>
        <v>2.82</v>
      </c>
      <c r="H27" s="14">
        <f t="shared" ref="H27:H31" si="14">POWER(G27,2)</f>
        <v>7.9524</v>
      </c>
    </row>
    <row r="28">
      <c r="B28" s="6">
        <v>20.0</v>
      </c>
      <c r="C28" s="6">
        <v>55.0</v>
      </c>
      <c r="D28" s="14">
        <f t="shared" si="10"/>
        <v>-55.2</v>
      </c>
      <c r="E28" s="14">
        <f t="shared" si="11"/>
        <v>3047.04</v>
      </c>
      <c r="F28" s="14">
        <f t="shared" si="12"/>
        <v>38.28</v>
      </c>
      <c r="G28" s="14">
        <f t="shared" si="13"/>
        <v>16.72</v>
      </c>
      <c r="H28" s="14">
        <f t="shared" si="14"/>
        <v>279.5584</v>
      </c>
    </row>
    <row r="29">
      <c r="B29" s="6">
        <v>15.0</v>
      </c>
      <c r="C29" s="6">
        <v>73.0</v>
      </c>
      <c r="D29" s="14">
        <f t="shared" si="10"/>
        <v>-37.2</v>
      </c>
      <c r="E29" s="14">
        <f t="shared" si="11"/>
        <v>1383.84</v>
      </c>
      <c r="F29" s="14">
        <f t="shared" si="12"/>
        <v>98.23</v>
      </c>
      <c r="G29" s="14">
        <f t="shared" si="13"/>
        <v>-25.23</v>
      </c>
      <c r="H29" s="14">
        <f t="shared" si="14"/>
        <v>636.5529</v>
      </c>
    </row>
    <row r="30">
      <c r="B30" s="6">
        <v>18.0</v>
      </c>
      <c r="C30" s="6">
        <v>60.0</v>
      </c>
      <c r="D30" s="14">
        <f t="shared" si="10"/>
        <v>-50.2</v>
      </c>
      <c r="E30" s="14">
        <f t="shared" si="11"/>
        <v>2520.04</v>
      </c>
      <c r="F30" s="14">
        <f t="shared" si="12"/>
        <v>62.26</v>
      </c>
      <c r="G30" s="14">
        <f t="shared" si="13"/>
        <v>-2.26</v>
      </c>
      <c r="H30" s="14">
        <f t="shared" si="14"/>
        <v>5.1076</v>
      </c>
    </row>
    <row r="31">
      <c r="B31" s="6">
        <v>7.0</v>
      </c>
      <c r="C31" s="6">
        <v>202.0</v>
      </c>
      <c r="D31" s="14">
        <f t="shared" si="10"/>
        <v>91.8</v>
      </c>
      <c r="E31" s="14">
        <f t="shared" si="11"/>
        <v>8427.24</v>
      </c>
      <c r="F31" s="14">
        <f t="shared" si="12"/>
        <v>194.15</v>
      </c>
      <c r="G31" s="14">
        <f t="shared" si="13"/>
        <v>7.85</v>
      </c>
      <c r="H31" s="14">
        <f t="shared" si="14"/>
        <v>61.6225</v>
      </c>
    </row>
    <row r="32">
      <c r="D32" s="22" t="s">
        <v>26</v>
      </c>
      <c r="E32" s="29">
        <f>SUM(E27,E28,E29,E30,E31)</f>
        <v>17958.8</v>
      </c>
      <c r="G32" s="22" t="s">
        <v>27</v>
      </c>
      <c r="H32" s="29">
        <f>SUM(H27,H28,H29,H30,H31)</f>
        <v>990.7938</v>
      </c>
    </row>
    <row r="33">
      <c r="A33" s="28" t="s">
        <v>28</v>
      </c>
      <c r="B33" s="30">
        <f>E32</f>
        <v>17958.8</v>
      </c>
    </row>
    <row r="34">
      <c r="A34" s="28" t="s">
        <v>29</v>
      </c>
      <c r="B34" s="30">
        <f>H32</f>
        <v>990.7938</v>
      </c>
    </row>
    <row r="36">
      <c r="A36" s="8" t="s">
        <v>30</v>
      </c>
      <c r="B36" s="30">
        <f>(E32-H32)/E32</f>
        <v>0.9448296211</v>
      </c>
    </row>
    <row r="37">
      <c r="B37" s="25" t="s">
        <v>31</v>
      </c>
      <c r="C37" s="31">
        <f>-11.99*30+278.08</f>
        <v>-81.62</v>
      </c>
    </row>
    <row r="38">
      <c r="C38" s="32"/>
      <c r="D38" s="33"/>
      <c r="E38" s="33"/>
      <c r="F38" s="34"/>
    </row>
    <row r="39">
      <c r="A39" s="25" t="s">
        <v>32</v>
      </c>
      <c r="C39" s="35" t="s">
        <v>33</v>
      </c>
      <c r="D39" s="36"/>
      <c r="E39" s="36"/>
      <c r="F39" s="37"/>
    </row>
    <row r="40">
      <c r="A40" s="28" t="s">
        <v>34</v>
      </c>
      <c r="B40" s="38">
        <v>5.0</v>
      </c>
      <c r="C40" s="39"/>
      <c r="D40" s="40"/>
      <c r="E40" s="40"/>
      <c r="F40" s="41"/>
    </row>
    <row r="41">
      <c r="C41" s="42" t="s">
        <v>35</v>
      </c>
      <c r="D41" s="43">
        <f>sum(1-((5-1)/(5-2)*(1-B36)))</f>
        <v>0.9264394948</v>
      </c>
    </row>
  </sheetData>
  <mergeCells count="4">
    <mergeCell ref="B1:B2"/>
    <mergeCell ref="C1:C2"/>
    <mergeCell ref="D1:D2"/>
    <mergeCell ref="F18:G18"/>
  </mergeCells>
  <drawing r:id="rId1"/>
</worksheet>
</file>