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ários\BAZOOKA\Documentos\Curso\1 - EXCEL_BÁSICO_ALUNO a\"/>
    </mc:Choice>
  </mc:AlternateContent>
  <xr:revisionPtr revIDLastSave="0" documentId="13_ncr:1_{563997F1-B414-4496-9DF0-31C7CE80092A}" xr6:coauthVersionLast="47" xr6:coauthVersionMax="47" xr10:uidLastSave="{00000000-0000-0000-0000-000000000000}"/>
  <bookViews>
    <workbookView xWindow="-120" yWindow="-120" windowWidth="20730" windowHeight="11310" tabRatio="791" activeTab="5" xr2:uid="{00000000-000D-0000-FFFF-FFFF00000000}"/>
  </bookViews>
  <sheets>
    <sheet name="&quot;E&quot; e &quot;OU&quot;" sheetId="11" r:id="rId1"/>
    <sheet name="SE COM E (1)" sheetId="3" r:id="rId2"/>
    <sheet name="SE COM E (2)" sheetId="1" r:id="rId3"/>
    <sheet name="SE COM E (3)" sheetId="2" r:id="rId4"/>
    <sheet name="SE COM E (4)" sheetId="9" r:id="rId5"/>
    <sheet name="SE COM E (5)" sheetId="10" r:id="rId6"/>
    <sheet name="SE COM OU (6)" sheetId="7" r:id="rId7"/>
  </sheets>
  <definedNames>
    <definedName name="a" hidden="1">{"azul",#N/A,FALSE,"geral";"verde",#N/A,FALSE,"geral";"vermelho",#N/A,FALSE,"geral"}</definedName>
    <definedName name="anscount" hidden="1">5</definedName>
    <definedName name="b" hidden="1">{"azul",#N/A,FALSE,"geral";"verde",#N/A,FALSE,"geral";"vermelho",#N/A,FALSE,"geral"}</definedName>
    <definedName name="conf" hidden="1">{"azul",#N/A,FALSE,"geral";"verde",#N/A,FALSE,"geral";"vermelho",#N/A,FALSE,"geral"}</definedName>
    <definedName name="d" hidden="1">{"azul",#N/A,FALSE,"geral";"verde",#N/A,FALSE,"geral";"vermelho",#N/A,FALSE,"geral"}</definedName>
    <definedName name="e" hidden="1">{"azul",#N/A,FALSE,"geral";"verde",#N/A,FALSE,"geral";"vermelho",#N/A,FALSE,"geral"}</definedName>
    <definedName name="HTML_CodePage" hidden="1">1252</definedName>
    <definedName name="HTML_Control" hidden="1">{"'Plan1'!$A$1:$F$27"}</definedName>
    <definedName name="HTML_Description" hidden="1">""</definedName>
    <definedName name="HTML_Email" hidden="1">""</definedName>
    <definedName name="HTML_Header" hidden="1">"Plan1"</definedName>
    <definedName name="HTML_LastUpdate" hidden="1">"17/10/1999"</definedName>
    <definedName name="HTML_LineAfter" hidden="1">FALSE</definedName>
    <definedName name="HTML_LineBefore" hidden="1">FALSE</definedName>
    <definedName name="HTML_Name" hidden="1">"AV Treinamento em Informática"</definedName>
    <definedName name="HTML_OBDlg2" hidden="1">TRUE</definedName>
    <definedName name="HTML_OBDlg4" hidden="1">TRUE</definedName>
    <definedName name="HTML_OS" hidden="1">0</definedName>
    <definedName name="HTML_PathFile" hidden="1">"C:\AV Treinamento\Aulas\Excel\Básico Office 2000\MeuHTML.htm"</definedName>
    <definedName name="HTML_Title" hidden="1">"Tab em Excel"</definedName>
    <definedName name="limcount" hidden="1">1</definedName>
    <definedName name="Proch2" hidden="1">{"'Plan1'!$A$1:$F$27"}</definedName>
    <definedName name="Resumo" hidden="1">{"azul",#N/A,FALSE,"geral";"verde",#N/A,FALSE,"geral";"vermelho",#N/A,FALSE,"geral"}</definedName>
    <definedName name="sencount" hidden="1">1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n.aula." hidden="1">{"azul",#N/A,FALSE,"geral";"verde",#N/A,FALSE,"geral";"vermelho",#N/A,FALSE,"geral"}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0" l="1"/>
  <c r="E6" i="10"/>
  <c r="E7" i="10"/>
  <c r="E8" i="10"/>
  <c r="E9" i="10"/>
  <c r="E10" i="10"/>
  <c r="E11" i="10"/>
  <c r="E12" i="10"/>
  <c r="E4" i="10"/>
  <c r="E3" i="10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5" i="7"/>
  <c r="E4" i="9"/>
  <c r="E5" i="9"/>
  <c r="E6" i="9"/>
  <c r="E7" i="9"/>
  <c r="E8" i="9"/>
  <c r="E9" i="9"/>
  <c r="E10" i="9"/>
  <c r="E11" i="9"/>
  <c r="E12" i="9"/>
  <c r="E3" i="9"/>
  <c r="D4" i="9"/>
  <c r="D5" i="9"/>
  <c r="D6" i="9"/>
  <c r="D7" i="9"/>
  <c r="D8" i="9"/>
  <c r="D9" i="9"/>
  <c r="D10" i="9"/>
  <c r="D11" i="9"/>
  <c r="D12" i="9"/>
  <c r="D3" i="9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3" i="3"/>
  <c r="E14" i="11"/>
  <c r="E15" i="11"/>
  <c r="E16" i="11"/>
  <c r="E17" i="11"/>
  <c r="E13" i="11"/>
  <c r="F4" i="11"/>
  <c r="F5" i="11"/>
  <c r="F6" i="11"/>
  <c r="F7" i="11"/>
  <c r="F3" i="11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</calcChain>
</file>

<file path=xl/sharedStrings.xml><?xml version="1.0" encoding="utf-8"?>
<sst xmlns="http://schemas.openxmlformats.org/spreadsheetml/2006/main" count="57" uniqueCount="47">
  <si>
    <t>Valor</t>
  </si>
  <si>
    <t>Distância</t>
  </si>
  <si>
    <t>Resposta</t>
  </si>
  <si>
    <t>Trabalho</t>
  </si>
  <si>
    <t>Ocorrências</t>
  </si>
  <si>
    <t>Resultado</t>
  </si>
  <si>
    <t>Jan</t>
  </si>
  <si>
    <t>Fev</t>
  </si>
  <si>
    <t>Mar</t>
  </si>
  <si>
    <t>Total</t>
  </si>
  <si>
    <t>Recorde</t>
  </si>
  <si>
    <t>Recompensa</t>
  </si>
  <si>
    <t>Salário</t>
  </si>
  <si>
    <t>Abono</t>
  </si>
  <si>
    <t>SALÁRIO MÍNIMO</t>
  </si>
  <si>
    <t>Filhos</t>
  </si>
  <si>
    <t>Dinheiro</t>
  </si>
  <si>
    <t>Cartão Crédito</t>
  </si>
  <si>
    <t>Desconto</t>
  </si>
  <si>
    <t>Forma de Pagamento</t>
  </si>
  <si>
    <t>Valor da Compra</t>
  </si>
  <si>
    <t>Status</t>
  </si>
  <si>
    <t>% de devolução</t>
  </si>
  <si>
    <t>Total de Vendas</t>
  </si>
  <si>
    <t>Meta</t>
  </si>
  <si>
    <t>Frequência</t>
  </si>
  <si>
    <t>Prova A</t>
  </si>
  <si>
    <t>Prova B</t>
  </si>
  <si>
    <t>Prova C</t>
  </si>
  <si>
    <t>Função =E</t>
  </si>
  <si>
    <t>Aluno 1</t>
  </si>
  <si>
    <t>Aluno 2</t>
  </si>
  <si>
    <t>Aluno 3</t>
  </si>
  <si>
    <t>Aluno 4</t>
  </si>
  <si>
    <t>Aluno 5</t>
  </si>
  <si>
    <t>Função =Ou</t>
  </si>
  <si>
    <t>Pontos</t>
  </si>
  <si>
    <t>Vitórias</t>
  </si>
  <si>
    <t>Time A</t>
  </si>
  <si>
    <t>Time B</t>
  </si>
  <si>
    <t>Time C</t>
  </si>
  <si>
    <t>Time D</t>
  </si>
  <si>
    <t>Time E</t>
  </si>
  <si>
    <t xml:space="preserve"> =SE(E(E3&gt;150;F3&lt;98);25%*F3;15%*F3)</t>
  </si>
  <si>
    <t xml:space="preserve"> =SE(E(B3&lt;10000;C3&gt;8000);"Aceito";"Próxima")</t>
  </si>
  <si>
    <t xml:space="preserve"> =SE(E(B3&gt;=7;C3&gt;=75%;D3&lt;2);"Incluído";"Excluído")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</si>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</sst>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19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/>
    <xf numFmtId="44" fontId="10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</cellStyleXfs>
  <cellXfs count="58">
    <xf numFmtId="0" fontId="0" fillId="0" borderId="0" xfId="0"/>
    <xf numFmtId="0" fontId="5" fillId="0" borderId="0" xfId="1"/>
    <xf numFmtId="0" fontId="5" fillId="0" borderId="0" xfId="1" applyFill="1"/>
    <xf numFmtId="0" fontId="5" fillId="0" borderId="1" xfId="1" applyFill="1" applyBorder="1"/>
    <xf numFmtId="44" fontId="8" fillId="0" borderId="1" xfId="2" applyFont="1" applyFill="1" applyBorder="1"/>
    <xf numFmtId="44" fontId="8" fillId="0" borderId="0" xfId="2" applyFont="1" applyFill="1" applyBorder="1"/>
    <xf numFmtId="2" fontId="7" fillId="0" borderId="2" xfId="2" applyNumberFormat="1" applyFont="1" applyFill="1" applyBorder="1" applyAlignment="1">
      <alignment horizontal="center" vertical="center"/>
    </xf>
    <xf numFmtId="9" fontId="7" fillId="0" borderId="2" xfId="4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44" fontId="7" fillId="0" borderId="2" xfId="2" applyFont="1" applyFill="1" applyBorder="1"/>
    <xf numFmtId="44" fontId="7" fillId="3" borderId="2" xfId="2" applyFont="1" applyFill="1" applyBorder="1" applyAlignment="1">
      <alignment horizontal="center" vertical="center"/>
    </xf>
    <xf numFmtId="0" fontId="4" fillId="0" borderId="0" xfId="1" applyFont="1" applyFill="1" applyBorder="1"/>
    <xf numFmtId="0" fontId="4" fillId="0" borderId="0" xfId="1" applyFont="1" applyFill="1"/>
    <xf numFmtId="1" fontId="7" fillId="0" borderId="2" xfId="3" applyNumberFormat="1" applyFont="1" applyFill="1" applyBorder="1" applyAlignment="1">
      <alignment horizontal="center"/>
    </xf>
    <xf numFmtId="44" fontId="8" fillId="4" borderId="2" xfId="2" applyFont="1" applyFill="1" applyBorder="1" applyAlignment="1"/>
    <xf numFmtId="44" fontId="7" fillId="0" borderId="2" xfId="6" applyFont="1" applyFill="1" applyBorder="1" applyAlignment="1">
      <alignment horizontal="center" vertical="center"/>
    </xf>
    <xf numFmtId="3" fontId="7" fillId="0" borderId="2" xfId="3" applyNumberFormat="1" applyFont="1" applyFill="1" applyBorder="1" applyAlignment="1">
      <alignment horizontal="center" vertical="center"/>
    </xf>
    <xf numFmtId="44" fontId="7" fillId="3" borderId="2" xfId="1" applyNumberFormat="1" applyFont="1" applyFill="1" applyBorder="1" applyAlignment="1">
      <alignment horizontal="center"/>
    </xf>
    <xf numFmtId="0" fontId="3" fillId="0" borderId="0" xfId="7"/>
    <xf numFmtId="44" fontId="10" fillId="3" borderId="2" xfId="7" applyNumberFormat="1" applyFont="1" applyFill="1" applyBorder="1" applyAlignment="1">
      <alignment horizontal="center" vertical="center"/>
    </xf>
    <xf numFmtId="0" fontId="3" fillId="0" borderId="2" xfId="7" quotePrefix="1" applyFont="1" applyBorder="1" applyAlignment="1">
      <alignment horizontal="center"/>
    </xf>
    <xf numFmtId="44" fontId="0" fillId="0" borderId="2" xfId="8" applyFont="1" applyBorder="1"/>
    <xf numFmtId="0" fontId="3" fillId="0" borderId="2" xfId="7" applyFont="1" applyBorder="1" applyAlignment="1">
      <alignment horizontal="center"/>
    </xf>
    <xf numFmtId="0" fontId="3" fillId="0" borderId="0" xfId="7" applyAlignment="1">
      <alignment horizontal="center" vertical="center"/>
    </xf>
    <xf numFmtId="0" fontId="10" fillId="3" borderId="2" xfId="7" applyFont="1" applyFill="1" applyBorder="1" applyAlignment="1">
      <alignment horizontal="center" vertical="center"/>
    </xf>
    <xf numFmtId="10" fontId="14" fillId="0" borderId="2" xfId="9" applyNumberFormat="1" applyFont="1" applyFill="1" applyBorder="1" applyAlignment="1">
      <alignment horizontal="center" vertical="center"/>
    </xf>
    <xf numFmtId="44" fontId="3" fillId="0" borderId="2" xfId="8" applyFont="1" applyFill="1" applyBorder="1"/>
    <xf numFmtId="0" fontId="12" fillId="3" borderId="2" xfId="1" applyNumberFormat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/>
    </xf>
    <xf numFmtId="0" fontId="11" fillId="5" borderId="2" xfId="1" applyFont="1" applyFill="1" applyBorder="1" applyAlignment="1">
      <alignment horizontal="center"/>
    </xf>
    <xf numFmtId="0" fontId="11" fillId="5" borderId="2" xfId="1" applyFont="1" applyFill="1" applyBorder="1" applyAlignment="1">
      <alignment horizontal="center" vertical="center"/>
    </xf>
    <xf numFmtId="0" fontId="13" fillId="5" borderId="2" xfId="7" applyFont="1" applyFill="1" applyBorder="1" applyAlignment="1">
      <alignment horizontal="center" vertical="center"/>
    </xf>
    <xf numFmtId="4" fontId="15" fillId="5" borderId="2" xfId="5" applyNumberFormat="1" applyFont="1" applyFill="1" applyBorder="1" applyAlignment="1">
      <alignment horizontal="center" vertical="center"/>
    </xf>
    <xf numFmtId="0" fontId="16" fillId="0" borderId="0" xfId="10" applyFont="1"/>
    <xf numFmtId="0" fontId="17" fillId="6" borderId="2" xfId="10" applyFont="1" applyFill="1" applyBorder="1" applyAlignment="1">
      <alignment horizontal="center" vertical="center" wrapText="1"/>
    </xf>
    <xf numFmtId="0" fontId="17" fillId="6" borderId="2" xfId="10" applyFont="1" applyFill="1" applyBorder="1" applyAlignment="1">
      <alignment horizontal="center" vertical="center"/>
    </xf>
    <xf numFmtId="0" fontId="17" fillId="7" borderId="2" xfId="10" applyFont="1" applyFill="1" applyBorder="1" applyAlignment="1">
      <alignment horizontal="center" vertical="center"/>
    </xf>
    <xf numFmtId="0" fontId="17" fillId="0" borderId="2" xfId="10" applyFont="1" applyFill="1" applyBorder="1" applyAlignment="1">
      <alignment horizontal="center" vertical="center"/>
    </xf>
    <xf numFmtId="0" fontId="18" fillId="0" borderId="2" xfId="10" applyFont="1" applyFill="1" applyBorder="1" applyAlignment="1">
      <alignment horizontal="center" vertical="center"/>
    </xf>
    <xf numFmtId="0" fontId="16" fillId="3" borderId="2" xfId="10" applyFont="1" applyFill="1" applyBorder="1" applyAlignment="1">
      <alignment horizontal="center" vertical="center"/>
    </xf>
    <xf numFmtId="0" fontId="16" fillId="0" borderId="0" xfId="10" applyFont="1" applyAlignment="1">
      <alignment horizontal="center" vertical="center"/>
    </xf>
    <xf numFmtId="0" fontId="2" fillId="0" borderId="0" xfId="10"/>
    <xf numFmtId="0" fontId="17" fillId="8" borderId="2" xfId="10" applyFont="1" applyFill="1" applyBorder="1" applyAlignment="1">
      <alignment horizontal="center" vertical="center"/>
    </xf>
    <xf numFmtId="0" fontId="17" fillId="0" borderId="2" xfId="10" applyFont="1" applyBorder="1" applyAlignment="1">
      <alignment horizontal="center" vertical="center"/>
    </xf>
    <xf numFmtId="0" fontId="13" fillId="5" borderId="2" xfId="7" applyFont="1" applyFill="1" applyBorder="1" applyAlignment="1">
      <alignment horizontal="center" vertical="center" wrapText="1"/>
    </xf>
    <xf numFmtId="0" fontId="15" fillId="5" borderId="2" xfId="5" applyFont="1" applyFill="1" applyBorder="1" applyAlignment="1">
      <alignment horizontal="center" vertical="center" wrapText="1"/>
    </xf>
    <xf numFmtId="4" fontId="15" fillId="5" borderId="2" xfId="5" applyNumberFormat="1" applyFont="1" applyFill="1" applyBorder="1" applyAlignment="1">
      <alignment horizontal="center" vertical="center" wrapText="1"/>
    </xf>
    <xf numFmtId="0" fontId="16" fillId="3" borderId="2" xfId="10" applyFont="1" applyFill="1" applyBorder="1" applyAlignment="1">
      <alignment horizontal="center" vertical="center"/>
    </xf>
    <xf numFmtId="44" fontId="7" fillId="0" borderId="2" xfId="6" applyFont="1" applyFill="1" applyBorder="1"/>
    <xf numFmtId="0" fontId="1" fillId="0" borderId="0" xfId="1" applyFont="1"/>
    <xf numFmtId="164" fontId="10" fillId="3" borderId="2" xfId="8" applyNumberFormat="1" applyFont="1" applyFill="1" applyBorder="1" applyAlignment="1">
      <alignment horizontal="center" vertical="center"/>
    </xf>
    <xf numFmtId="0" fontId="16" fillId="3" borderId="2" xfId="10" applyFont="1" applyFill="1" applyBorder="1" applyAlignment="1">
      <alignment horizontal="center" vertical="center"/>
    </xf>
    <xf numFmtId="0" fontId="18" fillId="0" borderId="0" xfId="10" applyFont="1" applyAlignment="1">
      <alignment horizontal="center" vertical="center"/>
    </xf>
    <xf numFmtId="0" fontId="17" fillId="6" borderId="2" xfId="10" applyFont="1" applyFill="1" applyBorder="1" applyAlignment="1">
      <alignment horizontal="center" vertical="center"/>
    </xf>
    <xf numFmtId="0" fontId="17" fillId="8" borderId="2" xfId="10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1" fillId="2" borderId="2" xfId="1" applyFont="1" applyFill="1" applyBorder="1" applyAlignment="1">
      <alignment horizontal="center" vertical="center"/>
    </xf>
  </cellXfs>
  <cellStyles count="11">
    <cellStyle name="Moeda" xfId="6" builtinId="4"/>
    <cellStyle name="Moeda 2" xfId="2" xr:uid="{00000000-0005-0000-0000-000001000000}"/>
    <cellStyle name="Moeda 3" xfId="8" xr:uid="{00000000-0005-0000-0000-000002000000}"/>
    <cellStyle name="Normal" xfId="0" builtinId="0"/>
    <cellStyle name="Normal 2" xfId="1" xr:uid="{00000000-0005-0000-0000-000004000000}"/>
    <cellStyle name="Normal 3" xfId="5" xr:uid="{00000000-0005-0000-0000-000005000000}"/>
    <cellStyle name="Normal 4" xfId="7" xr:uid="{00000000-0005-0000-0000-000006000000}"/>
    <cellStyle name="Normal 5" xfId="10" xr:uid="{5CC9216D-A654-48FB-9F72-61965A225A0C}"/>
    <cellStyle name="Porcentagem 2" xfId="9" xr:uid="{00000000-0005-0000-0000-000007000000}"/>
    <cellStyle name="Porcentagem 2 2" xfId="4" xr:uid="{00000000-0005-0000-0000-000008000000}"/>
    <cellStyle name="Vírgula 2" xfId="3" xr:uid="{00000000-0005-0000-0000-000009000000}"/>
  </cellStyles>
  <dxfs count="0"/>
  <tableStyles count="0" defaultTableStyle="TableStyleMedium2" defaultPivotStyle="PivotStyleLight16"/>
  <colors>
    <mruColors>
      <color rgb="FFFFFF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85726</xdr:colOff>
      <xdr:row>1</xdr:row>
      <xdr:rowOff>1192</xdr:rowOff>
    </xdr:from>
    <xdr:to>
      <xdr:col>11</xdr:col>
      <xdr:colOff>495301</xdr:colOff>
      <xdr:row>6</xdr:row>
      <xdr:rowOff>227135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0DD8604-6D10-487C-A79A-6F950C9F5984}"/>
            </a:ext>
          </a:extLst>
        </xdr:cNvPr>
        <xdr:cNvSpPr/>
      </xdr:nvSpPr>
      <xdr:spPr>
        <a:xfrm>
          <a:off x="6628668" y="162384"/>
          <a:ext cx="2527056" cy="1471520"/>
        </a:xfrm>
        <a:prstGeom prst="rect">
          <a:avLst/>
        </a:prstGeom>
        <a:solidFill>
          <a:srgbClr val="FFFFCC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Função </a:t>
          </a:r>
          <a:r>
            <a:rPr lang="pt-BR" sz="1000" b="1">
              <a:solidFill>
                <a:srgbClr val="FF0000"/>
              </a:solidFill>
            </a:rPr>
            <a:t>SE</a:t>
          </a:r>
          <a:r>
            <a:rPr lang="pt-BR" sz="1000"/>
            <a:t> com </a:t>
          </a:r>
          <a:r>
            <a:rPr lang="pt-BR" sz="1000" b="1">
              <a:solidFill>
                <a:srgbClr val="FF0000"/>
              </a:solidFill>
            </a:rPr>
            <a:t>E</a:t>
          </a:r>
          <a:r>
            <a:rPr lang="pt-BR" sz="1000"/>
            <a:t>:</a:t>
          </a:r>
        </a:p>
        <a:p>
          <a:pPr algn="l"/>
          <a:endParaRPr lang="pt-BR" sz="1000"/>
        </a:p>
        <a:p>
          <a:pPr algn="l"/>
          <a:r>
            <a:rPr lang="pt-BR" sz="1000"/>
            <a:t>Prova A for </a:t>
          </a:r>
          <a:r>
            <a:rPr lang="pt-BR" sz="1000" b="1"/>
            <a:t>maior ou igual </a:t>
          </a:r>
          <a:r>
            <a:rPr lang="pt-BR" sz="1000"/>
            <a:t>a Nota Mínima 90.</a:t>
          </a:r>
        </a:p>
        <a:p>
          <a:pPr algn="l"/>
          <a:r>
            <a:rPr lang="pt-BR" sz="1000"/>
            <a:t>Prova B for </a:t>
          </a:r>
          <a:r>
            <a:rPr lang="pt-BR" sz="1000" b="1"/>
            <a:t>maior ou igual </a:t>
          </a:r>
          <a:r>
            <a:rPr lang="pt-BR" sz="1000"/>
            <a:t>a Nota Mínima 90.</a:t>
          </a:r>
        </a:p>
        <a:p>
          <a:pPr algn="l"/>
          <a:r>
            <a:rPr lang="pt-BR" sz="1000"/>
            <a:t>Prova C for </a:t>
          </a:r>
          <a:r>
            <a:rPr lang="pt-BR" sz="1000" b="1"/>
            <a:t>maior ou igual </a:t>
          </a:r>
          <a:r>
            <a:rPr lang="pt-BR" sz="1000"/>
            <a:t>a Nota Mínima 90.</a:t>
          </a:r>
        </a:p>
        <a:p>
          <a:pPr algn="l"/>
          <a:r>
            <a:rPr lang="pt-BR" sz="1000"/>
            <a:t>Se for </a:t>
          </a:r>
          <a:r>
            <a:rPr lang="pt-BR" sz="1000" b="0">
              <a:solidFill>
                <a:sysClr val="windowText" lastClr="000000"/>
              </a:solidFill>
            </a:rPr>
            <a:t>Verdadeiro</a:t>
          </a:r>
          <a:r>
            <a:rPr lang="pt-BR" sz="1000"/>
            <a:t> o aluno está </a:t>
          </a:r>
          <a:r>
            <a:rPr lang="pt-BR" sz="1000" b="1">
              <a:solidFill>
                <a:srgbClr val="FF0000"/>
              </a:solidFill>
            </a:rPr>
            <a:t>Aprovado</a:t>
          </a:r>
          <a:r>
            <a:rPr lang="pt-BR" sz="1000"/>
            <a:t>.</a:t>
          </a:r>
        </a:p>
        <a:p>
          <a:pPr algn="l"/>
          <a:r>
            <a:rPr lang="pt-BR" sz="1000"/>
            <a:t>Se for </a:t>
          </a:r>
          <a:r>
            <a:rPr lang="pt-BR" sz="1000" b="0">
              <a:solidFill>
                <a:sysClr val="windowText" lastClr="000000"/>
              </a:solidFill>
            </a:rPr>
            <a:t>Falso</a:t>
          </a:r>
          <a:r>
            <a:rPr lang="pt-BR" sz="1000"/>
            <a:t> o aluno está </a:t>
          </a:r>
          <a:r>
            <a:rPr lang="pt-BR" sz="1000" b="1">
              <a:solidFill>
                <a:srgbClr val="FF0000"/>
              </a:solidFill>
            </a:rPr>
            <a:t>Reprovado</a:t>
          </a:r>
        </a:p>
      </xdr:txBody>
    </xdr:sp>
    <xdr:clientData/>
  </xdr:twoCellAnchor>
  <xdr:twoCellAnchor>
    <xdr:from>
      <xdr:col>7</xdr:col>
      <xdr:colOff>85726</xdr:colOff>
      <xdr:row>11</xdr:row>
      <xdr:rowOff>1190</xdr:rowOff>
    </xdr:from>
    <xdr:to>
      <xdr:col>11</xdr:col>
      <xdr:colOff>485775</xdr:colOff>
      <xdr:row>15</xdr:row>
      <xdr:rowOff>123825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4132C5F-84FC-4121-B2DB-E989C694416D}"/>
            </a:ext>
          </a:extLst>
        </xdr:cNvPr>
        <xdr:cNvSpPr/>
      </xdr:nvSpPr>
      <xdr:spPr>
        <a:xfrm>
          <a:off x="6619876" y="2639615"/>
          <a:ext cx="2524124" cy="1113235"/>
        </a:xfrm>
        <a:prstGeom prst="rect">
          <a:avLst/>
        </a:prstGeom>
        <a:solidFill>
          <a:srgbClr val="FFFFCC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Função </a:t>
          </a:r>
          <a:r>
            <a:rPr lang="pt-BR" sz="1000" b="1">
              <a:solidFill>
                <a:srgbClr val="FF0000"/>
              </a:solidFill>
            </a:rPr>
            <a:t>SE</a:t>
          </a:r>
          <a:r>
            <a:rPr lang="pt-BR" sz="1000"/>
            <a:t> com </a:t>
          </a:r>
          <a:r>
            <a:rPr lang="pt-BR" sz="1000" b="1">
              <a:solidFill>
                <a:srgbClr val="FF0000"/>
              </a:solidFill>
            </a:rPr>
            <a:t>OU</a:t>
          </a:r>
          <a:r>
            <a:rPr lang="pt-BR" sz="1000"/>
            <a:t>:</a:t>
          </a:r>
        </a:p>
        <a:p>
          <a:pPr algn="l"/>
          <a:endParaRPr lang="pt-BR" sz="1000"/>
        </a:p>
        <a:p>
          <a:pPr algn="l"/>
          <a:r>
            <a:rPr lang="pt-BR" sz="1000" baseline="0"/>
            <a:t>Pontos forem </a:t>
          </a:r>
          <a:r>
            <a:rPr lang="pt-BR" sz="1000" b="1" baseline="0"/>
            <a:t>maior</a:t>
          </a:r>
          <a:r>
            <a:rPr lang="pt-BR" sz="1000" baseline="0"/>
            <a:t> que 33</a:t>
          </a:r>
          <a:r>
            <a:rPr lang="pt-BR" sz="1000"/>
            <a:t>.</a:t>
          </a:r>
        </a:p>
        <a:p>
          <a:pPr algn="l"/>
          <a:r>
            <a:rPr lang="pt-BR" sz="1000"/>
            <a:t>Vitórias</a:t>
          </a:r>
          <a:r>
            <a:rPr lang="pt-BR" sz="1000" baseline="0"/>
            <a:t> forem </a:t>
          </a:r>
          <a:r>
            <a:rPr lang="pt-BR" sz="1000" b="1" baseline="0"/>
            <a:t>maior ou igual </a:t>
          </a:r>
          <a:r>
            <a:rPr lang="pt-BR" sz="1000" baseline="0"/>
            <a:t>à</a:t>
          </a:r>
          <a:r>
            <a:rPr lang="pt-BR" sz="1000"/>
            <a:t> 8.</a:t>
          </a:r>
        </a:p>
        <a:p>
          <a:pPr algn="l"/>
          <a:r>
            <a:rPr lang="pt-BR" sz="1000"/>
            <a:t>Se for </a:t>
          </a:r>
          <a:r>
            <a:rPr lang="pt-BR" sz="1000" b="0">
              <a:solidFill>
                <a:sysClr val="windowText" lastClr="000000"/>
              </a:solidFill>
            </a:rPr>
            <a:t>Verdadeiro</a:t>
          </a:r>
          <a:r>
            <a:rPr lang="pt-BR" sz="1000"/>
            <a:t> o time está </a:t>
          </a:r>
          <a:r>
            <a:rPr lang="pt-BR" sz="1000" b="1">
              <a:solidFill>
                <a:srgbClr val="FF0000"/>
              </a:solidFill>
            </a:rPr>
            <a:t>Classificado</a:t>
          </a:r>
          <a:r>
            <a:rPr lang="pt-BR" sz="1000"/>
            <a:t>.</a:t>
          </a:r>
        </a:p>
        <a:p>
          <a:pPr algn="l"/>
          <a:r>
            <a:rPr lang="pt-BR" sz="1000"/>
            <a:t>Se for </a:t>
          </a:r>
          <a:r>
            <a:rPr lang="pt-BR" sz="1000" b="0">
              <a:solidFill>
                <a:sysClr val="windowText" lastClr="000000"/>
              </a:solidFill>
            </a:rPr>
            <a:t>Falso</a:t>
          </a:r>
          <a:r>
            <a:rPr lang="pt-BR" sz="1000"/>
            <a:t> o time está </a:t>
          </a:r>
          <a:r>
            <a:rPr lang="pt-BR" sz="1000" b="1">
              <a:solidFill>
                <a:srgbClr val="FF0000"/>
              </a:solidFill>
            </a:rPr>
            <a:t>Desclassificado.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</xdr:colOff>
      <xdr:row>1</xdr:row>
      <xdr:rowOff>0</xdr:rowOff>
    </xdr:from>
    <xdr:ext cx="5095875" cy="670561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619875" y="190500"/>
          <a:ext cx="5095875" cy="670561"/>
        </a:xfrm>
        <a:prstGeom prst="rect">
          <a:avLst/>
        </a:prstGeom>
        <a:solidFill>
          <a:srgbClr val="FFFFCC"/>
        </a:solidFill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pt-BR" sz="1100" b="1"/>
            <a:t>RECOMPENSA</a:t>
          </a:r>
        </a:p>
        <a:p>
          <a:pPr algn="l"/>
          <a:endParaRPr lang="pt-BR" sz="1100" b="1"/>
        </a:p>
        <a:p>
          <a:r>
            <a:rPr lang="pt-BR" sz="1100" b="1"/>
            <a:t>Caso Total &gt; 150 </a:t>
          </a:r>
          <a:r>
            <a:rPr lang="pt-BR" sz="1100" b="1">
              <a:solidFill>
                <a:srgbClr val="FF0000"/>
              </a:solidFill>
            </a:rPr>
            <a:t>E</a:t>
          </a:r>
          <a:r>
            <a:rPr lang="pt-BR" sz="1100" b="1"/>
            <a:t> Recorde &lt; 98 , então 25% * Recorde, senão 15% * Recorde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</xdr:colOff>
      <xdr:row>1</xdr:row>
      <xdr:rowOff>0</xdr:rowOff>
    </xdr:from>
    <xdr:ext cx="4877169" cy="60901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168265" y="190500"/>
          <a:ext cx="4877169" cy="609013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RESPOSTA</a:t>
          </a:r>
        </a:p>
        <a:p>
          <a:endParaRPr lang="pt-BR" sz="1100"/>
        </a:p>
        <a:p>
          <a:r>
            <a:rPr lang="pt-BR" sz="1100" b="1"/>
            <a:t>Caso Valor &lt; 10000 </a:t>
          </a:r>
          <a:r>
            <a:rPr lang="pt-BR" sz="1100" b="1">
              <a:solidFill>
                <a:srgbClr val="FF0000"/>
              </a:solidFill>
            </a:rPr>
            <a:t>E</a:t>
          </a:r>
          <a:r>
            <a:rPr lang="pt-BR" sz="1100" b="1"/>
            <a:t> distância &gt; 8000, então </a:t>
          </a:r>
          <a:r>
            <a:rPr lang="pt-BR" sz="1100" b="1">
              <a:solidFill>
                <a:srgbClr val="FF0000"/>
              </a:solidFill>
            </a:rPr>
            <a:t>Aceito</a:t>
          </a:r>
          <a:r>
            <a:rPr lang="pt-BR" sz="1100" b="1"/>
            <a:t>, senão </a:t>
          </a:r>
          <a:r>
            <a:rPr lang="pt-BR" sz="1100" b="1">
              <a:solidFill>
                <a:sysClr val="windowText" lastClr="000000"/>
              </a:solidFill>
            </a:rPr>
            <a:t>deixo</a:t>
          </a:r>
          <a:r>
            <a:rPr lang="pt-BR" sz="1100" b="1"/>
            <a:t> para a </a:t>
          </a:r>
          <a:r>
            <a:rPr lang="pt-BR" sz="1100" b="1">
              <a:solidFill>
                <a:srgbClr val="FF0000"/>
              </a:solidFill>
            </a:rPr>
            <a:t>Próxima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28574</xdr:colOff>
      <xdr:row>1</xdr:row>
      <xdr:rowOff>0</xdr:rowOff>
    </xdr:from>
    <xdr:ext cx="5372101" cy="72009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457824" y="190500"/>
          <a:ext cx="5372101" cy="720090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="1"/>
            <a:t>RESULTADO</a:t>
          </a:r>
        </a:p>
        <a:p>
          <a:endParaRPr lang="pt-BR" sz="1100" b="1"/>
        </a:p>
        <a:p>
          <a:r>
            <a:rPr lang="pt-BR" sz="1100" b="1"/>
            <a:t>Caso Trabalho &gt;= 7 </a:t>
          </a:r>
          <a:r>
            <a:rPr lang="pt-BR" sz="1100" b="1">
              <a:solidFill>
                <a:srgbClr val="FF0000"/>
              </a:solidFill>
            </a:rPr>
            <a:t>E</a:t>
          </a:r>
          <a:r>
            <a:rPr lang="pt-BR" sz="1100" b="1"/>
            <a:t> Frequência &gt;= 75% </a:t>
          </a:r>
          <a:r>
            <a:rPr lang="pt-BR" sz="1100" b="1">
              <a:solidFill>
                <a:srgbClr val="FF0000"/>
              </a:solidFill>
            </a:rPr>
            <a:t>E</a:t>
          </a:r>
          <a:r>
            <a:rPr lang="pt-BR" sz="1100" b="1"/>
            <a:t> Ocorrências &lt; 2, então </a:t>
          </a:r>
          <a:r>
            <a:rPr lang="pt-BR" sz="1100" b="1">
              <a:solidFill>
                <a:srgbClr val="FF0000"/>
              </a:solidFill>
            </a:rPr>
            <a:t>Incluído</a:t>
          </a:r>
          <a:r>
            <a:rPr lang="pt-BR" sz="1100" b="1"/>
            <a:t>, senão </a:t>
          </a:r>
          <a:r>
            <a:rPr lang="pt-BR" sz="1100" b="1">
              <a:solidFill>
                <a:srgbClr val="FF0000"/>
              </a:solidFill>
            </a:rPr>
            <a:t>Excluído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</xdr:row>
      <xdr:rowOff>28575</xdr:rowOff>
    </xdr:from>
    <xdr:ext cx="6829425" cy="1038226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61924" y="2505075"/>
          <a:ext cx="6829425" cy="1038226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Criar fórmula para definir o valor do desconto e o Total a pagar usar </a:t>
          </a:r>
          <a:r>
            <a:rPr lang="pt-BR" sz="1100" b="1">
              <a:solidFill>
                <a:srgbClr val="FF0000"/>
              </a:solidFill>
            </a:rPr>
            <a:t>função SE e E</a:t>
          </a:r>
          <a:r>
            <a:rPr lang="pt-BR" sz="1100"/>
            <a:t>.</a:t>
          </a:r>
        </a:p>
        <a:p>
          <a:r>
            <a:rPr lang="pt-BR" sz="1100"/>
            <a:t>Se o </a:t>
          </a:r>
          <a:r>
            <a:rPr lang="pt-BR" sz="1100" b="1"/>
            <a:t>VALOR COMPRA </a:t>
          </a:r>
          <a:r>
            <a:rPr lang="pt-BR" sz="1100"/>
            <a:t>é maior</a:t>
          </a:r>
          <a:r>
            <a:rPr lang="pt-BR" sz="1100" baseline="0"/>
            <a:t> </a:t>
          </a:r>
          <a:r>
            <a:rPr lang="pt-BR" sz="1100"/>
            <a:t>do que R$ 500 </a:t>
          </a:r>
          <a:r>
            <a:rPr lang="pt-BR" sz="1100" b="1">
              <a:solidFill>
                <a:srgbClr val="FF0000"/>
              </a:solidFill>
            </a:rPr>
            <a:t>E</a:t>
          </a:r>
          <a:r>
            <a:rPr lang="pt-BR" sz="1100"/>
            <a:t>  </a:t>
          </a:r>
          <a:r>
            <a:rPr lang="pt-BR" sz="1100" b="1"/>
            <a:t>FORMA PAGAMENTO </a:t>
          </a:r>
          <a:r>
            <a:rPr lang="pt-BR" sz="1100"/>
            <a:t>é igual a </a:t>
          </a:r>
          <a:r>
            <a:rPr lang="pt-BR" sz="1100" b="1"/>
            <a:t>"Dinheiro"</a:t>
          </a:r>
          <a:r>
            <a:rPr lang="pt-BR" sz="1100"/>
            <a:t>, os clientes terão direito a um desconto de 10% do</a:t>
          </a:r>
          <a:r>
            <a:rPr lang="pt-BR" sz="1100" baseline="0"/>
            <a:t> Valor da Compra</a:t>
          </a:r>
          <a:r>
            <a:rPr lang="pt-BR" sz="1100"/>
            <a:t>. Caso contrário, não há desconto, colocar </a:t>
          </a:r>
          <a:r>
            <a:rPr lang="pt-BR" sz="1100" b="1"/>
            <a:t>zero</a:t>
          </a:r>
          <a:r>
            <a:rPr lang="pt-BR" sz="1100"/>
            <a:t>.</a:t>
          </a:r>
        </a:p>
        <a:p>
          <a:endParaRPr lang="pt-BR" sz="1100"/>
        </a:p>
        <a:p>
          <a:r>
            <a:rPr lang="pt-BR" sz="1100" b="1"/>
            <a:t>Calcule</a:t>
          </a:r>
          <a:r>
            <a:rPr lang="pt-BR" sz="1100" b="1" baseline="0"/>
            <a:t> o Total: </a:t>
          </a:r>
          <a:r>
            <a:rPr lang="pt-BR" sz="1100" baseline="0"/>
            <a:t>Valor da Compra menos o Desconto.</a:t>
          </a:r>
          <a:endParaRPr lang="pt-BR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</xdr:row>
      <xdr:rowOff>19050</xdr:rowOff>
    </xdr:from>
    <xdr:ext cx="6715125" cy="74295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80975" y="2514600"/>
          <a:ext cx="6715125" cy="742950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Usar a </a:t>
          </a:r>
          <a:r>
            <a:rPr lang="pt-BR" sz="11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função SE e E </a:t>
          </a:r>
          <a:r>
            <a:rPr lang="pt-B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para definir o seguinte: </a:t>
          </a:r>
        </a:p>
        <a:p>
          <a:r>
            <a:rPr lang="pt-B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Receberão comissão os vendedores cujo total de vendas for maior ou igual a M</a:t>
          </a:r>
          <a:r>
            <a:rPr lang="pt-BR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eta</a:t>
          </a:r>
          <a:r>
            <a:rPr lang="pt-B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pt-BR" sz="11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E</a:t>
          </a:r>
          <a:r>
            <a:rPr lang="pt-B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um percentual de devolução for menor do que 10%, no </a:t>
          </a:r>
          <a:r>
            <a:rPr lang="pt-BR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STATUS</a:t>
          </a:r>
          <a:r>
            <a:rPr lang="pt-B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deverá aparecer "</a:t>
          </a:r>
          <a:r>
            <a:rPr lang="pt-BR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Pagar" </a:t>
          </a:r>
          <a:r>
            <a:rPr lang="pt-B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se for Verdadeiro em </a:t>
          </a:r>
          <a:r>
            <a:rPr lang="pt-BR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Branco </a:t>
          </a:r>
          <a:r>
            <a:rPr lang="pt-BR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"" se for Falso. </a:t>
          </a:r>
          <a:endParaRPr lang="pt-BR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613556</xdr:colOff>
      <xdr:row>1</xdr:row>
      <xdr:rowOff>6912</xdr:rowOff>
    </xdr:from>
    <xdr:ext cx="5377669" cy="60901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4644536" y="189792"/>
          <a:ext cx="5377669" cy="609013"/>
        </a:xfrm>
        <a:prstGeom prst="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pt-BR" sz="1100" b="1"/>
            <a:t>ABONO</a:t>
          </a:r>
        </a:p>
        <a:p>
          <a:pPr algn="l"/>
          <a:endParaRPr lang="pt-BR" sz="1100" b="1"/>
        </a:p>
        <a:p>
          <a:pPr algn="l"/>
          <a:r>
            <a:rPr lang="pt-BR" sz="1100" b="1"/>
            <a:t>Caso Salário &lt; Salário Mínimo </a:t>
          </a:r>
          <a:r>
            <a:rPr lang="pt-BR" sz="1100" b="1">
              <a:solidFill>
                <a:srgbClr val="FF0000"/>
              </a:solidFill>
            </a:rPr>
            <a:t>OU</a:t>
          </a:r>
          <a:r>
            <a:rPr lang="pt-BR" sz="1100" b="1"/>
            <a:t> Filhos &gt;= 3, então 30% * Salário, senão 10% *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Salário</a:t>
          </a:r>
          <a:r>
            <a:rPr lang="pt-BR" sz="1100" b="1"/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2279-587C-45A6-98AF-12FE8F4E648D}">
  <sheetPr>
    <tabColor rgb="FF92D050"/>
  </sheetPr>
  <dimension ref="B2:G19"/>
  <sheetViews>
    <sheetView showGridLines="0" topLeftCell="A9" zoomScale="130" zoomScaleNormal="130" zoomScaleSheetLayoutView="100" workbookViewId="0">
      <selection activeCell="E13" sqref="E13:F17"/>
    </sheetView>
  </sheetViews>
  <sheetFormatPr defaultRowHeight="12.75" x14ac:dyDescent="0.2"/>
  <cols>
    <col min="1" max="1" width="3.140625" style="33" customWidth="1"/>
    <col min="2" max="2" width="7" style="33" bestFit="1" customWidth="1"/>
    <col min="3" max="3" width="7.5703125" style="33" bestFit="1" customWidth="1"/>
    <col min="4" max="5" width="7.42578125" style="33" bestFit="1" customWidth="1"/>
    <col min="6" max="6" width="55.7109375" style="33" customWidth="1"/>
    <col min="7" max="7" width="9.7109375" style="33" customWidth="1"/>
    <col min="8" max="8" width="4.42578125" style="33" customWidth="1"/>
    <col min="9" max="16384" width="9.140625" style="33"/>
  </cols>
  <sheetData>
    <row r="2" spans="2:7" ht="20.100000000000001" customHeight="1" x14ac:dyDescent="0.25">
      <c r="C2" s="34" t="s">
        <v>26</v>
      </c>
      <c r="D2" s="34" t="s">
        <v>27</v>
      </c>
      <c r="E2" s="34" t="s">
        <v>28</v>
      </c>
      <c r="F2" s="35" t="s">
        <v>29</v>
      </c>
      <c r="G2"/>
    </row>
    <row r="3" spans="2:7" ht="20.100000000000001" customHeight="1" x14ac:dyDescent="0.25">
      <c r="B3" s="36" t="s">
        <v>30</v>
      </c>
      <c r="C3" s="37">
        <v>80</v>
      </c>
      <c r="D3" s="38">
        <v>97</v>
      </c>
      <c r="E3" s="37">
        <v>88</v>
      </c>
      <c r="F3" s="39" t="str">
        <f>IF(AND(C3&gt;=90,D3&gt;=90,E3&gt;=90),"Aprovado","Reprovado")</f>
        <v>Reprovado</v>
      </c>
      <c r="G3"/>
    </row>
    <row r="4" spans="2:7" ht="20.100000000000001" customHeight="1" x14ac:dyDescent="0.2">
      <c r="B4" s="36" t="s">
        <v>31</v>
      </c>
      <c r="C4" s="38">
        <v>95</v>
      </c>
      <c r="D4" s="38">
        <v>91</v>
      </c>
      <c r="E4" s="38">
        <v>99</v>
      </c>
      <c r="F4" s="47" t="str">
        <f t="shared" ref="F4:F7" si="0">IF(AND(C4&gt;=90,D4&gt;=90,E4&gt;=90),"Aprovado","Reprovado")</f>
        <v>Aprovado</v>
      </c>
      <c r="G4" s="40"/>
    </row>
    <row r="5" spans="2:7" ht="20.100000000000001" customHeight="1" x14ac:dyDescent="0.2">
      <c r="B5" s="36" t="s">
        <v>32</v>
      </c>
      <c r="C5" s="37">
        <v>85</v>
      </c>
      <c r="D5" s="37">
        <v>75</v>
      </c>
      <c r="E5" s="37">
        <v>86</v>
      </c>
      <c r="F5" s="47" t="str">
        <f t="shared" si="0"/>
        <v>Reprovado</v>
      </c>
      <c r="G5" s="40"/>
    </row>
    <row r="6" spans="2:7" ht="20.100000000000001" customHeight="1" x14ac:dyDescent="0.2">
      <c r="B6" s="36" t="s">
        <v>33</v>
      </c>
      <c r="C6" s="38">
        <v>92</v>
      </c>
      <c r="D6" s="38">
        <v>95</v>
      </c>
      <c r="E6" s="38">
        <v>98</v>
      </c>
      <c r="F6" s="47" t="str">
        <f t="shared" si="0"/>
        <v>Aprovado</v>
      </c>
      <c r="G6" s="40"/>
    </row>
    <row r="7" spans="2:7" ht="20.100000000000001" customHeight="1" x14ac:dyDescent="0.2">
      <c r="B7" s="36" t="s">
        <v>34</v>
      </c>
      <c r="C7" s="37">
        <v>78</v>
      </c>
      <c r="D7" s="37">
        <v>84</v>
      </c>
      <c r="E7" s="37">
        <v>83</v>
      </c>
      <c r="F7" s="47" t="str">
        <f t="shared" si="0"/>
        <v>Reprovado</v>
      </c>
      <c r="G7" s="40"/>
    </row>
    <row r="8" spans="2:7" ht="20.100000000000001" customHeight="1" x14ac:dyDescent="0.2">
      <c r="B8" s="40"/>
      <c r="C8" s="40"/>
      <c r="D8" s="40"/>
      <c r="E8" s="40"/>
      <c r="G8" s="40"/>
    </row>
    <row r="9" spans="2:7" ht="20.100000000000001" customHeight="1" x14ac:dyDescent="0.2">
      <c r="B9" s="52"/>
      <c r="C9" s="52"/>
      <c r="D9" s="52"/>
      <c r="E9" s="52"/>
      <c r="F9" s="52"/>
      <c r="G9" s="40"/>
    </row>
    <row r="10" spans="2:7" ht="20.100000000000001" customHeight="1" x14ac:dyDescent="0.2"/>
    <row r="11" spans="2:7" ht="20.100000000000001" customHeight="1" x14ac:dyDescent="0.25">
      <c r="C11" s="41"/>
      <c r="D11" s="41"/>
      <c r="E11" s="53" t="s">
        <v>35</v>
      </c>
      <c r="F11" s="53"/>
    </row>
    <row r="12" spans="2:7" ht="20.100000000000001" customHeight="1" x14ac:dyDescent="0.2">
      <c r="C12" s="42" t="s">
        <v>36</v>
      </c>
      <c r="D12" s="42" t="s">
        <v>37</v>
      </c>
      <c r="E12" s="54" t="s">
        <v>5</v>
      </c>
      <c r="F12" s="54"/>
    </row>
    <row r="13" spans="2:7" ht="20.100000000000001" customHeight="1" x14ac:dyDescent="0.2">
      <c r="B13" s="36" t="s">
        <v>38</v>
      </c>
      <c r="C13" s="43">
        <v>36</v>
      </c>
      <c r="D13" s="43">
        <v>10</v>
      </c>
      <c r="E13" s="51" t="str">
        <f>IF(OR(C13&gt;33,D13&gt;=8),"Classificado","Desclassificado")</f>
        <v>Classificado</v>
      </c>
      <c r="F13" s="51"/>
    </row>
    <row r="14" spans="2:7" ht="20.100000000000001" customHeight="1" x14ac:dyDescent="0.2">
      <c r="B14" s="36" t="s">
        <v>39</v>
      </c>
      <c r="C14" s="43">
        <v>25</v>
      </c>
      <c r="D14" s="43">
        <v>6</v>
      </c>
      <c r="E14" s="51" t="str">
        <f t="shared" ref="E14:E17" si="1">IF(OR(C14&gt;33,D14&gt;=8),"Classificado","Desclassificado")</f>
        <v>Desclassificado</v>
      </c>
      <c r="F14" s="51"/>
    </row>
    <row r="15" spans="2:7" ht="20.100000000000001" customHeight="1" x14ac:dyDescent="0.2">
      <c r="B15" s="36" t="s">
        <v>40</v>
      </c>
      <c r="C15" s="43">
        <v>31</v>
      </c>
      <c r="D15" s="43">
        <v>6</v>
      </c>
      <c r="E15" s="51" t="str">
        <f t="shared" si="1"/>
        <v>Desclassificado</v>
      </c>
      <c r="F15" s="51"/>
    </row>
    <row r="16" spans="2:7" ht="20.100000000000001" customHeight="1" x14ac:dyDescent="0.2">
      <c r="B16" s="36" t="s">
        <v>41</v>
      </c>
      <c r="C16" s="43">
        <v>29</v>
      </c>
      <c r="D16" s="43">
        <v>8</v>
      </c>
      <c r="E16" s="51" t="str">
        <f t="shared" si="1"/>
        <v>Classificado</v>
      </c>
      <c r="F16" s="51"/>
    </row>
    <row r="17" spans="2:6" ht="20.100000000000001" customHeight="1" x14ac:dyDescent="0.2">
      <c r="B17" s="36" t="s">
        <v>42</v>
      </c>
      <c r="C17" s="43">
        <v>34</v>
      </c>
      <c r="D17" s="43">
        <v>9</v>
      </c>
      <c r="E17" s="51" t="str">
        <f t="shared" si="1"/>
        <v>Classificado</v>
      </c>
      <c r="F17" s="51"/>
    </row>
    <row r="18" spans="2:6" ht="20.100000000000001" customHeight="1" x14ac:dyDescent="0.2"/>
    <row r="19" spans="2:6" x14ac:dyDescent="0.2">
      <c r="B19" s="52"/>
      <c r="C19" s="52"/>
      <c r="D19" s="52"/>
      <c r="E19" s="52"/>
      <c r="F19" s="52"/>
    </row>
  </sheetData>
  <mergeCells count="9">
    <mergeCell ref="E16:F16"/>
    <mergeCell ref="E17:F17"/>
    <mergeCell ref="B19:F19"/>
    <mergeCell ref="B9:F9"/>
    <mergeCell ref="E11:F11"/>
    <mergeCell ref="E12:F12"/>
    <mergeCell ref="E13:F13"/>
    <mergeCell ref="E14:F14"/>
    <mergeCell ref="E15:F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L18"/>
  <sheetViews>
    <sheetView showGridLines="0" zoomScaleNormal="100" workbookViewId="0">
      <selection activeCell="J11" sqref="J11"/>
    </sheetView>
  </sheetViews>
  <sheetFormatPr defaultColWidth="9.140625" defaultRowHeight="15" x14ac:dyDescent="0.25"/>
  <cols>
    <col min="1" max="1" width="3.28515625" style="1" customWidth="1"/>
    <col min="2" max="4" width="9.5703125" style="1" bestFit="1" customWidth="1"/>
    <col min="5" max="5" width="10.5703125" style="1" bestFit="1" customWidth="1"/>
    <col min="6" max="6" width="9.7109375" style="1" bestFit="1" customWidth="1"/>
    <col min="7" max="7" width="37.5703125" style="1" customWidth="1"/>
    <col min="8" max="16384" width="9.140625" style="1"/>
  </cols>
  <sheetData>
    <row r="2" spans="2:12" ht="15" customHeight="1" x14ac:dyDescent="0.25">
      <c r="B2" s="28" t="s">
        <v>6</v>
      </c>
      <c r="C2" s="28" t="s">
        <v>7</v>
      </c>
      <c r="D2" s="28" t="s">
        <v>8</v>
      </c>
      <c r="E2" s="28" t="s">
        <v>9</v>
      </c>
      <c r="F2" s="28" t="s">
        <v>10</v>
      </c>
      <c r="G2" s="28" t="s">
        <v>11</v>
      </c>
    </row>
    <row r="3" spans="2:12" ht="15" customHeight="1" x14ac:dyDescent="0.25">
      <c r="B3" s="48">
        <v>78</v>
      </c>
      <c r="C3" s="48">
        <v>82</v>
      </c>
      <c r="D3" s="48">
        <v>79</v>
      </c>
      <c r="E3" s="48">
        <f t="shared" ref="E3:E18" si="0">SUM(B3:D3)</f>
        <v>239</v>
      </c>
      <c r="F3" s="48">
        <f t="shared" ref="F3:F18" si="1">MAX(B3:D3)</f>
        <v>82</v>
      </c>
      <c r="G3" s="10">
        <f>IF(AND(E3&gt;150,F3&lt;98),25%*F3,15%*F3)</f>
        <v>20.5</v>
      </c>
    </row>
    <row r="4" spans="2:12" ht="15" customHeight="1" x14ac:dyDescent="0.25">
      <c r="B4" s="48">
        <v>56</v>
      </c>
      <c r="C4" s="48">
        <v>60</v>
      </c>
      <c r="D4" s="48">
        <v>66</v>
      </c>
      <c r="E4" s="48">
        <f t="shared" si="0"/>
        <v>182</v>
      </c>
      <c r="F4" s="48">
        <f t="shared" si="1"/>
        <v>66</v>
      </c>
      <c r="G4" s="10">
        <f t="shared" ref="G4:G18" si="2">IF(AND(E4&gt;150,F4&lt;98),25%*F4,15%*F4)</f>
        <v>16.5</v>
      </c>
    </row>
    <row r="5" spans="2:12" ht="15" customHeight="1" x14ac:dyDescent="0.25">
      <c r="B5" s="48">
        <v>89</v>
      </c>
      <c r="C5" s="48">
        <v>98</v>
      </c>
      <c r="D5" s="48">
        <v>76</v>
      </c>
      <c r="E5" s="48">
        <f t="shared" si="0"/>
        <v>263</v>
      </c>
      <c r="F5" s="48">
        <f t="shared" si="1"/>
        <v>98</v>
      </c>
      <c r="G5" s="10">
        <f t="shared" si="2"/>
        <v>14.7</v>
      </c>
    </row>
    <row r="6" spans="2:12" ht="15" customHeight="1" x14ac:dyDescent="0.25">
      <c r="B6" s="48">
        <v>53</v>
      </c>
      <c r="C6" s="48">
        <v>58</v>
      </c>
      <c r="D6" s="48">
        <v>62</v>
      </c>
      <c r="E6" s="48">
        <f t="shared" si="0"/>
        <v>173</v>
      </c>
      <c r="F6" s="48">
        <f t="shared" si="1"/>
        <v>62</v>
      </c>
      <c r="G6" s="10">
        <f t="shared" si="2"/>
        <v>15.5</v>
      </c>
    </row>
    <row r="7" spans="2:12" ht="15" customHeight="1" x14ac:dyDescent="0.25">
      <c r="B7" s="48">
        <v>78</v>
      </c>
      <c r="C7" s="48">
        <v>82</v>
      </c>
      <c r="D7" s="48">
        <v>79</v>
      </c>
      <c r="E7" s="48">
        <f t="shared" si="0"/>
        <v>239</v>
      </c>
      <c r="F7" s="48">
        <f t="shared" si="1"/>
        <v>82</v>
      </c>
      <c r="G7" s="10">
        <f t="shared" si="2"/>
        <v>20.5</v>
      </c>
      <c r="I7" s="55" t="s">
        <v>43</v>
      </c>
      <c r="J7" s="55"/>
      <c r="K7" s="55"/>
      <c r="L7" s="55"/>
    </row>
    <row r="8" spans="2:12" ht="15" customHeight="1" x14ac:dyDescent="0.25">
      <c r="B8" s="48">
        <v>53</v>
      </c>
      <c r="C8" s="48">
        <v>58</v>
      </c>
      <c r="D8" s="48">
        <v>62</v>
      </c>
      <c r="E8" s="48">
        <f t="shared" si="0"/>
        <v>173</v>
      </c>
      <c r="F8" s="48">
        <f t="shared" si="1"/>
        <v>62</v>
      </c>
      <c r="G8" s="10">
        <f t="shared" si="2"/>
        <v>15.5</v>
      </c>
    </row>
    <row r="9" spans="2:12" ht="15" customHeight="1" x14ac:dyDescent="0.25">
      <c r="B9" s="48">
        <v>78</v>
      </c>
      <c r="C9" s="48">
        <v>82</v>
      </c>
      <c r="D9" s="48">
        <v>79</v>
      </c>
      <c r="E9" s="48">
        <f t="shared" si="0"/>
        <v>239</v>
      </c>
      <c r="F9" s="48">
        <f t="shared" si="1"/>
        <v>82</v>
      </c>
      <c r="G9" s="10">
        <f t="shared" si="2"/>
        <v>20.5</v>
      </c>
    </row>
    <row r="10" spans="2:12" ht="15" customHeight="1" x14ac:dyDescent="0.25">
      <c r="B10" s="48">
        <v>89</v>
      </c>
      <c r="C10" s="48">
        <v>98</v>
      </c>
      <c r="D10" s="48">
        <v>76</v>
      </c>
      <c r="E10" s="48">
        <f t="shared" si="0"/>
        <v>263</v>
      </c>
      <c r="F10" s="48">
        <f t="shared" si="1"/>
        <v>98</v>
      </c>
      <c r="G10" s="10">
        <f t="shared" si="2"/>
        <v>14.7</v>
      </c>
    </row>
    <row r="11" spans="2:12" ht="15" customHeight="1" x14ac:dyDescent="0.25">
      <c r="B11" s="48">
        <v>78</v>
      </c>
      <c r="C11" s="48">
        <v>82</v>
      </c>
      <c r="D11" s="48">
        <v>79</v>
      </c>
      <c r="E11" s="48">
        <f t="shared" si="0"/>
        <v>239</v>
      </c>
      <c r="F11" s="48">
        <f t="shared" si="1"/>
        <v>82</v>
      </c>
      <c r="G11" s="10">
        <f t="shared" si="2"/>
        <v>20.5</v>
      </c>
    </row>
    <row r="12" spans="2:12" ht="15" customHeight="1" x14ac:dyDescent="0.25">
      <c r="B12" s="48">
        <v>56</v>
      </c>
      <c r="C12" s="48">
        <v>60</v>
      </c>
      <c r="D12" s="48">
        <v>66</v>
      </c>
      <c r="E12" s="48">
        <f t="shared" si="0"/>
        <v>182</v>
      </c>
      <c r="F12" s="48">
        <f t="shared" si="1"/>
        <v>66</v>
      </c>
      <c r="G12" s="10">
        <f t="shared" si="2"/>
        <v>16.5</v>
      </c>
    </row>
    <row r="13" spans="2:12" ht="15" customHeight="1" x14ac:dyDescent="0.25">
      <c r="B13" s="48">
        <v>53</v>
      </c>
      <c r="C13" s="48">
        <v>58</v>
      </c>
      <c r="D13" s="48">
        <v>62</v>
      </c>
      <c r="E13" s="48">
        <f t="shared" si="0"/>
        <v>173</v>
      </c>
      <c r="F13" s="48">
        <f t="shared" si="1"/>
        <v>62</v>
      </c>
      <c r="G13" s="10">
        <f t="shared" si="2"/>
        <v>15.5</v>
      </c>
    </row>
    <row r="14" spans="2:12" ht="15" customHeight="1" x14ac:dyDescent="0.25">
      <c r="B14" s="48">
        <v>53</v>
      </c>
      <c r="C14" s="48">
        <v>58</v>
      </c>
      <c r="D14" s="48">
        <v>62</v>
      </c>
      <c r="E14" s="48">
        <f t="shared" si="0"/>
        <v>173</v>
      </c>
      <c r="F14" s="48">
        <f t="shared" si="1"/>
        <v>62</v>
      </c>
      <c r="G14" s="10">
        <f t="shared" si="2"/>
        <v>15.5</v>
      </c>
    </row>
    <row r="15" spans="2:12" ht="15" customHeight="1" x14ac:dyDescent="0.25">
      <c r="B15" s="48">
        <v>89</v>
      </c>
      <c r="C15" s="48">
        <v>98</v>
      </c>
      <c r="D15" s="48">
        <v>76</v>
      </c>
      <c r="E15" s="48">
        <f t="shared" si="0"/>
        <v>263</v>
      </c>
      <c r="F15" s="48">
        <f t="shared" si="1"/>
        <v>98</v>
      </c>
      <c r="G15" s="10">
        <f t="shared" si="2"/>
        <v>14.7</v>
      </c>
    </row>
    <row r="16" spans="2:12" ht="15" customHeight="1" x14ac:dyDescent="0.25">
      <c r="B16" s="48">
        <v>53</v>
      </c>
      <c r="C16" s="48">
        <v>58</v>
      </c>
      <c r="D16" s="48">
        <v>62</v>
      </c>
      <c r="E16" s="48">
        <f t="shared" si="0"/>
        <v>173</v>
      </c>
      <c r="F16" s="48">
        <f t="shared" si="1"/>
        <v>62</v>
      </c>
      <c r="G16" s="10">
        <f t="shared" si="2"/>
        <v>15.5</v>
      </c>
    </row>
    <row r="17" spans="2:7" ht="15" customHeight="1" x14ac:dyDescent="0.25">
      <c r="B17" s="48">
        <v>56</v>
      </c>
      <c r="C17" s="48">
        <v>60</v>
      </c>
      <c r="D17" s="48">
        <v>66</v>
      </c>
      <c r="E17" s="48">
        <f t="shared" si="0"/>
        <v>182</v>
      </c>
      <c r="F17" s="48">
        <f t="shared" si="1"/>
        <v>66</v>
      </c>
      <c r="G17" s="10">
        <f t="shared" si="2"/>
        <v>16.5</v>
      </c>
    </row>
    <row r="18" spans="2:7" ht="15" customHeight="1" x14ac:dyDescent="0.25">
      <c r="B18" s="48">
        <v>53</v>
      </c>
      <c r="C18" s="48">
        <v>58</v>
      </c>
      <c r="D18" s="48">
        <v>62</v>
      </c>
      <c r="E18" s="48">
        <f t="shared" si="0"/>
        <v>173</v>
      </c>
      <c r="F18" s="48">
        <f t="shared" si="1"/>
        <v>62</v>
      </c>
      <c r="G18" s="10">
        <f t="shared" si="2"/>
        <v>15.5</v>
      </c>
    </row>
  </sheetData>
  <mergeCells count="1">
    <mergeCell ref="I7:L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G18"/>
  <sheetViews>
    <sheetView showGridLines="0" zoomScaleNormal="100" workbookViewId="0">
      <selection activeCell="G12" sqref="G12"/>
    </sheetView>
  </sheetViews>
  <sheetFormatPr defaultColWidth="9.140625" defaultRowHeight="15" x14ac:dyDescent="0.25"/>
  <cols>
    <col min="1" max="1" width="3.140625" style="1" customWidth="1"/>
    <col min="2" max="2" width="13.28515625" style="1" bestFit="1" customWidth="1"/>
    <col min="3" max="3" width="7.85546875" style="1" bestFit="1" customWidth="1"/>
    <col min="4" max="4" width="43.85546875" style="1" customWidth="1"/>
    <col min="5" max="5" width="9.140625" style="1"/>
    <col min="6" max="6" width="15" style="1" customWidth="1"/>
    <col min="7" max="7" width="47.5703125" style="1" bestFit="1" customWidth="1"/>
    <col min="8" max="8" width="12.5703125" style="1" customWidth="1"/>
    <col min="9" max="16384" width="9.140625" style="1"/>
  </cols>
  <sheetData>
    <row r="2" spans="2:7" x14ac:dyDescent="0.25">
      <c r="B2" s="29" t="s">
        <v>0</v>
      </c>
      <c r="C2" s="29" t="s">
        <v>1</v>
      </c>
      <c r="D2" s="29" t="s">
        <v>2</v>
      </c>
    </row>
    <row r="3" spans="2:7" x14ac:dyDescent="0.25">
      <c r="B3" s="15">
        <v>16000</v>
      </c>
      <c r="C3" s="16">
        <v>6000</v>
      </c>
      <c r="D3" s="17" t="str">
        <f>IF(AND(B3&lt;10000,C3&gt;8000),"Aceito","Próxima")</f>
        <v>Próxima</v>
      </c>
    </row>
    <row r="4" spans="2:7" x14ac:dyDescent="0.25">
      <c r="B4" s="15">
        <v>8000</v>
      </c>
      <c r="C4" s="16">
        <v>7711</v>
      </c>
      <c r="D4" s="17" t="str">
        <f t="shared" ref="D4:D18" si="0">IF(AND(B4&lt;10000,C4&gt;8000),"Aceito","Próxima")</f>
        <v>Próxima</v>
      </c>
    </row>
    <row r="5" spans="2:7" x14ac:dyDescent="0.25">
      <c r="B5" s="15">
        <v>9000</v>
      </c>
      <c r="C5" s="16">
        <v>8316</v>
      </c>
      <c r="D5" s="17" t="str">
        <f t="shared" si="0"/>
        <v>Aceito</v>
      </c>
    </row>
    <row r="6" spans="2:7" x14ac:dyDescent="0.25">
      <c r="B6" s="15">
        <v>4000</v>
      </c>
      <c r="C6" s="16">
        <v>9162</v>
      </c>
      <c r="D6" s="17" t="str">
        <f t="shared" si="0"/>
        <v>Aceito</v>
      </c>
    </row>
    <row r="7" spans="2:7" x14ac:dyDescent="0.25">
      <c r="B7" s="15">
        <v>8000</v>
      </c>
      <c r="C7" s="16">
        <v>9500</v>
      </c>
      <c r="D7" s="17" t="str">
        <f t="shared" si="0"/>
        <v>Aceito</v>
      </c>
      <c r="F7" s="55" t="s">
        <v>44</v>
      </c>
      <c r="G7" s="55"/>
    </row>
    <row r="8" spans="2:7" x14ac:dyDescent="0.25">
      <c r="B8" s="15">
        <v>8000</v>
      </c>
      <c r="C8" s="16">
        <v>9871</v>
      </c>
      <c r="D8" s="17" t="str">
        <f t="shared" si="0"/>
        <v>Aceito</v>
      </c>
    </row>
    <row r="9" spans="2:7" x14ac:dyDescent="0.25">
      <c r="B9" s="15">
        <v>7000</v>
      </c>
      <c r="C9" s="16">
        <v>10004</v>
      </c>
      <c r="D9" s="17" t="str">
        <f t="shared" si="0"/>
        <v>Aceito</v>
      </c>
    </row>
    <row r="10" spans="2:7" x14ac:dyDescent="0.25">
      <c r="B10" s="15">
        <v>5000</v>
      </c>
      <c r="C10" s="16">
        <v>10798</v>
      </c>
      <c r="D10" s="17" t="str">
        <f t="shared" si="0"/>
        <v>Aceito</v>
      </c>
    </row>
    <row r="11" spans="2:7" x14ac:dyDescent="0.25">
      <c r="B11" s="15">
        <v>9500</v>
      </c>
      <c r="C11" s="16">
        <v>12300</v>
      </c>
      <c r="D11" s="17" t="str">
        <f t="shared" si="0"/>
        <v>Aceito</v>
      </c>
    </row>
    <row r="12" spans="2:7" x14ac:dyDescent="0.25">
      <c r="B12" s="15">
        <v>10100</v>
      </c>
      <c r="C12" s="16">
        <v>13489</v>
      </c>
      <c r="D12" s="17" t="str">
        <f t="shared" si="0"/>
        <v>Próxima</v>
      </c>
    </row>
    <row r="13" spans="2:7" x14ac:dyDescent="0.25">
      <c r="B13" s="15">
        <v>9000</v>
      </c>
      <c r="C13" s="16">
        <v>14068</v>
      </c>
      <c r="D13" s="17" t="str">
        <f t="shared" si="0"/>
        <v>Aceito</v>
      </c>
    </row>
    <row r="14" spans="2:7" x14ac:dyDescent="0.25">
      <c r="B14" s="15">
        <v>9900</v>
      </c>
      <c r="C14" s="16">
        <v>15414</v>
      </c>
      <c r="D14" s="17" t="str">
        <f t="shared" si="0"/>
        <v>Aceito</v>
      </c>
    </row>
    <row r="15" spans="2:7" x14ac:dyDescent="0.25">
      <c r="B15" s="15">
        <v>15000</v>
      </c>
      <c r="C15" s="16">
        <v>16166</v>
      </c>
      <c r="D15" s="17" t="str">
        <f t="shared" si="0"/>
        <v>Próxima</v>
      </c>
    </row>
    <row r="16" spans="2:7" x14ac:dyDescent="0.25">
      <c r="B16" s="15">
        <v>15500</v>
      </c>
      <c r="C16" s="16">
        <v>16500</v>
      </c>
      <c r="D16" s="17" t="str">
        <f t="shared" si="0"/>
        <v>Próxima</v>
      </c>
    </row>
    <row r="17" spans="2:4" x14ac:dyDescent="0.25">
      <c r="B17" s="15">
        <v>11000</v>
      </c>
      <c r="C17" s="16">
        <v>17706</v>
      </c>
      <c r="D17" s="17" t="str">
        <f t="shared" si="0"/>
        <v>Próxima</v>
      </c>
    </row>
    <row r="18" spans="2:4" x14ac:dyDescent="0.25">
      <c r="B18" s="15">
        <v>2000</v>
      </c>
      <c r="C18" s="16">
        <v>18553</v>
      </c>
      <c r="D18" s="17" t="str">
        <f t="shared" si="0"/>
        <v>Aceito</v>
      </c>
    </row>
  </sheetData>
  <sortState xmlns:xlrd2="http://schemas.microsoft.com/office/spreadsheetml/2017/richdata2" ref="B3:D18">
    <sortCondition ref="C3"/>
  </sortState>
  <mergeCells count="1">
    <mergeCell ref="F7:G7"/>
  </mergeCells>
  <pageMargins left="0.511811024" right="0.511811024" top="0.78740157499999996" bottom="0.78740157499999996" header="0.31496062000000002" footer="0.31496062000000002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B2:K20"/>
  <sheetViews>
    <sheetView showGridLines="0" zoomScaleNormal="100" workbookViewId="0">
      <selection activeCell="G7" sqref="G7:K7"/>
    </sheetView>
  </sheetViews>
  <sheetFormatPr defaultColWidth="9.140625" defaultRowHeight="15" x14ac:dyDescent="0.25"/>
  <cols>
    <col min="1" max="1" width="3.140625" style="1" customWidth="1"/>
    <col min="2" max="2" width="7.7109375" style="1" bestFit="1" customWidth="1"/>
    <col min="3" max="3" width="9.5703125" style="1" bestFit="1" customWidth="1"/>
    <col min="4" max="4" width="10.140625" style="1" bestFit="1" customWidth="1"/>
    <col min="5" max="5" width="41.7109375" style="1" customWidth="1"/>
    <col min="6" max="16384" width="9.140625" style="1"/>
  </cols>
  <sheetData>
    <row r="2" spans="2:11" x14ac:dyDescent="0.25">
      <c r="B2" s="30" t="s">
        <v>3</v>
      </c>
      <c r="C2" s="30" t="s">
        <v>25</v>
      </c>
      <c r="D2" s="30" t="s">
        <v>4</v>
      </c>
      <c r="E2" s="29" t="s">
        <v>5</v>
      </c>
    </row>
    <row r="3" spans="2:11" x14ac:dyDescent="0.25">
      <c r="B3" s="6">
        <v>8.5</v>
      </c>
      <c r="C3" s="7">
        <v>0.82</v>
      </c>
      <c r="D3" s="8">
        <v>2</v>
      </c>
      <c r="E3" s="27" t="str">
        <f>IF(AND(B3&gt;=7,C3&gt;=75%,D3&lt;2),"Incluído","Excluído")</f>
        <v>Excluído</v>
      </c>
    </row>
    <row r="4" spans="2:11" x14ac:dyDescent="0.25">
      <c r="B4" s="6">
        <v>7.5</v>
      </c>
      <c r="C4" s="7">
        <v>0.67</v>
      </c>
      <c r="D4" s="8">
        <v>1</v>
      </c>
      <c r="E4" s="27" t="str">
        <f t="shared" ref="E4:E20" si="0">IF(AND(B4&gt;=7,C4&gt;=75%,D4&lt;2),"Incluído","Excluído")</f>
        <v>Excluído</v>
      </c>
    </row>
    <row r="5" spans="2:11" x14ac:dyDescent="0.25">
      <c r="B5" s="6">
        <v>6.8</v>
      </c>
      <c r="C5" s="7">
        <v>0.98</v>
      </c>
      <c r="D5" s="8">
        <v>0</v>
      </c>
      <c r="E5" s="27" t="str">
        <f t="shared" si="0"/>
        <v>Excluído</v>
      </c>
    </row>
    <row r="6" spans="2:11" x14ac:dyDescent="0.25">
      <c r="B6" s="6">
        <v>8.1999999999999993</v>
      </c>
      <c r="C6" s="7">
        <v>0.84</v>
      </c>
      <c r="D6" s="8">
        <v>1</v>
      </c>
      <c r="E6" s="27" t="str">
        <f t="shared" si="0"/>
        <v>Incluído</v>
      </c>
    </row>
    <row r="7" spans="2:11" x14ac:dyDescent="0.25">
      <c r="B7" s="6">
        <v>6.3</v>
      </c>
      <c r="C7" s="7">
        <v>0.57999999999999996</v>
      </c>
      <c r="D7" s="8">
        <v>2</v>
      </c>
      <c r="E7" s="27" t="str">
        <f t="shared" si="0"/>
        <v>Excluído</v>
      </c>
      <c r="G7" s="56" t="s">
        <v>45</v>
      </c>
      <c r="H7" s="56"/>
      <c r="I7" s="56"/>
      <c r="J7" s="56"/>
      <c r="K7" s="56"/>
    </row>
    <row r="8" spans="2:11" x14ac:dyDescent="0.25">
      <c r="B8" s="6">
        <v>8.75</v>
      </c>
      <c r="C8" s="7">
        <v>0.76</v>
      </c>
      <c r="D8" s="8">
        <v>3</v>
      </c>
      <c r="E8" s="27" t="str">
        <f t="shared" si="0"/>
        <v>Excluído</v>
      </c>
    </row>
    <row r="9" spans="2:11" x14ac:dyDescent="0.25">
      <c r="B9" s="6">
        <v>7</v>
      </c>
      <c r="C9" s="7">
        <v>0.8</v>
      </c>
      <c r="D9" s="8">
        <v>4</v>
      </c>
      <c r="E9" s="27" t="str">
        <f t="shared" si="0"/>
        <v>Excluído</v>
      </c>
    </row>
    <row r="10" spans="2:11" x14ac:dyDescent="0.25">
      <c r="B10" s="6">
        <v>7.5</v>
      </c>
      <c r="C10" s="7">
        <v>0.623</v>
      </c>
      <c r="D10" s="8">
        <v>5</v>
      </c>
      <c r="E10" s="27" t="str">
        <f t="shared" si="0"/>
        <v>Excluído</v>
      </c>
    </row>
    <row r="11" spans="2:11" x14ac:dyDescent="0.25">
      <c r="B11" s="6">
        <v>8.5</v>
      </c>
      <c r="C11" s="7">
        <v>0.78</v>
      </c>
      <c r="D11" s="8">
        <v>1</v>
      </c>
      <c r="E11" s="27" t="str">
        <f t="shared" si="0"/>
        <v>Incluído</v>
      </c>
    </row>
    <row r="12" spans="2:11" x14ac:dyDescent="0.25">
      <c r="B12" s="6">
        <v>9.5</v>
      </c>
      <c r="C12" s="7">
        <v>0.56100000000000005</v>
      </c>
      <c r="D12" s="8">
        <v>0</v>
      </c>
      <c r="E12" s="27" t="str">
        <f t="shared" si="0"/>
        <v>Excluído</v>
      </c>
    </row>
    <row r="13" spans="2:11" x14ac:dyDescent="0.25">
      <c r="B13" s="6">
        <v>10</v>
      </c>
      <c r="C13" s="7">
        <v>0.79</v>
      </c>
      <c r="D13" s="8">
        <v>0</v>
      </c>
      <c r="E13" s="27" t="str">
        <f t="shared" si="0"/>
        <v>Incluído</v>
      </c>
    </row>
    <row r="14" spans="2:11" x14ac:dyDescent="0.25">
      <c r="B14" s="6">
        <v>9.75</v>
      </c>
      <c r="C14" s="7">
        <v>0.499</v>
      </c>
      <c r="D14" s="8">
        <v>0</v>
      </c>
      <c r="E14" s="27" t="str">
        <f t="shared" si="0"/>
        <v>Excluído</v>
      </c>
    </row>
    <row r="15" spans="2:11" x14ac:dyDescent="0.25">
      <c r="B15" s="6">
        <v>9.5</v>
      </c>
      <c r="C15" s="7">
        <v>0.46800000000000003</v>
      </c>
      <c r="D15" s="8">
        <v>4</v>
      </c>
      <c r="E15" s="27" t="str">
        <f t="shared" si="0"/>
        <v>Excluído</v>
      </c>
    </row>
    <row r="16" spans="2:11" x14ac:dyDescent="0.25">
      <c r="B16" s="6">
        <v>9.25</v>
      </c>
      <c r="C16" s="7">
        <v>0.437</v>
      </c>
      <c r="D16" s="8">
        <v>3</v>
      </c>
      <c r="E16" s="27" t="str">
        <f t="shared" si="0"/>
        <v>Excluído</v>
      </c>
    </row>
    <row r="17" spans="2:5" x14ac:dyDescent="0.25">
      <c r="B17" s="6">
        <v>9</v>
      </c>
      <c r="C17" s="7">
        <v>1</v>
      </c>
      <c r="D17" s="8">
        <v>2</v>
      </c>
      <c r="E17" s="27" t="str">
        <f t="shared" si="0"/>
        <v>Excluído</v>
      </c>
    </row>
    <row r="18" spans="2:5" x14ac:dyDescent="0.25">
      <c r="B18" s="6">
        <v>8.75</v>
      </c>
      <c r="C18" s="7">
        <v>0.95</v>
      </c>
      <c r="D18" s="8">
        <v>1</v>
      </c>
      <c r="E18" s="27" t="str">
        <f t="shared" si="0"/>
        <v>Incluído</v>
      </c>
    </row>
    <row r="19" spans="2:5" x14ac:dyDescent="0.25">
      <c r="B19" s="6">
        <v>8.5</v>
      </c>
      <c r="C19" s="7">
        <v>0.9</v>
      </c>
      <c r="D19" s="8">
        <v>9</v>
      </c>
      <c r="E19" s="27" t="str">
        <f t="shared" si="0"/>
        <v>Excluído</v>
      </c>
    </row>
    <row r="20" spans="2:5" x14ac:dyDescent="0.25">
      <c r="B20" s="6">
        <v>8.25</v>
      </c>
      <c r="C20" s="7">
        <v>0.85</v>
      </c>
      <c r="D20" s="8">
        <v>3</v>
      </c>
      <c r="E20" s="27" t="str">
        <f t="shared" si="0"/>
        <v>Excluído</v>
      </c>
    </row>
  </sheetData>
  <mergeCells count="1">
    <mergeCell ref="G7:K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E12"/>
  <sheetViews>
    <sheetView showGridLines="0" zoomScaleNormal="100" workbookViewId="0">
      <selection activeCell="F4" sqref="F4"/>
    </sheetView>
  </sheetViews>
  <sheetFormatPr defaultColWidth="9.140625" defaultRowHeight="15" x14ac:dyDescent="0.25"/>
  <cols>
    <col min="1" max="1" width="2.140625" style="18" customWidth="1"/>
    <col min="2" max="2" width="10.5703125" style="18" bestFit="1" customWidth="1"/>
    <col min="3" max="3" width="13.85546875" style="18" bestFit="1" customWidth="1"/>
    <col min="4" max="4" width="37.85546875" style="18" customWidth="1"/>
    <col min="5" max="5" width="15.7109375" style="18" customWidth="1"/>
    <col min="6" max="16384" width="9.140625" style="18"/>
  </cols>
  <sheetData>
    <row r="1" spans="2:5" ht="12" customHeight="1" x14ac:dyDescent="0.25"/>
    <row r="2" spans="2:5" s="23" customFormat="1" ht="30" x14ac:dyDescent="0.25">
      <c r="B2" s="44" t="s">
        <v>20</v>
      </c>
      <c r="C2" s="44" t="s">
        <v>19</v>
      </c>
      <c r="D2" s="31" t="s">
        <v>18</v>
      </c>
      <c r="E2" s="31" t="s">
        <v>9</v>
      </c>
    </row>
    <row r="3" spans="2:5" x14ac:dyDescent="0.25">
      <c r="B3" s="21">
        <v>700</v>
      </c>
      <c r="C3" s="20" t="s">
        <v>16</v>
      </c>
      <c r="D3" s="50">
        <f>IF(AND(B3&gt;500,C3="Dinheiro"),10%*B3,0)</f>
        <v>70</v>
      </c>
      <c r="E3" s="19">
        <f>B3-D3</f>
        <v>630</v>
      </c>
    </row>
    <row r="4" spans="2:5" x14ac:dyDescent="0.25">
      <c r="B4" s="21">
        <v>590</v>
      </c>
      <c r="C4" s="22" t="s">
        <v>17</v>
      </c>
      <c r="D4" s="50">
        <f t="shared" ref="D4:D12" si="0">IF(AND(B4&gt;500,C4="Dinheiro"),10%*B4,0)</f>
        <v>0</v>
      </c>
      <c r="E4" s="19">
        <f t="shared" ref="E4:E12" si="1">B4-D4</f>
        <v>590</v>
      </c>
    </row>
    <row r="5" spans="2:5" x14ac:dyDescent="0.25">
      <c r="B5" s="21">
        <v>520</v>
      </c>
      <c r="C5" s="22" t="s">
        <v>17</v>
      </c>
      <c r="D5" s="50">
        <f t="shared" si="0"/>
        <v>0</v>
      </c>
      <c r="E5" s="19">
        <f t="shared" si="1"/>
        <v>520</v>
      </c>
    </row>
    <row r="6" spans="2:5" x14ac:dyDescent="0.25">
      <c r="B6" s="21">
        <v>936</v>
      </c>
      <c r="C6" s="22" t="s">
        <v>17</v>
      </c>
      <c r="D6" s="50">
        <f t="shared" si="0"/>
        <v>0</v>
      </c>
      <c r="E6" s="19">
        <f t="shared" si="1"/>
        <v>936</v>
      </c>
    </row>
    <row r="7" spans="2:5" x14ac:dyDescent="0.25">
      <c r="B7" s="21">
        <v>994</v>
      </c>
      <c r="C7" s="20" t="s">
        <v>16</v>
      </c>
      <c r="D7" s="50">
        <f t="shared" si="0"/>
        <v>99.4</v>
      </c>
      <c r="E7" s="19">
        <f t="shared" si="1"/>
        <v>894.6</v>
      </c>
    </row>
    <row r="8" spans="2:5" x14ac:dyDescent="0.25">
      <c r="B8" s="21">
        <v>139</v>
      </c>
      <c r="C8" s="22" t="s">
        <v>17</v>
      </c>
      <c r="D8" s="50">
        <f t="shared" si="0"/>
        <v>0</v>
      </c>
      <c r="E8" s="19">
        <f t="shared" si="1"/>
        <v>139</v>
      </c>
    </row>
    <row r="9" spans="2:5" x14ac:dyDescent="0.25">
      <c r="B9" s="21">
        <v>699</v>
      </c>
      <c r="C9" s="20" t="s">
        <v>16</v>
      </c>
      <c r="D9" s="50">
        <f t="shared" si="0"/>
        <v>69.900000000000006</v>
      </c>
      <c r="E9" s="19">
        <f t="shared" si="1"/>
        <v>629.1</v>
      </c>
    </row>
    <row r="10" spans="2:5" x14ac:dyDescent="0.25">
      <c r="B10" s="21">
        <v>615</v>
      </c>
      <c r="C10" s="22" t="s">
        <v>17</v>
      </c>
      <c r="D10" s="50">
        <f t="shared" si="0"/>
        <v>0</v>
      </c>
      <c r="E10" s="19">
        <f t="shared" si="1"/>
        <v>615</v>
      </c>
    </row>
    <row r="11" spans="2:5" x14ac:dyDescent="0.25">
      <c r="B11" s="21">
        <v>467</v>
      </c>
      <c r="C11" s="20" t="s">
        <v>16</v>
      </c>
      <c r="D11" s="50">
        <f t="shared" si="0"/>
        <v>0</v>
      </c>
      <c r="E11" s="19">
        <f t="shared" si="1"/>
        <v>467</v>
      </c>
    </row>
    <row r="12" spans="2:5" x14ac:dyDescent="0.25">
      <c r="B12" s="21">
        <v>999</v>
      </c>
      <c r="C12" s="20" t="s">
        <v>16</v>
      </c>
      <c r="D12" s="50">
        <f t="shared" si="0"/>
        <v>99.9</v>
      </c>
      <c r="E12" s="19">
        <f t="shared" si="1"/>
        <v>899.1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1:E12"/>
  <sheetViews>
    <sheetView showGridLines="0" tabSelected="1" zoomScaleNormal="100" workbookViewId="0">
      <selection activeCell="F5" sqref="F5"/>
    </sheetView>
  </sheetViews>
  <sheetFormatPr defaultColWidth="9.140625" defaultRowHeight="15" x14ac:dyDescent="0.25"/>
  <cols>
    <col min="1" max="1" width="2.42578125" style="18" customWidth="1"/>
    <col min="2" max="3" width="12.140625" style="18" bestFit="1" customWidth="1"/>
    <col min="4" max="4" width="10.140625" style="18" bestFit="1" customWidth="1"/>
    <col min="5" max="5" width="35.7109375" style="18" customWidth="1"/>
    <col min="6" max="16384" width="9.140625" style="18"/>
  </cols>
  <sheetData>
    <row r="1" spans="2:5" ht="12.75" customHeight="1" x14ac:dyDescent="0.25"/>
    <row r="2" spans="2:5" ht="31.5" customHeight="1" x14ac:dyDescent="0.25">
      <c r="B2" s="32" t="s">
        <v>24</v>
      </c>
      <c r="C2" s="45" t="s">
        <v>23</v>
      </c>
      <c r="D2" s="46" t="s">
        <v>22</v>
      </c>
      <c r="E2" s="32" t="s">
        <v>21</v>
      </c>
    </row>
    <row r="3" spans="2:5" x14ac:dyDescent="0.25">
      <c r="B3" s="26">
        <v>1897</v>
      </c>
      <c r="C3" s="26">
        <v>2200</v>
      </c>
      <c r="D3" s="25">
        <v>9.98E-2</v>
      </c>
      <c r="E3" s="24" t="str">
        <f>IF(AND(C3&gt;=B3,D3&lt;10%),"Pagar","o")</f>
        <v>Pagar</v>
      </c>
    </row>
    <row r="4" spans="2:5" x14ac:dyDescent="0.25">
      <c r="B4" s="26">
        <v>2148</v>
      </c>
      <c r="C4" s="26">
        <v>3649</v>
      </c>
      <c r="D4" s="25">
        <v>0.122</v>
      </c>
      <c r="E4" s="24" t="str">
        <f>IF(AND(C4&gt;=B4,D4&lt;10%),"Pagar","")</f>
        <v/>
      </c>
    </row>
    <row r="5" spans="2:5" x14ac:dyDescent="0.25">
      <c r="B5" s="26">
        <v>1881</v>
      </c>
      <c r="C5" s="26">
        <v>3542</v>
      </c>
      <c r="D5" s="25">
        <v>8.6800000000000002E-2</v>
      </c>
      <c r="E5" s="24" t="str">
        <f t="shared" ref="E5:E12" si="0">IF(AND(C5&gt;=B5,D5&lt;10%),"Pagar","")</f>
        <v>Pagar</v>
      </c>
    </row>
    <row r="6" spans="2:5" x14ac:dyDescent="0.25">
      <c r="B6" s="26">
        <v>1500</v>
      </c>
      <c r="C6" s="26">
        <v>3995</v>
      </c>
      <c r="D6" s="25">
        <v>0.08</v>
      </c>
      <c r="E6" s="24" t="str">
        <f t="shared" si="0"/>
        <v>Pagar</v>
      </c>
    </row>
    <row r="7" spans="2:5" x14ac:dyDescent="0.25">
      <c r="B7" s="26">
        <v>1983</v>
      </c>
      <c r="C7" s="26">
        <v>3113</v>
      </c>
      <c r="D7" s="25">
        <v>0.09</v>
      </c>
      <c r="E7" s="24" t="str">
        <f t="shared" si="0"/>
        <v>Pagar</v>
      </c>
    </row>
    <row r="8" spans="2:5" x14ac:dyDescent="0.25">
      <c r="B8" s="26">
        <v>2217</v>
      </c>
      <c r="C8" s="26">
        <v>2654</v>
      </c>
      <c r="D8" s="25">
        <v>0.1212</v>
      </c>
      <c r="E8" s="24" t="str">
        <f t="shared" si="0"/>
        <v/>
      </c>
    </row>
    <row r="9" spans="2:5" x14ac:dyDescent="0.25">
      <c r="B9" s="26">
        <v>1516</v>
      </c>
      <c r="C9" s="26">
        <v>2386</v>
      </c>
      <c r="D9" s="25">
        <v>0.05</v>
      </c>
      <c r="E9" s="24" t="str">
        <f t="shared" si="0"/>
        <v>Pagar</v>
      </c>
    </row>
    <row r="10" spans="2:5" x14ac:dyDescent="0.25">
      <c r="B10" s="26">
        <v>2482</v>
      </c>
      <c r="C10" s="26">
        <v>1501</v>
      </c>
      <c r="D10" s="25">
        <v>7.8100000000000003E-2</v>
      </c>
      <c r="E10" s="24" t="str">
        <f t="shared" si="0"/>
        <v/>
      </c>
    </row>
    <row r="11" spans="2:5" x14ac:dyDescent="0.25">
      <c r="B11" s="26">
        <v>1549</v>
      </c>
      <c r="C11" s="26">
        <v>3514</v>
      </c>
      <c r="D11" s="25">
        <v>5.67E-2</v>
      </c>
      <c r="E11" s="24" t="str">
        <f t="shared" si="0"/>
        <v>Pagar</v>
      </c>
    </row>
    <row r="12" spans="2:5" x14ac:dyDescent="0.25">
      <c r="B12" s="26">
        <v>2917</v>
      </c>
      <c r="C12" s="26">
        <v>2981</v>
      </c>
      <c r="D12" s="25">
        <v>0.05</v>
      </c>
      <c r="E12" s="24" t="str">
        <f t="shared" si="0"/>
        <v>Pagar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H25"/>
  <sheetViews>
    <sheetView showGridLines="0" zoomScaleNormal="100" workbookViewId="0">
      <selection activeCell="J15" sqref="J15"/>
    </sheetView>
  </sheetViews>
  <sheetFormatPr defaultColWidth="9.140625" defaultRowHeight="15" x14ac:dyDescent="0.25"/>
  <cols>
    <col min="1" max="1" width="3.28515625" style="1" customWidth="1"/>
    <col min="2" max="2" width="12.140625" style="1" bestFit="1" customWidth="1"/>
    <col min="3" max="3" width="5.42578125" style="1" bestFit="1" customWidth="1"/>
    <col min="4" max="4" width="38.140625" style="1" customWidth="1"/>
    <col min="5" max="16384" width="9.140625" style="1"/>
  </cols>
  <sheetData>
    <row r="1" spans="2:8" s="2" customFormat="1" x14ac:dyDescent="0.25">
      <c r="B1" s="4"/>
      <c r="C1" s="3"/>
    </row>
    <row r="2" spans="2:8" x14ac:dyDescent="0.25">
      <c r="B2" s="57" t="s">
        <v>14</v>
      </c>
      <c r="C2" s="57"/>
      <c r="D2" s="14">
        <v>900</v>
      </c>
    </row>
    <row r="3" spans="2:8" s="2" customFormat="1" ht="7.9" customHeight="1" x14ac:dyDescent="0.25">
      <c r="B3" s="5"/>
      <c r="C3" s="11"/>
      <c r="D3" s="12"/>
    </row>
    <row r="4" spans="2:8" x14ac:dyDescent="0.25">
      <c r="B4" s="29" t="s">
        <v>12</v>
      </c>
      <c r="C4" s="29" t="s">
        <v>15</v>
      </c>
      <c r="D4" s="29" t="s">
        <v>13</v>
      </c>
      <c r="E4" s="2"/>
    </row>
    <row r="5" spans="2:8" x14ac:dyDescent="0.25">
      <c r="B5" s="9">
        <v>350</v>
      </c>
      <c r="C5" s="13">
        <v>2</v>
      </c>
      <c r="D5" s="10">
        <f>IF(OR(B5&lt;D$2,C5&gt;=3),30%*B5,10%*B5)</f>
        <v>105</v>
      </c>
      <c r="E5" s="2"/>
    </row>
    <row r="6" spans="2:8" x14ac:dyDescent="0.25">
      <c r="B6" s="9">
        <v>820</v>
      </c>
      <c r="C6" s="13">
        <v>3</v>
      </c>
      <c r="D6" s="10">
        <f t="shared" ref="D6:D25" si="0">IF(OR(B6&lt;D$2,C6&gt;=3),30%*B6,10%*B6)</f>
        <v>246</v>
      </c>
    </row>
    <row r="7" spans="2:8" x14ac:dyDescent="0.25">
      <c r="B7" s="9">
        <v>720</v>
      </c>
      <c r="C7" s="13">
        <v>0</v>
      </c>
      <c r="D7" s="10">
        <f t="shared" si="0"/>
        <v>216</v>
      </c>
      <c r="E7" s="2"/>
      <c r="H7" s="49" t="s">
        <v>46</v>
      </c>
    </row>
    <row r="8" spans="2:8" x14ac:dyDescent="0.25">
      <c r="B8" s="9">
        <v>480</v>
      </c>
      <c r="C8" s="13">
        <v>4</v>
      </c>
      <c r="D8" s="10">
        <f t="shared" si="0"/>
        <v>144</v>
      </c>
    </row>
    <row r="9" spans="2:8" x14ac:dyDescent="0.25">
      <c r="B9" s="9">
        <v>330</v>
      </c>
      <c r="C9" s="13">
        <v>3</v>
      </c>
      <c r="D9" s="10">
        <f t="shared" si="0"/>
        <v>99</v>
      </c>
    </row>
    <row r="10" spans="2:8" x14ac:dyDescent="0.25">
      <c r="B10" s="9">
        <v>550</v>
      </c>
      <c r="C10" s="13">
        <v>3</v>
      </c>
      <c r="D10" s="10">
        <f t="shared" si="0"/>
        <v>165</v>
      </c>
    </row>
    <row r="11" spans="2:8" x14ac:dyDescent="0.25">
      <c r="B11" s="9">
        <v>580</v>
      </c>
      <c r="C11" s="13">
        <v>3</v>
      </c>
      <c r="D11" s="10">
        <f t="shared" si="0"/>
        <v>174</v>
      </c>
    </row>
    <row r="12" spans="2:8" x14ac:dyDescent="0.25">
      <c r="B12" s="9">
        <v>560</v>
      </c>
      <c r="C12" s="13">
        <v>3</v>
      </c>
      <c r="D12" s="10">
        <f t="shared" si="0"/>
        <v>168</v>
      </c>
    </row>
    <row r="13" spans="2:8" x14ac:dyDescent="0.25">
      <c r="B13" s="9">
        <v>345</v>
      </c>
      <c r="C13" s="13">
        <v>1</v>
      </c>
      <c r="D13" s="10">
        <f t="shared" si="0"/>
        <v>103.5</v>
      </c>
    </row>
    <row r="14" spans="2:8" x14ac:dyDescent="0.25">
      <c r="B14" s="9">
        <v>350</v>
      </c>
      <c r="C14" s="13">
        <v>1</v>
      </c>
      <c r="D14" s="10">
        <f t="shared" si="0"/>
        <v>105</v>
      </c>
    </row>
    <row r="15" spans="2:8" x14ac:dyDescent="0.25">
      <c r="B15" s="9">
        <v>1000</v>
      </c>
      <c r="C15" s="13">
        <v>2</v>
      </c>
      <c r="D15" s="10">
        <f t="shared" si="0"/>
        <v>100</v>
      </c>
    </row>
    <row r="16" spans="2:8" x14ac:dyDescent="0.25">
      <c r="B16" s="9">
        <v>350</v>
      </c>
      <c r="C16" s="13">
        <v>4</v>
      </c>
      <c r="D16" s="10">
        <f t="shared" si="0"/>
        <v>105</v>
      </c>
    </row>
    <row r="17" spans="2:4" x14ac:dyDescent="0.25">
      <c r="B17" s="9">
        <v>720</v>
      </c>
      <c r="C17" s="13">
        <v>2</v>
      </c>
      <c r="D17" s="10">
        <f t="shared" si="0"/>
        <v>216</v>
      </c>
    </row>
    <row r="18" spans="2:4" x14ac:dyDescent="0.25">
      <c r="B18" s="9">
        <v>330</v>
      </c>
      <c r="C18" s="13">
        <v>3</v>
      </c>
      <c r="D18" s="10">
        <f t="shared" si="0"/>
        <v>99</v>
      </c>
    </row>
    <row r="19" spans="2:4" x14ac:dyDescent="0.25">
      <c r="B19" s="9">
        <v>580</v>
      </c>
      <c r="C19" s="13">
        <v>0</v>
      </c>
      <c r="D19" s="10">
        <f t="shared" si="0"/>
        <v>174</v>
      </c>
    </row>
    <row r="20" spans="2:4" x14ac:dyDescent="0.25">
      <c r="B20" s="9">
        <v>345</v>
      </c>
      <c r="C20" s="13">
        <v>3</v>
      </c>
      <c r="D20" s="10">
        <f t="shared" si="0"/>
        <v>103.5</v>
      </c>
    </row>
    <row r="21" spans="2:4" x14ac:dyDescent="0.25">
      <c r="B21" s="9">
        <v>820</v>
      </c>
      <c r="C21" s="13">
        <v>3</v>
      </c>
      <c r="D21" s="10">
        <f t="shared" si="0"/>
        <v>246</v>
      </c>
    </row>
    <row r="22" spans="2:4" x14ac:dyDescent="0.25">
      <c r="B22" s="9">
        <v>480</v>
      </c>
      <c r="C22" s="13">
        <v>1</v>
      </c>
      <c r="D22" s="10">
        <f t="shared" si="0"/>
        <v>144</v>
      </c>
    </row>
    <row r="23" spans="2:4" x14ac:dyDescent="0.25">
      <c r="B23" s="9">
        <v>550</v>
      </c>
      <c r="C23" s="13">
        <v>1</v>
      </c>
      <c r="D23" s="10">
        <f t="shared" si="0"/>
        <v>165</v>
      </c>
    </row>
    <row r="24" spans="2:4" x14ac:dyDescent="0.25">
      <c r="B24" s="9">
        <v>560</v>
      </c>
      <c r="C24" s="13">
        <v>0</v>
      </c>
      <c r="D24" s="10">
        <f t="shared" si="0"/>
        <v>168</v>
      </c>
    </row>
    <row r="25" spans="2:4" x14ac:dyDescent="0.25">
      <c r="B25" s="9">
        <v>350</v>
      </c>
      <c r="C25" s="13">
        <v>3</v>
      </c>
      <c r="D25" s="10">
        <f t="shared" si="0"/>
        <v>105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"E" e "OU"</vt:lpstr>
      <vt:lpstr>SE COM E (1)</vt:lpstr>
      <vt:lpstr>SE COM E (2)</vt:lpstr>
      <vt:lpstr>SE COM E (3)</vt:lpstr>
      <vt:lpstr>SE COM E (4)</vt:lpstr>
      <vt:lpstr>SE COM E (5)</vt:lpstr>
      <vt:lpstr>SE COM OU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AntonioGE</dc:creator>
  <cp:lastModifiedBy>BAZOOKA</cp:lastModifiedBy>
  <dcterms:created xsi:type="dcterms:W3CDTF">2017-08-16T17:53:09Z</dcterms:created>
  <dcterms:modified xsi:type="dcterms:W3CDTF">2022-09-17T19:38:48Z</dcterms:modified>
</cp:coreProperties>
</file>