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720" yWindow="-885" windowWidth="21840" windowHeight="13140" tabRatio="817" firstSheet="0" activeTab="0" autoFilterDateGrouping="1"/>
  </bookViews>
  <sheets>
    <sheet name="DATOS EMPLEADOS" sheetId="1" state="visible" r:id="rId1"/>
    <sheet name="ACUMULATIVOS" sheetId="2" state="visible" r:id="rId2"/>
  </sheets>
  <externalReferences>
    <externalReference r:id="rId3"/>
    <externalReference r:id="rId4"/>
  </externalReferences>
  <definedNames>
    <definedName name="COLILLAS1">[1]NOMINA!$A$1:$AS$23</definedName>
    <definedName name="TIPO_DE_CONTRATO">'[2]Tablas '!$K$4:$K$8</definedName>
    <definedName name="TIPO_DE_DOCUMENTO">'[2]Tablas '!$B$4:$B$14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_(&quot;$&quot;\ * #,##0.00_);_(&quot;$&quot;\ * \(#,##0.00\);_(&quot;$&quot;\ * &quot;-&quot;??_);_(@_)"/>
    <numFmt numFmtId="165" formatCode="0.000%"/>
    <numFmt numFmtId="166" formatCode="0.0%"/>
    <numFmt numFmtId="167" formatCode="&quot;$&quot;\ #,##0"/>
    <numFmt numFmtId="168" formatCode="0.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Roboto"/>
      <color theme="1"/>
      <sz val="10"/>
    </font>
    <font>
      <name val="Roboto"/>
      <color theme="1"/>
      <sz val="11"/>
    </font>
    <font>
      <name val="Roboto"/>
      <b val="1"/>
      <color theme="1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6F8FC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164" fontId="1" fillId="0" borderId="0"/>
    <xf numFmtId="43" fontId="1" fillId="0" borderId="0"/>
    <xf numFmtId="9" fontId="1" fillId="0" borderId="0"/>
  </cellStyleXfs>
  <cellXfs count="122">
    <xf numFmtId="0" fontId="0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9" fontId="4" fillId="0" borderId="0" applyAlignment="1" pivotButton="0" quotePrefix="0" xfId="0">
      <alignment horizontal="center" vertical="center" wrapText="1"/>
    </xf>
    <xf numFmtId="3" fontId="0" fillId="3" borderId="0" pivotButton="0" quotePrefix="0" xfId="0"/>
    <xf numFmtId="3" fontId="0" fillId="4" borderId="0" pivotButton="0" quotePrefix="0" xfId="0"/>
    <xf numFmtId="3" fontId="0" fillId="2" borderId="0" pivotButton="0" quotePrefix="0" xfId="0"/>
    <xf numFmtId="3" fontId="0" fillId="5" borderId="0" pivotButton="0" quotePrefix="0" xfId="0"/>
    <xf numFmtId="9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3" fontId="0" fillId="0" borderId="1" pivotButton="0" quotePrefix="0" xfId="0"/>
    <xf numFmtId="3" fontId="0" fillId="0" borderId="4" pivotButton="0" quotePrefix="0" xfId="0"/>
    <xf numFmtId="3" fontId="0" fillId="0" borderId="3" pivotButton="0" quotePrefix="0" xfId="0"/>
    <xf numFmtId="3" fontId="0" fillId="3" borderId="3" pivotButton="0" quotePrefix="0" xfId="0"/>
    <xf numFmtId="3" fontId="0" fillId="4" borderId="3" pivotButton="0" quotePrefix="0" xfId="0"/>
    <xf numFmtId="3" fontId="0" fillId="2" borderId="3" pivotButton="0" quotePrefix="0" xfId="0"/>
    <xf numFmtId="3" fontId="0" fillId="5" borderId="3" pivotButton="0" quotePrefix="0" xfId="0"/>
    <xf numFmtId="0" fontId="4" fillId="5" borderId="2" applyAlignment="1" pivotButton="0" quotePrefix="0" xfId="0">
      <alignment horizontal="center" vertical="center" wrapText="1"/>
    </xf>
    <xf numFmtId="3" fontId="0" fillId="6" borderId="1" pivotButton="0" quotePrefix="0" xfId="0"/>
    <xf numFmtId="3" fontId="0" fillId="6" borderId="4" pivotButton="0" quotePrefix="0" xfId="0"/>
    <xf numFmtId="0" fontId="4" fillId="6" borderId="0" applyAlignment="1" pivotButton="0" quotePrefix="0" xfId="0">
      <alignment horizontal="center" vertical="center" wrapText="1"/>
    </xf>
    <xf numFmtId="3" fontId="0" fillId="6" borderId="0" pivotButton="0" quotePrefix="0" xfId="0"/>
    <xf numFmtId="3" fontId="0" fillId="6" borderId="3" pivotButton="0" quotePrefix="0" xfId="0"/>
    <xf numFmtId="0" fontId="4" fillId="7" borderId="2" applyAlignment="1" pivotButton="0" quotePrefix="0" xfId="0">
      <alignment horizontal="center" vertical="center" wrapText="1"/>
    </xf>
    <xf numFmtId="3" fontId="0" fillId="7" borderId="2" pivotButton="0" quotePrefix="0" xfId="0"/>
    <xf numFmtId="3" fontId="0" fillId="7" borderId="5" pivotButton="0" quotePrefix="0" xfId="0"/>
    <xf numFmtId="3" fontId="0" fillId="7" borderId="1" pivotButton="0" quotePrefix="0" xfId="0"/>
    <xf numFmtId="3" fontId="0" fillId="7" borderId="4" pivotButton="0" quotePrefix="0" xfId="0"/>
    <xf numFmtId="3" fontId="0" fillId="5" borderId="1" pivotButton="0" quotePrefix="0" xfId="0"/>
    <xf numFmtId="3" fontId="0" fillId="5" borderId="2" pivotButton="0" quotePrefix="0" xfId="0"/>
    <xf numFmtId="3" fontId="0" fillId="5" borderId="4" pivotButton="0" quotePrefix="0" xfId="0"/>
    <xf numFmtId="3" fontId="0" fillId="5" borderId="5" pivotButton="0" quotePrefix="0" xfId="0"/>
    <xf numFmtId="0" fontId="4" fillId="4" borderId="2" applyAlignment="1" pivotButton="0" quotePrefix="0" xfId="0">
      <alignment horizontal="center" vertical="center" wrapText="1"/>
    </xf>
    <xf numFmtId="3" fontId="0" fillId="4" borderId="1" pivotButton="0" quotePrefix="0" xfId="0"/>
    <xf numFmtId="3" fontId="0" fillId="4" borderId="2" pivotButton="0" quotePrefix="0" xfId="0"/>
    <xf numFmtId="3" fontId="0" fillId="4" borderId="4" pivotButton="0" quotePrefix="0" xfId="0"/>
    <xf numFmtId="3" fontId="0" fillId="4" borderId="5" pivotButton="0" quotePrefix="0" xfId="0"/>
    <xf numFmtId="0" fontId="4" fillId="3" borderId="2" applyAlignment="1" pivotButton="0" quotePrefix="0" xfId="0">
      <alignment horizontal="center" vertical="center" wrapText="1"/>
    </xf>
    <xf numFmtId="0" fontId="2" fillId="0" borderId="9" pivotButton="0" quotePrefix="0" xfId="0"/>
    <xf numFmtId="0" fontId="0" fillId="0" borderId="9" pivotButton="0" quotePrefix="0" xfId="0"/>
    <xf numFmtId="9" fontId="4" fillId="3" borderId="9" applyAlignment="1" pivotButton="0" quotePrefix="0" xfId="0">
      <alignment horizontal="center" vertical="center" wrapText="1"/>
    </xf>
    <xf numFmtId="164" fontId="2" fillId="0" borderId="9" pivotButton="0" quotePrefix="0" xfId="1"/>
    <xf numFmtId="14" fontId="2" fillId="0" borderId="9" pivotButton="0" quotePrefix="0" xfId="0"/>
    <xf numFmtId="165" fontId="0" fillId="0" borderId="9" pivotButton="0" quotePrefix="0" xfId="0"/>
    <xf numFmtId="9" fontId="2" fillId="0" borderId="9" pivotButton="0" quotePrefix="0" xfId="0"/>
    <xf numFmtId="166" fontId="2" fillId="0" borderId="9" pivotButton="0" quotePrefix="0" xfId="0"/>
    <xf numFmtId="164" fontId="2" fillId="0" borderId="10" pivotButton="0" quotePrefix="0" xfId="1"/>
    <xf numFmtId="49" fontId="2" fillId="0" borderId="9" pivotButton="0" quotePrefix="0" xfId="0"/>
    <xf numFmtId="1" fontId="2" fillId="0" borderId="9" pivotButton="0" quotePrefix="0" xfId="2"/>
    <xf numFmtId="9" fontId="4" fillId="3" borderId="16" applyAlignment="1" pivotButton="0" quotePrefix="0" xfId="0">
      <alignment horizontal="center" vertical="center" wrapText="1"/>
    </xf>
    <xf numFmtId="166" fontId="2" fillId="0" borderId="16" pivotButton="0" quotePrefix="0" xfId="0"/>
    <xf numFmtId="3" fontId="0" fillId="3" borderId="2" pivotButton="0" quotePrefix="0" xfId="0"/>
    <xf numFmtId="3" fontId="0" fillId="3" borderId="5" pivotButton="0" quotePrefix="0" xfId="0"/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2" borderId="2" applyAlignment="1" pivotButton="0" quotePrefix="0" xfId="0">
      <alignment horizontal="center" vertical="center" wrapText="1"/>
    </xf>
    <xf numFmtId="3" fontId="0" fillId="2" borderId="2" pivotButton="0" quotePrefix="0" xfId="0"/>
    <xf numFmtId="3" fontId="0" fillId="2" borderId="5" pivotButton="0" quotePrefix="0" xfId="0"/>
    <xf numFmtId="0" fontId="2" fillId="0" borderId="10" pivotButton="0" quotePrefix="0" xfId="0"/>
    <xf numFmtId="49" fontId="2" fillId="8" borderId="15" applyAlignment="1" applyProtection="1" pivotButton="0" quotePrefix="0" xfId="0">
      <alignment horizontal="right" vertical="center"/>
      <protection locked="0" hidden="0"/>
    </xf>
    <xf numFmtId="49" fontId="2" fillId="8" borderId="15" applyAlignment="1" applyProtection="1" pivotButton="0" quotePrefix="0" xfId="0">
      <alignment vertical="center"/>
      <protection locked="0" hidden="0"/>
    </xf>
    <xf numFmtId="49" fontId="2" fillId="8" borderId="15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 vertical="center"/>
    </xf>
    <xf numFmtId="1" fontId="2" fillId="0" borderId="9" applyAlignment="1" pivotButton="0" quotePrefix="0" xfId="2">
      <alignment horizontal="center" vertical="center"/>
    </xf>
    <xf numFmtId="0" fontId="2" fillId="0" borderId="9" applyAlignment="1" pivotButton="0" quotePrefix="0" xfId="0">
      <alignment horizontal="center" vertical="center"/>
    </xf>
    <xf numFmtId="14" fontId="0" fillId="0" borderId="9" pivotButton="0" quotePrefix="0" xfId="0"/>
    <xf numFmtId="14" fontId="0" fillId="0" borderId="0" pivotButton="0" quotePrefix="0" xfId="0"/>
    <xf numFmtId="1" fontId="0" fillId="0" borderId="9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7" fontId="0" fillId="0" borderId="0" pivotButton="0" quotePrefix="0" xfId="0"/>
    <xf numFmtId="168" fontId="0" fillId="0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" fontId="0" fillId="0" borderId="0" pivotButton="0" quotePrefix="0" xfId="0"/>
    <xf numFmtId="1" fontId="6" fillId="0" borderId="0" pivotButton="0" quotePrefix="0" xfId="0"/>
    <xf numFmtId="10" fontId="4" fillId="6" borderId="1" applyAlignment="1" pivotButton="0" quotePrefix="0" xfId="3">
      <alignment horizontal="center" vertical="center"/>
    </xf>
    <xf numFmtId="0" fontId="0" fillId="0" borderId="1" pivotButton="0" quotePrefix="0" xfId="0"/>
    <xf numFmtId="0" fontId="5" fillId="6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0" fillId="0" borderId="2" pivotButton="0" quotePrefix="0" xfId="0"/>
    <xf numFmtId="0" fontId="5" fillId="7" borderId="2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4" fillId="4" borderId="22" applyAlignment="1" pivotButton="0" quotePrefix="0" xfId="0">
      <alignment horizontal="center" vertical="center" wrapText="1"/>
    </xf>
    <xf numFmtId="0" fontId="4" fillId="3" borderId="9" applyAlignment="1" pivotButton="0" quotePrefix="0" xfId="0">
      <alignment horizontal="center" vertical="center"/>
    </xf>
    <xf numFmtId="0" fontId="0" fillId="0" borderId="10" pivotButton="0" quotePrefix="0" xfId="0"/>
    <xf numFmtId="0" fontId="4" fillId="2" borderId="22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4" fillId="0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4" fillId="3" borderId="9" applyAlignment="1" pivotButton="0" quotePrefix="0" xfId="0">
      <alignment horizontal="center" vertical="center" wrapText="1"/>
    </xf>
    <xf numFmtId="0" fontId="0" fillId="0" borderId="14" pivotButton="0" quotePrefix="0" xfId="0"/>
    <xf numFmtId="0" fontId="5" fillId="0" borderId="6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5" borderId="0" applyAlignment="1" pivotButton="0" quotePrefix="0" xfId="0">
      <alignment horizontal="center" vertical="center" wrapText="1"/>
    </xf>
    <xf numFmtId="0" fontId="0" fillId="0" borderId="13" pivotButton="0" quotePrefix="0" xfId="0"/>
    <xf numFmtId="0" fontId="4" fillId="0" borderId="9" applyAlignment="1" pivotButton="0" quotePrefix="0" xfId="0">
      <alignment horizontal="center" vertical="center" wrapText="1"/>
    </xf>
    <xf numFmtId="0" fontId="5" fillId="5" borderId="2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 wrapText="1"/>
    </xf>
    <xf numFmtId="9" fontId="4" fillId="4" borderId="1" applyAlignment="1" pivotButton="0" quotePrefix="0" xfId="3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0" fontId="4" fillId="7" borderId="1" applyAlignment="1" pivotButton="0" quotePrefix="0" xfId="3">
      <alignment horizontal="center" vertical="center"/>
    </xf>
    <xf numFmtId="0" fontId="4" fillId="3" borderId="18" applyAlignment="1" pivotButton="0" quotePrefix="0" xfId="0">
      <alignment horizontal="center" vertical="center" wrapText="1"/>
    </xf>
    <xf numFmtId="10" fontId="4" fillId="5" borderId="1" applyAlignment="1" pivotButton="0" quotePrefix="0" xfId="3">
      <alignment horizontal="center" vertical="center"/>
    </xf>
    <xf numFmtId="0" fontId="4" fillId="4" borderId="0" applyAlignment="1" pivotButton="0" quotePrefix="0" xfId="0">
      <alignment horizontal="center" vertical="center" wrapText="1"/>
    </xf>
    <xf numFmtId="0" fontId="4" fillId="5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0" fillId="0" borderId="19" pivotButton="0" quotePrefix="0" xfId="0"/>
    <xf numFmtId="0" fontId="4" fillId="3" borderId="16" applyAlignment="1" pivotButton="0" quotePrefix="0" xfId="0">
      <alignment horizontal="center" vertical="center" wrapText="1"/>
    </xf>
    <xf numFmtId="0" fontId="0" fillId="0" borderId="15" pivotButton="0" quotePrefix="0" xfId="0"/>
    <xf numFmtId="0" fontId="5" fillId="4" borderId="22" applyAlignment="1" pivotButton="0" quotePrefix="0" xfId="0">
      <alignment horizontal="center" vertical="center" wrapText="1"/>
    </xf>
    <xf numFmtId="14" fontId="4" fillId="0" borderId="9" applyAlignment="1" pivotButton="0" quotePrefix="0" xfId="0">
      <alignment horizontal="center" vertical="center" wrapText="1"/>
    </xf>
    <xf numFmtId="1" fontId="4" fillId="0" borderId="9" applyAlignment="1" pivotButton="0" quotePrefix="0" xfId="0">
      <alignment horizontal="center" vertical="center" wrapText="1"/>
    </xf>
    <xf numFmtId="167" fontId="4" fillId="0" borderId="9" applyAlignment="1" pivotButton="0" quotePrefix="0" xfId="0">
      <alignment horizontal="center" vertical="center" wrapText="1"/>
    </xf>
  </cellXfs>
  <cellStyles count="4">
    <cellStyle name="Normal" xfId="0" builtinId="0"/>
    <cellStyle name="Moneda" xfId="1" builtinId="4"/>
    <cellStyle name="Millares" xfId="2" builtinId="3"/>
    <cellStyle name="Porcentaje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externalLink" Target="/xl/externalLinks/externalLink2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Andamios\Desktop\FORMATO%20ULTIMO%20NOMINA,SEGURIDAD%20SOCIAL%20Y%20PRESTACIONES%20ABRIL%201.xlsx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V&#237;nculoExternoRecuperado1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OS LIQUIDACION DE PRESTACION"/>
      <sheetName val="liquidacion horas quincenal"/>
      <sheetName val="NOMINA"/>
      <sheetName val="COLILLAS DE NOMINA 1RA QUINCE"/>
      <sheetName val="COLILLAS DE NOMINA 2DA QUINCENA"/>
      <sheetName val="SEGU SOCIAL Y PRESTACIONES"/>
      <sheetName val="Hoja2"/>
      <sheetName val="PLANILLA DE NOMINA"/>
      <sheetName val="PLANILLA "/>
      <sheetName val="planilla nomina (3)"/>
      <sheetName val="planilla nomina (2)"/>
      <sheetName val="BONIFICACIONES"/>
      <sheetName val="BONIFICACION"/>
      <sheetName val="Hoja1"/>
      <sheetName val="Hoja3"/>
      <sheetName val="NOMINA (2)"/>
      <sheetName val="NOMINA (3)"/>
    </sheetNames>
    <sheetDataSet>
      <sheetData sheetId="0" refreshError="1"/>
      <sheetData sheetId="1" refreshError="1"/>
      <sheetData sheetId="2">
        <row r="2">
          <cell r="A2" t="str">
            <v>EMPRESA EXPERTOS EN FUMIGACIONES SAS</v>
          </cell>
        </row>
        <row r="3">
          <cell r="A3" t="str">
            <v>DEL 01 AL 15 DE ABRIL DE 2017</v>
          </cell>
          <cell r="B3" t="str">
            <v>DEL 15 AL 30 DE MARZO 2015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  <cell r="X4">
            <v>24</v>
          </cell>
          <cell r="Y4">
            <v>25</v>
          </cell>
          <cell r="Z4">
            <v>26</v>
          </cell>
          <cell r="AA4">
            <v>27</v>
          </cell>
          <cell r="AB4">
            <v>28</v>
          </cell>
          <cell r="AC4">
            <v>29</v>
          </cell>
          <cell r="AD4">
            <v>30</v>
          </cell>
          <cell r="AE4">
            <v>31</v>
          </cell>
          <cell r="AF4">
            <v>32</v>
          </cell>
          <cell r="AG4">
            <v>33</v>
          </cell>
          <cell r="AH4">
            <v>34</v>
          </cell>
          <cell r="AI4">
            <v>35</v>
          </cell>
          <cell r="AJ4">
            <v>36</v>
          </cell>
          <cell r="AK4">
            <v>37</v>
          </cell>
          <cell r="AL4">
            <v>38</v>
          </cell>
          <cell r="AM4">
            <v>39</v>
          </cell>
          <cell r="AN4">
            <v>40</v>
          </cell>
          <cell r="AO4">
            <v>41</v>
          </cell>
          <cell r="AP4">
            <v>42</v>
          </cell>
          <cell r="AQ4">
            <v>43</v>
          </cell>
          <cell r="AR4">
            <v>44</v>
          </cell>
        </row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13</v>
          </cell>
          <cell r="M5">
            <v>11</v>
          </cell>
          <cell r="N5">
            <v>12</v>
          </cell>
          <cell r="O5">
            <v>13</v>
          </cell>
          <cell r="P5">
            <v>14</v>
          </cell>
          <cell r="Q5">
            <v>15</v>
          </cell>
          <cell r="R5">
            <v>16</v>
          </cell>
          <cell r="S5">
            <v>17</v>
          </cell>
          <cell r="T5">
            <v>18</v>
          </cell>
          <cell r="U5">
            <v>19</v>
          </cell>
          <cell r="V5">
            <v>20</v>
          </cell>
          <cell r="W5">
            <v>21</v>
          </cell>
          <cell r="X5">
            <v>22</v>
          </cell>
          <cell r="Y5">
            <v>23</v>
          </cell>
          <cell r="Z5">
            <v>24</v>
          </cell>
          <cell r="AA5">
            <v>25</v>
          </cell>
          <cell r="AB5">
            <v>26</v>
          </cell>
          <cell r="AC5">
            <v>27</v>
          </cell>
          <cell r="AD5">
            <v>28</v>
          </cell>
          <cell r="AE5">
            <v>29</v>
          </cell>
          <cell r="AF5">
            <v>30</v>
          </cell>
          <cell r="AG5">
            <v>31</v>
          </cell>
          <cell r="AH5">
            <v>32</v>
          </cell>
          <cell r="AI5">
            <v>33</v>
          </cell>
          <cell r="AJ5">
            <v>34</v>
          </cell>
          <cell r="AK5">
            <v>35</v>
          </cell>
          <cell r="AL5">
            <v>36</v>
          </cell>
          <cell r="AM5">
            <v>37</v>
          </cell>
          <cell r="AN5">
            <v>38</v>
          </cell>
          <cell r="AO5">
            <v>39</v>
          </cell>
          <cell r="AP5">
            <v>40</v>
          </cell>
          <cell r="AR5">
            <v>41</v>
          </cell>
          <cell r="AS5">
            <v>42</v>
          </cell>
        </row>
        <row r="6">
          <cell r="L6">
            <v>1.25</v>
          </cell>
          <cell r="O6">
            <v>0.35</v>
          </cell>
          <cell r="R6">
            <v>1.75</v>
          </cell>
          <cell r="U6">
            <v>0.75</v>
          </cell>
          <cell r="X6">
            <v>2.1</v>
          </cell>
          <cell r="AA6">
            <v>2</v>
          </cell>
          <cell r="AD6">
            <v>2.5</v>
          </cell>
          <cell r="AG6">
            <v>1.75</v>
          </cell>
        </row>
        <row r="7">
          <cell r="A7" t="str">
            <v>CODIGO</v>
          </cell>
          <cell r="B7" t="str">
            <v>N</v>
          </cell>
          <cell r="C7" t="str">
            <v xml:space="preserve">NOMBRES Y APELLIDOS </v>
          </cell>
          <cell r="D7" t="str">
            <v>CEDULA</v>
          </cell>
          <cell r="E7" t="str">
            <v xml:space="preserve">CARGO </v>
          </cell>
          <cell r="F7" t="str">
            <v>NRO DE HORAS</v>
          </cell>
          <cell r="G7" t="str">
            <v>SALARIO BASICO</v>
          </cell>
          <cell r="H7" t="str">
            <v>AUXILIO DE TRANSPORTE</v>
          </cell>
          <cell r="I7" t="str">
            <v xml:space="preserve">SALARIO QUINCENAL </v>
          </cell>
          <cell r="J7" t="str">
            <v>AUXILIO DE TRANSPORTE</v>
          </cell>
          <cell r="K7" t="str">
            <v>HE</v>
          </cell>
          <cell r="L7" t="str">
            <v>VALOR EXTRA</v>
          </cell>
          <cell r="M7" t="str">
            <v>TOTAL</v>
          </cell>
          <cell r="N7" t="str">
            <v>RN</v>
          </cell>
          <cell r="O7" t="str">
            <v>VALOR RN</v>
          </cell>
          <cell r="P7" t="str">
            <v>TOTAL</v>
          </cell>
          <cell r="Q7" t="str">
            <v>RD</v>
          </cell>
          <cell r="R7" t="str">
            <v>VALOR RD</v>
          </cell>
          <cell r="S7" t="str">
            <v>TOTAL</v>
          </cell>
          <cell r="T7" t="str">
            <v>RDC</v>
          </cell>
          <cell r="U7" t="str">
            <v xml:space="preserve">VALOR RDC </v>
          </cell>
          <cell r="V7" t="str">
            <v>TOTAL</v>
          </cell>
          <cell r="W7" t="str">
            <v>RND</v>
          </cell>
          <cell r="X7" t="str">
            <v>VALOR RND</v>
          </cell>
          <cell r="Y7" t="str">
            <v>TOTAL</v>
          </cell>
          <cell r="Z7" t="str">
            <v>HEDD</v>
          </cell>
          <cell r="AA7" t="str">
            <v>VALOR HEDD</v>
          </cell>
          <cell r="AB7" t="str">
            <v>TOTAL</v>
          </cell>
          <cell r="AC7" t="str">
            <v>HEND</v>
          </cell>
          <cell r="AD7" t="str">
            <v>VALOR HEND</v>
          </cell>
          <cell r="AE7" t="str">
            <v>TOTAL</v>
          </cell>
          <cell r="AF7" t="str">
            <v>HEN</v>
          </cell>
          <cell r="AG7" t="str">
            <v>VALOR HEN</v>
          </cell>
          <cell r="AH7" t="str">
            <v>TOTAL</v>
          </cell>
          <cell r="AI7" t="str">
            <v xml:space="preserve">TOTAL </v>
          </cell>
          <cell r="AJ7" t="str">
            <v>BONIFICACION</v>
          </cell>
          <cell r="AK7" t="str">
            <v>TOTAL DEVENGADO</v>
          </cell>
          <cell r="AL7" t="str">
            <v xml:space="preserve">SALUD </v>
          </cell>
          <cell r="AM7" t="str">
            <v>PENSION</v>
          </cell>
          <cell r="AN7" t="str">
            <v>PENSIONES VOLUNTARIAS</v>
          </cell>
          <cell r="AO7" t="str">
            <v>FONDO DE SOLIDARIDAD</v>
          </cell>
          <cell r="AP7" t="str">
            <v>TOTAL A PAGAR</v>
          </cell>
          <cell r="AQ7" t="str">
            <v>PRESTAMOS</v>
          </cell>
          <cell r="AR7" t="str">
            <v>DEDUCCIONES PRESTAMOS Y OTROS</v>
          </cell>
          <cell r="AS7" t="str">
            <v>TOTAL A PAGAR REAL</v>
          </cell>
        </row>
        <row r="8">
          <cell r="A8" t="str">
            <v>0001</v>
          </cell>
          <cell r="B8">
            <v>1</v>
          </cell>
          <cell r="C8" t="str">
            <v>GONZALO GALLEGO</v>
          </cell>
          <cell r="D8">
            <v>15428257</v>
          </cell>
          <cell r="E8" t="str">
            <v>OPERARIO</v>
          </cell>
          <cell r="F8">
            <v>120</v>
          </cell>
          <cell r="G8">
            <v>737717</v>
          </cell>
          <cell r="H8">
            <v>83140</v>
          </cell>
          <cell r="I8">
            <v>368858.5</v>
          </cell>
          <cell r="J8">
            <v>41570</v>
          </cell>
          <cell r="K8">
            <v>0</v>
          </cell>
          <cell r="L8">
            <v>3842.2760416666665</v>
          </cell>
          <cell r="M8">
            <v>0</v>
          </cell>
          <cell r="N8">
            <v>2.5</v>
          </cell>
          <cell r="O8">
            <v>1075.8372916666665</v>
          </cell>
          <cell r="P8">
            <v>2689.5932291666663</v>
          </cell>
          <cell r="Q8">
            <v>0</v>
          </cell>
          <cell r="R8">
            <v>5379.1864583333336</v>
          </cell>
          <cell r="S8">
            <v>0</v>
          </cell>
          <cell r="T8">
            <v>0</v>
          </cell>
          <cell r="U8">
            <v>2305.3656249999999</v>
          </cell>
          <cell r="V8">
            <v>0</v>
          </cell>
          <cell r="W8">
            <v>0</v>
          </cell>
          <cell r="X8">
            <v>6455.0237500000003</v>
          </cell>
          <cell r="Y8">
            <v>0</v>
          </cell>
          <cell r="Z8">
            <v>0</v>
          </cell>
          <cell r="AA8">
            <v>6147.6416666666664</v>
          </cell>
          <cell r="AB8">
            <v>0</v>
          </cell>
          <cell r="AC8">
            <v>0</v>
          </cell>
          <cell r="AD8">
            <v>7684.552083333333</v>
          </cell>
          <cell r="AE8">
            <v>0</v>
          </cell>
          <cell r="AF8">
            <v>0</v>
          </cell>
          <cell r="AG8">
            <v>5379.1864583333336</v>
          </cell>
          <cell r="AH8">
            <v>0</v>
          </cell>
          <cell r="AI8">
            <v>2689.5932291666663</v>
          </cell>
          <cell r="AK8">
            <v>413118.09322916664</v>
          </cell>
          <cell r="AL8">
            <v>14861.923729166665</v>
          </cell>
          <cell r="AM8">
            <v>14861.923729166665</v>
          </cell>
          <cell r="AO8">
            <v>0</v>
          </cell>
          <cell r="AP8">
            <v>383394.24577083334</v>
          </cell>
          <cell r="AR8">
            <v>19949</v>
          </cell>
          <cell r="AS8">
            <v>363445.24577083334</v>
          </cell>
        </row>
        <row r="9">
          <cell r="A9" t="str">
            <v>0002</v>
          </cell>
          <cell r="B9">
            <v>2</v>
          </cell>
          <cell r="C9" t="str">
            <v>JHON JAIRO DUQUE</v>
          </cell>
          <cell r="D9">
            <v>15434760</v>
          </cell>
          <cell r="E9" t="str">
            <v>JEFE TECNICO</v>
          </cell>
          <cell r="F9">
            <v>120</v>
          </cell>
          <cell r="G9">
            <v>737717</v>
          </cell>
          <cell r="H9">
            <v>83140</v>
          </cell>
          <cell r="I9">
            <v>368858.5</v>
          </cell>
          <cell r="J9">
            <v>41570</v>
          </cell>
          <cell r="K9">
            <v>0</v>
          </cell>
          <cell r="L9">
            <v>3842.2760416666665</v>
          </cell>
          <cell r="M9">
            <v>0</v>
          </cell>
          <cell r="N9">
            <v>0</v>
          </cell>
          <cell r="O9">
            <v>1075.8372916666665</v>
          </cell>
          <cell r="P9">
            <v>0</v>
          </cell>
          <cell r="Q9">
            <v>0</v>
          </cell>
          <cell r="R9">
            <v>5379.1864583333336</v>
          </cell>
          <cell r="S9">
            <v>0</v>
          </cell>
          <cell r="T9">
            <v>0</v>
          </cell>
          <cell r="U9">
            <v>2305.3656249999999</v>
          </cell>
          <cell r="V9">
            <v>0</v>
          </cell>
          <cell r="W9">
            <v>0</v>
          </cell>
          <cell r="X9">
            <v>6455.0237500000003</v>
          </cell>
          <cell r="Y9">
            <v>0</v>
          </cell>
          <cell r="Z9">
            <v>0</v>
          </cell>
          <cell r="AA9">
            <v>6147.6416666666664</v>
          </cell>
          <cell r="AB9">
            <v>0</v>
          </cell>
          <cell r="AC9">
            <v>0</v>
          </cell>
          <cell r="AD9">
            <v>7684.552083333333</v>
          </cell>
          <cell r="AE9">
            <v>0</v>
          </cell>
          <cell r="AF9">
            <v>0</v>
          </cell>
          <cell r="AG9">
            <v>5379.1864583333336</v>
          </cell>
          <cell r="AH9">
            <v>0</v>
          </cell>
          <cell r="AI9">
            <v>0</v>
          </cell>
          <cell r="AK9">
            <v>410428.5</v>
          </cell>
          <cell r="AL9">
            <v>14754.34</v>
          </cell>
          <cell r="AM9">
            <v>14754.34</v>
          </cell>
          <cell r="AO9">
            <v>0</v>
          </cell>
          <cell r="AP9">
            <v>380919.82</v>
          </cell>
          <cell r="AR9">
            <v>19949</v>
          </cell>
          <cell r="AS9">
            <v>360970.82</v>
          </cell>
        </row>
        <row r="10">
          <cell r="A10" t="str">
            <v>0003</v>
          </cell>
          <cell r="B10">
            <v>3</v>
          </cell>
          <cell r="C10" t="str">
            <v>OSCAR ENRIQUE PERDOMO</v>
          </cell>
          <cell r="D10">
            <v>1098708231</v>
          </cell>
          <cell r="E10" t="str">
            <v>DIRECTOR OPERATIVO</v>
          </cell>
          <cell r="F10">
            <v>120</v>
          </cell>
          <cell r="G10">
            <v>1089318</v>
          </cell>
          <cell r="H10">
            <v>83140</v>
          </cell>
          <cell r="I10">
            <v>544659</v>
          </cell>
          <cell r="J10">
            <v>41570</v>
          </cell>
          <cell r="K10">
            <v>0</v>
          </cell>
          <cell r="L10">
            <v>5673.53125</v>
          </cell>
          <cell r="M10">
            <v>0</v>
          </cell>
          <cell r="N10">
            <v>0</v>
          </cell>
          <cell r="O10">
            <v>1588.5887499999999</v>
          </cell>
          <cell r="P10">
            <v>0</v>
          </cell>
          <cell r="Q10">
            <v>0</v>
          </cell>
          <cell r="R10">
            <v>7942.9437499999995</v>
          </cell>
          <cell r="S10">
            <v>0</v>
          </cell>
          <cell r="T10">
            <v>0</v>
          </cell>
          <cell r="U10">
            <v>3404.1187499999996</v>
          </cell>
          <cell r="V10">
            <v>0</v>
          </cell>
          <cell r="W10">
            <v>0</v>
          </cell>
          <cell r="X10">
            <v>9531.5324999999993</v>
          </cell>
          <cell r="Y10">
            <v>0</v>
          </cell>
          <cell r="Z10">
            <v>0</v>
          </cell>
          <cell r="AA10">
            <v>9077.65</v>
          </cell>
          <cell r="AB10">
            <v>0</v>
          </cell>
          <cell r="AC10">
            <v>0</v>
          </cell>
          <cell r="AD10">
            <v>11347.0625</v>
          </cell>
          <cell r="AE10">
            <v>0</v>
          </cell>
          <cell r="AF10">
            <v>0</v>
          </cell>
          <cell r="AG10">
            <v>7942.9437499999995</v>
          </cell>
          <cell r="AH10">
            <v>0</v>
          </cell>
          <cell r="AI10">
            <v>0</v>
          </cell>
          <cell r="AK10">
            <v>586229</v>
          </cell>
          <cell r="AL10">
            <v>21786.36</v>
          </cell>
          <cell r="AM10">
            <v>21786.36</v>
          </cell>
          <cell r="AO10">
            <v>0</v>
          </cell>
          <cell r="AP10">
            <v>542656.28</v>
          </cell>
          <cell r="AR10">
            <v>9017</v>
          </cell>
          <cell r="AS10">
            <v>533639.28</v>
          </cell>
        </row>
        <row r="11">
          <cell r="A11" t="str">
            <v>0004</v>
          </cell>
          <cell r="B11">
            <v>4</v>
          </cell>
          <cell r="C11" t="str">
            <v>RAUL DANILO LOPEZ</v>
          </cell>
          <cell r="D11">
            <v>15433714</v>
          </cell>
          <cell r="E11" t="str">
            <v>OPERARIO</v>
          </cell>
          <cell r="F11">
            <v>120</v>
          </cell>
          <cell r="G11">
            <v>737717</v>
          </cell>
          <cell r="H11">
            <v>83140</v>
          </cell>
          <cell r="I11">
            <v>368858.5</v>
          </cell>
          <cell r="J11">
            <v>41570</v>
          </cell>
          <cell r="K11">
            <v>0</v>
          </cell>
          <cell r="L11">
            <v>3842.2760416666665</v>
          </cell>
          <cell r="M11">
            <v>0</v>
          </cell>
          <cell r="N11">
            <v>2.5</v>
          </cell>
          <cell r="O11">
            <v>1075.8372916666665</v>
          </cell>
          <cell r="P11">
            <v>2689.5932291666663</v>
          </cell>
          <cell r="Q11">
            <v>0</v>
          </cell>
          <cell r="R11">
            <v>5379.1864583333336</v>
          </cell>
          <cell r="S11">
            <v>0</v>
          </cell>
          <cell r="T11">
            <v>0</v>
          </cell>
          <cell r="U11">
            <v>2305.3656249999999</v>
          </cell>
          <cell r="V11">
            <v>0</v>
          </cell>
          <cell r="W11">
            <v>0</v>
          </cell>
          <cell r="X11">
            <v>6455.0237500000003</v>
          </cell>
          <cell r="Y11">
            <v>0</v>
          </cell>
          <cell r="Z11">
            <v>0</v>
          </cell>
          <cell r="AA11">
            <v>6147.6416666666664</v>
          </cell>
          <cell r="AB11">
            <v>0</v>
          </cell>
          <cell r="AC11">
            <v>0</v>
          </cell>
          <cell r="AD11">
            <v>7684.552083333333</v>
          </cell>
          <cell r="AE11">
            <v>0</v>
          </cell>
          <cell r="AF11">
            <v>0</v>
          </cell>
          <cell r="AG11">
            <v>5379.1864583333336</v>
          </cell>
          <cell r="AH11">
            <v>0</v>
          </cell>
          <cell r="AI11">
            <v>2689.5932291666663</v>
          </cell>
          <cell r="AK11">
            <v>413118.09322916664</v>
          </cell>
          <cell r="AL11">
            <v>14861.923729166665</v>
          </cell>
          <cell r="AM11">
            <v>14861.923729166665</v>
          </cell>
          <cell r="AO11">
            <v>0</v>
          </cell>
          <cell r="AP11">
            <v>383394.24577083334</v>
          </cell>
          <cell r="AR11">
            <v>13525</v>
          </cell>
          <cell r="AS11">
            <v>369869.24577083334</v>
          </cell>
        </row>
        <row r="12">
          <cell r="A12" t="str">
            <v>0005</v>
          </cell>
          <cell r="B12">
            <v>5</v>
          </cell>
          <cell r="C12" t="str">
            <v>VICTOR DUQUE</v>
          </cell>
          <cell r="D12">
            <v>15428328</v>
          </cell>
          <cell r="E12" t="str">
            <v>OPERARIO</v>
          </cell>
          <cell r="F12">
            <v>120</v>
          </cell>
          <cell r="G12">
            <v>737717</v>
          </cell>
          <cell r="H12">
            <v>83140</v>
          </cell>
          <cell r="I12">
            <v>368858.5</v>
          </cell>
          <cell r="J12">
            <v>41570</v>
          </cell>
          <cell r="K12">
            <v>0</v>
          </cell>
          <cell r="L12">
            <v>3842.2760416666665</v>
          </cell>
          <cell r="M12">
            <v>0</v>
          </cell>
          <cell r="N12">
            <v>5</v>
          </cell>
          <cell r="O12">
            <v>1075.8372916666665</v>
          </cell>
          <cell r="P12">
            <v>5379.1864583333327</v>
          </cell>
          <cell r="Q12">
            <v>0</v>
          </cell>
          <cell r="R12">
            <v>5379.1864583333336</v>
          </cell>
          <cell r="S12">
            <v>0</v>
          </cell>
          <cell r="T12">
            <v>0</v>
          </cell>
          <cell r="U12">
            <v>2305.3656249999999</v>
          </cell>
          <cell r="V12">
            <v>0</v>
          </cell>
          <cell r="W12">
            <v>0</v>
          </cell>
          <cell r="X12">
            <v>6455.0237500000003</v>
          </cell>
          <cell r="Y12">
            <v>0</v>
          </cell>
          <cell r="Z12">
            <v>0</v>
          </cell>
          <cell r="AA12">
            <v>6147.6416666666664</v>
          </cell>
          <cell r="AB12">
            <v>0</v>
          </cell>
          <cell r="AC12">
            <v>0</v>
          </cell>
          <cell r="AD12">
            <v>7684.552083333333</v>
          </cell>
          <cell r="AE12">
            <v>0</v>
          </cell>
          <cell r="AF12">
            <v>0</v>
          </cell>
          <cell r="AG12">
            <v>5379.1864583333336</v>
          </cell>
          <cell r="AH12">
            <v>0</v>
          </cell>
          <cell r="AI12">
            <v>5379.1864583333327</v>
          </cell>
          <cell r="AK12">
            <v>415807.68645833334</v>
          </cell>
          <cell r="AL12">
            <v>14969.507458333333</v>
          </cell>
          <cell r="AM12">
            <v>14969.507458333333</v>
          </cell>
          <cell r="AO12">
            <v>0</v>
          </cell>
          <cell r="AP12">
            <v>385868.67154166667</v>
          </cell>
          <cell r="AQ12">
            <v>43333</v>
          </cell>
          <cell r="AR12">
            <v>13525</v>
          </cell>
          <cell r="AS12">
            <v>329010.67154166667</v>
          </cell>
        </row>
        <row r="13">
          <cell r="A13" t="str">
            <v>0006</v>
          </cell>
          <cell r="B13">
            <v>6</v>
          </cell>
          <cell r="C13" t="str">
            <v>JAIME FERNANDO PAEZ ZAMBRANO</v>
          </cell>
          <cell r="D13">
            <v>19442276</v>
          </cell>
          <cell r="E13" t="str">
            <v>OPERARIO</v>
          </cell>
          <cell r="F13">
            <v>112</v>
          </cell>
          <cell r="G13">
            <v>801261</v>
          </cell>
          <cell r="H13">
            <v>83140</v>
          </cell>
          <cell r="I13">
            <v>373921.8</v>
          </cell>
          <cell r="J13">
            <v>38798.666666666672</v>
          </cell>
          <cell r="L13">
            <v>3356</v>
          </cell>
          <cell r="M13">
            <v>0</v>
          </cell>
          <cell r="N13">
            <v>24</v>
          </cell>
          <cell r="O13">
            <v>1168.505625</v>
          </cell>
          <cell r="P13">
            <v>28044.135000000002</v>
          </cell>
          <cell r="Q13">
            <v>0</v>
          </cell>
          <cell r="R13">
            <v>5842.5281249999998</v>
          </cell>
          <cell r="S13">
            <v>0</v>
          </cell>
          <cell r="T13">
            <v>0</v>
          </cell>
          <cell r="U13">
            <v>2503.9406250000002</v>
          </cell>
          <cell r="V13">
            <v>0</v>
          </cell>
          <cell r="W13">
            <v>0</v>
          </cell>
          <cell r="X13">
            <v>7011.0337500000005</v>
          </cell>
          <cell r="Y13">
            <v>0</v>
          </cell>
          <cell r="Z13">
            <v>0</v>
          </cell>
          <cell r="AA13">
            <v>6677.1750000000002</v>
          </cell>
          <cell r="AB13">
            <v>0</v>
          </cell>
          <cell r="AC13">
            <v>0</v>
          </cell>
          <cell r="AD13">
            <v>8346.46875</v>
          </cell>
          <cell r="AE13">
            <v>0</v>
          </cell>
          <cell r="AF13">
            <v>0</v>
          </cell>
          <cell r="AG13">
            <v>5842.5281249999998</v>
          </cell>
          <cell r="AH13">
            <v>0</v>
          </cell>
          <cell r="AI13">
            <v>28044.135000000002</v>
          </cell>
          <cell r="AK13">
            <v>440764.60166666668</v>
          </cell>
          <cell r="AL13">
            <v>16078.6374</v>
          </cell>
          <cell r="AM13">
            <v>16078.6374</v>
          </cell>
          <cell r="AO13">
            <v>0</v>
          </cell>
          <cell r="AP13">
            <v>408607.32686666667</v>
          </cell>
          <cell r="AS13">
            <v>408607.32686666667</v>
          </cell>
        </row>
        <row r="14">
          <cell r="A14" t="str">
            <v>0007</v>
          </cell>
          <cell r="B14">
            <v>7</v>
          </cell>
          <cell r="C14" t="str">
            <v>OMAR HUMBERTO ZAMBRANO</v>
          </cell>
          <cell r="D14">
            <v>79462849</v>
          </cell>
          <cell r="E14" t="str">
            <v>OPERARIO</v>
          </cell>
          <cell r="F14">
            <v>112</v>
          </cell>
          <cell r="G14">
            <v>737717</v>
          </cell>
          <cell r="H14">
            <v>83140</v>
          </cell>
          <cell r="I14">
            <v>344267.93333333335</v>
          </cell>
          <cell r="J14">
            <v>38798.666666666672</v>
          </cell>
          <cell r="K14">
            <v>0</v>
          </cell>
          <cell r="L14">
            <v>3842.2760416666665</v>
          </cell>
          <cell r="M14">
            <v>0</v>
          </cell>
          <cell r="N14">
            <v>34.5</v>
          </cell>
          <cell r="O14">
            <v>1075.8372916666665</v>
          </cell>
          <cell r="P14">
            <v>37116.386562499996</v>
          </cell>
          <cell r="Q14">
            <v>0</v>
          </cell>
          <cell r="R14">
            <v>5379.1864583333336</v>
          </cell>
          <cell r="S14">
            <v>0</v>
          </cell>
          <cell r="T14">
            <v>0</v>
          </cell>
          <cell r="U14">
            <v>2305.3656249999999</v>
          </cell>
          <cell r="V14">
            <v>0</v>
          </cell>
          <cell r="W14">
            <v>0</v>
          </cell>
          <cell r="X14">
            <v>6455.0237500000003</v>
          </cell>
          <cell r="Y14">
            <v>0</v>
          </cell>
          <cell r="Z14">
            <v>0</v>
          </cell>
          <cell r="AA14">
            <v>6147.6416666666664</v>
          </cell>
          <cell r="AB14">
            <v>0</v>
          </cell>
          <cell r="AC14">
            <v>0</v>
          </cell>
          <cell r="AD14">
            <v>7684.552083333333</v>
          </cell>
          <cell r="AE14">
            <v>0</v>
          </cell>
          <cell r="AF14">
            <v>0</v>
          </cell>
          <cell r="AG14">
            <v>5379.1864583333336</v>
          </cell>
          <cell r="AH14">
            <v>0</v>
          </cell>
          <cell r="AI14">
            <v>37116.386562499996</v>
          </cell>
          <cell r="AK14">
            <v>420182.98656250001</v>
          </cell>
          <cell r="AL14">
            <v>15255.372795833333</v>
          </cell>
          <cell r="AM14">
            <v>15255.372795833333</v>
          </cell>
          <cell r="AO14">
            <v>0</v>
          </cell>
          <cell r="AP14">
            <v>389672.24097083334</v>
          </cell>
          <cell r="AS14">
            <v>389672.24097083334</v>
          </cell>
        </row>
        <row r="15">
          <cell r="A15" t="str">
            <v>0008</v>
          </cell>
          <cell r="B15">
            <v>8</v>
          </cell>
          <cell r="C15" t="str">
            <v>JASON FREDERICK MORENO</v>
          </cell>
          <cell r="D15">
            <v>1098638822</v>
          </cell>
          <cell r="E15" t="str">
            <v>AUX CALIDAD</v>
          </cell>
          <cell r="F15">
            <v>112</v>
          </cell>
          <cell r="G15">
            <v>737717</v>
          </cell>
          <cell r="H15">
            <v>83140</v>
          </cell>
          <cell r="I15">
            <v>344267.93333333335</v>
          </cell>
          <cell r="J15">
            <v>38798.666666666672</v>
          </cell>
          <cell r="K15">
            <v>0</v>
          </cell>
          <cell r="L15">
            <v>3842.2760416666665</v>
          </cell>
          <cell r="M15">
            <v>0</v>
          </cell>
          <cell r="N15">
            <v>0</v>
          </cell>
          <cell r="O15">
            <v>1075.8372916666665</v>
          </cell>
          <cell r="P15">
            <v>0</v>
          </cell>
          <cell r="Q15">
            <v>0</v>
          </cell>
          <cell r="R15">
            <v>5379.1864583333336</v>
          </cell>
          <cell r="S15">
            <v>0</v>
          </cell>
          <cell r="T15">
            <v>0</v>
          </cell>
          <cell r="U15">
            <v>2305.3656249999999</v>
          </cell>
          <cell r="V15">
            <v>0</v>
          </cell>
          <cell r="W15">
            <v>0</v>
          </cell>
          <cell r="X15">
            <v>6455.0237500000003</v>
          </cell>
          <cell r="Y15">
            <v>0</v>
          </cell>
          <cell r="Z15">
            <v>0</v>
          </cell>
          <cell r="AA15">
            <v>6147.6416666666664</v>
          </cell>
          <cell r="AB15">
            <v>0</v>
          </cell>
          <cell r="AC15">
            <v>0</v>
          </cell>
          <cell r="AD15">
            <v>7684.552083333333</v>
          </cell>
          <cell r="AE15">
            <v>0</v>
          </cell>
          <cell r="AF15">
            <v>0</v>
          </cell>
          <cell r="AG15">
            <v>5379.1864583333336</v>
          </cell>
          <cell r="AH15">
            <v>0</v>
          </cell>
          <cell r="AI15">
            <v>0</v>
          </cell>
          <cell r="AK15">
            <v>383066.60000000003</v>
          </cell>
          <cell r="AL15">
            <v>13770.717333333334</v>
          </cell>
          <cell r="AM15">
            <v>13770.717333333334</v>
          </cell>
          <cell r="AO15">
            <v>0</v>
          </cell>
          <cell r="AP15">
            <v>355525.16533333337</v>
          </cell>
          <cell r="AR15">
            <v>0</v>
          </cell>
          <cell r="AS15">
            <v>355525.16533333337</v>
          </cell>
        </row>
        <row r="16">
          <cell r="A16" t="str">
            <v>0009</v>
          </cell>
          <cell r="B16">
            <v>9</v>
          </cell>
          <cell r="C16" t="str">
            <v>JESUS ENRIQUE PERDOMO</v>
          </cell>
          <cell r="D16">
            <v>1098751965</v>
          </cell>
          <cell r="E16" t="str">
            <v>OPERARIO</v>
          </cell>
          <cell r="F16">
            <v>120</v>
          </cell>
          <cell r="G16">
            <v>863087</v>
          </cell>
          <cell r="H16">
            <v>83140</v>
          </cell>
          <cell r="I16">
            <v>431543.5</v>
          </cell>
          <cell r="J16">
            <v>41570</v>
          </cell>
          <cell r="K16">
            <v>0</v>
          </cell>
          <cell r="L16">
            <v>4495.2447916666661</v>
          </cell>
          <cell r="M16">
            <v>0</v>
          </cell>
          <cell r="N16">
            <v>0</v>
          </cell>
          <cell r="O16">
            <v>1258.6685416666664</v>
          </cell>
          <cell r="P16">
            <v>0</v>
          </cell>
          <cell r="Q16">
            <v>0</v>
          </cell>
          <cell r="R16">
            <v>6293.3427083333336</v>
          </cell>
          <cell r="S16">
            <v>0</v>
          </cell>
          <cell r="T16">
            <v>0</v>
          </cell>
          <cell r="U16">
            <v>2697.1468749999999</v>
          </cell>
          <cell r="V16">
            <v>0</v>
          </cell>
          <cell r="W16">
            <v>0</v>
          </cell>
          <cell r="X16">
            <v>7552.0112500000005</v>
          </cell>
          <cell r="Y16">
            <v>0</v>
          </cell>
          <cell r="Z16">
            <v>0</v>
          </cell>
          <cell r="AA16">
            <v>7192.3916666666664</v>
          </cell>
          <cell r="AB16">
            <v>0</v>
          </cell>
          <cell r="AC16">
            <v>0</v>
          </cell>
          <cell r="AD16">
            <v>8990.4895833333321</v>
          </cell>
          <cell r="AE16">
            <v>0</v>
          </cell>
          <cell r="AF16">
            <v>0</v>
          </cell>
          <cell r="AG16">
            <v>6293.3427083333336</v>
          </cell>
          <cell r="AH16">
            <v>0</v>
          </cell>
          <cell r="AI16">
            <v>0</v>
          </cell>
          <cell r="AK16">
            <v>473113.5</v>
          </cell>
          <cell r="AL16">
            <v>17261.740000000002</v>
          </cell>
          <cell r="AM16">
            <v>17261.740000000002</v>
          </cell>
          <cell r="AO16">
            <v>0</v>
          </cell>
          <cell r="AP16">
            <v>438590.02</v>
          </cell>
          <cell r="AR16">
            <v>0</v>
          </cell>
          <cell r="AS16">
            <v>438590.02</v>
          </cell>
        </row>
        <row r="17">
          <cell r="A17" t="str">
            <v>0010</v>
          </cell>
          <cell r="B17">
            <v>10</v>
          </cell>
          <cell r="C17" t="str">
            <v>JHON ALEXANDER GARZON</v>
          </cell>
          <cell r="D17">
            <v>93412205</v>
          </cell>
          <cell r="E17" t="str">
            <v>OPERARIO</v>
          </cell>
          <cell r="F17">
            <v>120</v>
          </cell>
          <cell r="G17">
            <v>819365</v>
          </cell>
          <cell r="H17">
            <v>83140</v>
          </cell>
          <cell r="I17">
            <v>409682.5</v>
          </cell>
          <cell r="J17">
            <v>41570</v>
          </cell>
          <cell r="K17">
            <v>0</v>
          </cell>
          <cell r="L17">
            <v>4267.526041666667</v>
          </cell>
          <cell r="M17">
            <v>0</v>
          </cell>
          <cell r="N17">
            <v>0</v>
          </cell>
          <cell r="O17">
            <v>1194.9072916666667</v>
          </cell>
          <cell r="P17">
            <v>0</v>
          </cell>
          <cell r="Q17">
            <v>0</v>
          </cell>
          <cell r="R17">
            <v>5974.5364583333339</v>
          </cell>
          <cell r="S17">
            <v>0</v>
          </cell>
          <cell r="T17">
            <v>0</v>
          </cell>
          <cell r="U17">
            <v>2560.515625</v>
          </cell>
          <cell r="V17">
            <v>0</v>
          </cell>
          <cell r="W17">
            <v>0</v>
          </cell>
          <cell r="X17">
            <v>7169.4437500000004</v>
          </cell>
          <cell r="Y17">
            <v>0</v>
          </cell>
          <cell r="Z17">
            <v>0</v>
          </cell>
          <cell r="AA17">
            <v>6828.041666666667</v>
          </cell>
          <cell r="AB17">
            <v>0</v>
          </cell>
          <cell r="AC17">
            <v>0</v>
          </cell>
          <cell r="AD17">
            <v>8535.0520833333339</v>
          </cell>
          <cell r="AE17">
            <v>0</v>
          </cell>
          <cell r="AF17">
            <v>0</v>
          </cell>
          <cell r="AG17">
            <v>5974.5364583333339</v>
          </cell>
          <cell r="AH17">
            <v>0</v>
          </cell>
          <cell r="AI17">
            <v>0</v>
          </cell>
          <cell r="AK17">
            <v>451252.5</v>
          </cell>
          <cell r="AL17">
            <v>16387.3</v>
          </cell>
          <cell r="AM17">
            <v>16387.3</v>
          </cell>
          <cell r="AO17">
            <v>0</v>
          </cell>
          <cell r="AP17">
            <v>418477.9</v>
          </cell>
          <cell r="AQ17">
            <v>200000</v>
          </cell>
          <cell r="AS17">
            <v>218477.90000000002</v>
          </cell>
        </row>
        <row r="18">
          <cell r="A18" t="str">
            <v>0011</v>
          </cell>
          <cell r="B18">
            <v>11</v>
          </cell>
          <cell r="C18" t="str">
            <v>CARLOS MARIO</v>
          </cell>
          <cell r="D18">
            <v>15429579</v>
          </cell>
          <cell r="E18" t="str">
            <v>OPERARIO</v>
          </cell>
          <cell r="F18">
            <v>120</v>
          </cell>
          <cell r="G18">
            <v>737717</v>
          </cell>
          <cell r="H18">
            <v>83140</v>
          </cell>
          <cell r="I18">
            <v>368858.5</v>
          </cell>
          <cell r="J18">
            <v>41570</v>
          </cell>
          <cell r="K18">
            <v>0</v>
          </cell>
          <cell r="L18">
            <v>3842.2760416666665</v>
          </cell>
          <cell r="M18">
            <v>0</v>
          </cell>
          <cell r="N18">
            <v>5</v>
          </cell>
          <cell r="O18">
            <v>1075.8372916666665</v>
          </cell>
          <cell r="P18">
            <v>5379.1864583333327</v>
          </cell>
          <cell r="Q18">
            <v>0</v>
          </cell>
          <cell r="R18">
            <v>5379.1864583333336</v>
          </cell>
          <cell r="S18">
            <v>0</v>
          </cell>
          <cell r="T18">
            <v>0</v>
          </cell>
          <cell r="U18">
            <v>2305.3656249999999</v>
          </cell>
          <cell r="V18">
            <v>0</v>
          </cell>
          <cell r="W18">
            <v>0</v>
          </cell>
          <cell r="X18">
            <v>6455.0237500000003</v>
          </cell>
          <cell r="Y18">
            <v>0</v>
          </cell>
          <cell r="Z18">
            <v>0</v>
          </cell>
          <cell r="AA18">
            <v>6147.6416666666664</v>
          </cell>
          <cell r="AB18">
            <v>0</v>
          </cell>
          <cell r="AC18">
            <v>0</v>
          </cell>
          <cell r="AD18">
            <v>7684.552083333333</v>
          </cell>
          <cell r="AE18">
            <v>0</v>
          </cell>
          <cell r="AF18">
            <v>0</v>
          </cell>
          <cell r="AG18">
            <v>5379.1864583333336</v>
          </cell>
          <cell r="AH18">
            <v>0</v>
          </cell>
          <cell r="AI18">
            <v>5379.1864583333327</v>
          </cell>
          <cell r="AK18">
            <v>415807.68645833334</v>
          </cell>
          <cell r="AL18">
            <v>14969.507458333333</v>
          </cell>
          <cell r="AM18">
            <v>14969.507458333333</v>
          </cell>
          <cell r="AO18">
            <v>0</v>
          </cell>
          <cell r="AP18">
            <v>385868.67154166667</v>
          </cell>
          <cell r="AR18">
            <v>9017</v>
          </cell>
          <cell r="AS18">
            <v>376851.67154166667</v>
          </cell>
        </row>
        <row r="19">
          <cell r="A19" t="str">
            <v>0012</v>
          </cell>
          <cell r="B19">
            <v>12</v>
          </cell>
          <cell r="C19" t="str">
            <v>MAICOL ALONSO CUY RODRIGUEZ</v>
          </cell>
          <cell r="D19">
            <v>1019060324</v>
          </cell>
          <cell r="E19" t="str">
            <v>OPERARIO</v>
          </cell>
          <cell r="F19">
            <v>112</v>
          </cell>
          <cell r="G19">
            <v>737717</v>
          </cell>
          <cell r="H19">
            <v>83140</v>
          </cell>
          <cell r="I19">
            <v>344267.93333333335</v>
          </cell>
          <cell r="J19">
            <v>38798.666666666672</v>
          </cell>
          <cell r="K19">
            <v>0</v>
          </cell>
          <cell r="L19">
            <v>3842.2760416666665</v>
          </cell>
          <cell r="M19">
            <v>0</v>
          </cell>
          <cell r="N19">
            <v>0</v>
          </cell>
          <cell r="O19">
            <v>1075.8372916666665</v>
          </cell>
          <cell r="P19">
            <v>0</v>
          </cell>
          <cell r="Q19">
            <v>0</v>
          </cell>
          <cell r="R19">
            <v>5379.1864583333336</v>
          </cell>
          <cell r="S19">
            <v>0</v>
          </cell>
          <cell r="T19">
            <v>0</v>
          </cell>
          <cell r="U19">
            <v>2305.3656249999999</v>
          </cell>
          <cell r="V19">
            <v>0</v>
          </cell>
          <cell r="W19">
            <v>0</v>
          </cell>
          <cell r="X19">
            <v>6455.0237500000003</v>
          </cell>
          <cell r="Y19">
            <v>0</v>
          </cell>
          <cell r="Z19">
            <v>0</v>
          </cell>
          <cell r="AA19">
            <v>6147.6416666666664</v>
          </cell>
          <cell r="AB19">
            <v>0</v>
          </cell>
          <cell r="AC19">
            <v>0</v>
          </cell>
          <cell r="AD19">
            <v>7684.552083333333</v>
          </cell>
          <cell r="AE19">
            <v>0</v>
          </cell>
          <cell r="AF19">
            <v>0</v>
          </cell>
          <cell r="AG19">
            <v>5379.1864583333336</v>
          </cell>
          <cell r="AH19">
            <v>0</v>
          </cell>
          <cell r="AI19">
            <v>0</v>
          </cell>
          <cell r="AK19">
            <v>383066.60000000003</v>
          </cell>
          <cell r="AL19">
            <v>13770.717333333334</v>
          </cell>
          <cell r="AM19">
            <v>13770.717333333334</v>
          </cell>
          <cell r="AO19">
            <v>0</v>
          </cell>
          <cell r="AP19">
            <v>355525.16533333337</v>
          </cell>
          <cell r="AS19">
            <v>355525.16533333337</v>
          </cell>
        </row>
        <row r="20">
          <cell r="A20" t="str">
            <v>0013</v>
          </cell>
          <cell r="B20">
            <v>13</v>
          </cell>
          <cell r="C20" t="str">
            <v>JULIETH ALEJANDRA ORTIZ RAMOS</v>
          </cell>
          <cell r="D20">
            <v>1036393690</v>
          </cell>
          <cell r="E20" t="str">
            <v>AUX CONTABLE</v>
          </cell>
          <cell r="F20">
            <v>120</v>
          </cell>
          <cell r="G20">
            <v>848261</v>
          </cell>
          <cell r="H20">
            <v>83140</v>
          </cell>
          <cell r="I20">
            <v>424130.5</v>
          </cell>
          <cell r="J20">
            <v>41570</v>
          </cell>
          <cell r="K20">
            <v>0</v>
          </cell>
          <cell r="L20">
            <v>4418.0260416666661</v>
          </cell>
          <cell r="M20">
            <v>0</v>
          </cell>
          <cell r="N20">
            <v>0</v>
          </cell>
          <cell r="O20">
            <v>1237.0472916666665</v>
          </cell>
          <cell r="P20">
            <v>0</v>
          </cell>
          <cell r="Q20">
            <v>0</v>
          </cell>
          <cell r="R20">
            <v>6185.2364583333328</v>
          </cell>
          <cell r="S20">
            <v>0</v>
          </cell>
          <cell r="T20">
            <v>0</v>
          </cell>
          <cell r="U20">
            <v>2650.8156249999997</v>
          </cell>
          <cell r="V20">
            <v>0</v>
          </cell>
          <cell r="W20">
            <v>0</v>
          </cell>
          <cell r="X20">
            <v>7422.2837499999996</v>
          </cell>
          <cell r="Y20">
            <v>0</v>
          </cell>
          <cell r="Z20">
            <v>0</v>
          </cell>
          <cell r="AA20">
            <v>7068.8416666666662</v>
          </cell>
          <cell r="AB20">
            <v>0</v>
          </cell>
          <cell r="AC20">
            <v>0</v>
          </cell>
          <cell r="AD20">
            <v>8836.0520833333321</v>
          </cell>
          <cell r="AE20">
            <v>0</v>
          </cell>
          <cell r="AF20">
            <v>0</v>
          </cell>
          <cell r="AG20">
            <v>6185.2364583333328</v>
          </cell>
          <cell r="AH20">
            <v>0</v>
          </cell>
          <cell r="AI20">
            <v>0</v>
          </cell>
          <cell r="AK20">
            <v>465700.5</v>
          </cell>
          <cell r="AL20">
            <v>16965.22</v>
          </cell>
          <cell r="AM20">
            <v>16965.22</v>
          </cell>
          <cell r="AO20">
            <v>0</v>
          </cell>
          <cell r="AP20">
            <v>431770.06</v>
          </cell>
          <cell r="AQ20">
            <v>59383</v>
          </cell>
          <cell r="AS20">
            <v>372387.06</v>
          </cell>
        </row>
        <row r="21">
          <cell r="A21" t="str">
            <v>0014</v>
          </cell>
          <cell r="B21">
            <v>14</v>
          </cell>
          <cell r="C21" t="str">
            <v>CLARA CRISTINA CASTRO ZULUAGA</v>
          </cell>
          <cell r="D21">
            <v>39456999</v>
          </cell>
          <cell r="E21" t="str">
            <v>DIRECTORA ADMINISTRATIVA</v>
          </cell>
          <cell r="F21">
            <v>120</v>
          </cell>
          <cell r="G21">
            <v>1000000</v>
          </cell>
          <cell r="H21">
            <v>83140</v>
          </cell>
          <cell r="I21">
            <v>500000.00000000006</v>
          </cell>
          <cell r="J21">
            <v>41570</v>
          </cell>
          <cell r="K21">
            <v>0</v>
          </cell>
          <cell r="L21">
            <v>5208.3333333333339</v>
          </cell>
          <cell r="M21">
            <v>0</v>
          </cell>
          <cell r="N21">
            <v>0</v>
          </cell>
          <cell r="O21">
            <v>1458.3333333333333</v>
          </cell>
          <cell r="P21">
            <v>0</v>
          </cell>
          <cell r="Q21">
            <v>0</v>
          </cell>
          <cell r="R21">
            <v>7291.666666666667</v>
          </cell>
          <cell r="S21">
            <v>0</v>
          </cell>
          <cell r="T21">
            <v>0</v>
          </cell>
          <cell r="U21">
            <v>3125</v>
          </cell>
          <cell r="V21">
            <v>0</v>
          </cell>
          <cell r="W21">
            <v>0</v>
          </cell>
          <cell r="X21">
            <v>8750.0000000000018</v>
          </cell>
          <cell r="Y21">
            <v>0</v>
          </cell>
          <cell r="Z21">
            <v>0</v>
          </cell>
          <cell r="AA21">
            <v>8333.3333333333339</v>
          </cell>
          <cell r="AB21">
            <v>0</v>
          </cell>
          <cell r="AC21">
            <v>0</v>
          </cell>
          <cell r="AD21">
            <v>10416.666666666668</v>
          </cell>
          <cell r="AE21">
            <v>0</v>
          </cell>
          <cell r="AF21">
            <v>0</v>
          </cell>
          <cell r="AG21">
            <v>7291.666666666667</v>
          </cell>
          <cell r="AH21">
            <v>0</v>
          </cell>
          <cell r="AI21">
            <v>0</v>
          </cell>
          <cell r="AK21">
            <v>541570</v>
          </cell>
          <cell r="AL21">
            <v>20000</v>
          </cell>
          <cell r="AM21">
            <v>20000</v>
          </cell>
          <cell r="AO21">
            <v>0</v>
          </cell>
          <cell r="AP21">
            <v>501570</v>
          </cell>
          <cell r="AS21">
            <v>501570</v>
          </cell>
        </row>
        <row r="22">
          <cell r="A22" t="str">
            <v>0015</v>
          </cell>
          <cell r="B22">
            <v>15</v>
          </cell>
          <cell r="C22" t="str">
            <v>MANUEL LEONARDO PINZON HERRERA</v>
          </cell>
          <cell r="D22">
            <v>1019078384</v>
          </cell>
          <cell r="E22" t="str">
            <v>OPERARIO</v>
          </cell>
          <cell r="F22">
            <v>104</v>
          </cell>
          <cell r="G22">
            <v>737717</v>
          </cell>
          <cell r="H22">
            <v>83140</v>
          </cell>
          <cell r="I22">
            <v>319677.36666666664</v>
          </cell>
          <cell r="J22">
            <v>36027.333333333336</v>
          </cell>
          <cell r="K22">
            <v>0</v>
          </cell>
          <cell r="L22">
            <v>3842.2760416666665</v>
          </cell>
          <cell r="M22">
            <v>0</v>
          </cell>
          <cell r="N22">
            <v>16</v>
          </cell>
          <cell r="O22">
            <v>1075.8372916666665</v>
          </cell>
          <cell r="P22">
            <v>17213.396666666664</v>
          </cell>
          <cell r="Q22">
            <v>0</v>
          </cell>
          <cell r="R22">
            <v>5379.1864583333336</v>
          </cell>
          <cell r="S22">
            <v>0</v>
          </cell>
          <cell r="T22">
            <v>0</v>
          </cell>
          <cell r="U22">
            <v>2305.3656249999999</v>
          </cell>
          <cell r="V22">
            <v>0</v>
          </cell>
          <cell r="W22">
            <v>0</v>
          </cell>
          <cell r="X22">
            <v>6455.0237500000003</v>
          </cell>
          <cell r="Y22">
            <v>0</v>
          </cell>
          <cell r="Z22">
            <v>0</v>
          </cell>
          <cell r="AA22">
            <v>6147.6416666666664</v>
          </cell>
          <cell r="AB22">
            <v>0</v>
          </cell>
          <cell r="AC22">
            <v>0</v>
          </cell>
          <cell r="AD22">
            <v>7684.552083333333</v>
          </cell>
          <cell r="AE22">
            <v>0</v>
          </cell>
          <cell r="AF22">
            <v>0</v>
          </cell>
          <cell r="AG22">
            <v>5379.1864583333336</v>
          </cell>
          <cell r="AH22">
            <v>0</v>
          </cell>
          <cell r="AI22">
            <v>17213.396666666664</v>
          </cell>
          <cell r="AK22">
            <v>372918.09666666662</v>
          </cell>
          <cell r="AL22">
            <v>13475.630533333333</v>
          </cell>
          <cell r="AM22">
            <v>13475.630533333333</v>
          </cell>
          <cell r="AO22">
            <v>0</v>
          </cell>
          <cell r="AP22">
            <v>345966.83559999993</v>
          </cell>
          <cell r="AS22">
            <v>345966.83559999993</v>
          </cell>
        </row>
        <row r="23">
          <cell r="C23" t="str">
            <v>TOTALES</v>
          </cell>
          <cell r="F23">
            <v>2000</v>
          </cell>
          <cell r="G23">
            <v>12060745</v>
          </cell>
          <cell r="H23">
            <v>1247100</v>
          </cell>
          <cell r="I23">
            <v>5880710.9666666668</v>
          </cell>
          <cell r="J23">
            <v>606922.00000000012</v>
          </cell>
          <cell r="K23">
            <v>0</v>
          </cell>
          <cell r="L23">
            <v>61999.145833333328</v>
          </cell>
          <cell r="M23">
            <v>0</v>
          </cell>
          <cell r="N23">
            <v>89.5</v>
          </cell>
          <cell r="O23">
            <v>17588.586458333331</v>
          </cell>
          <cell r="P23">
            <v>98511.477604166663</v>
          </cell>
          <cell r="Q23">
            <v>0</v>
          </cell>
          <cell r="R23">
            <v>87942.932291666672</v>
          </cell>
          <cell r="S23">
            <v>0</v>
          </cell>
          <cell r="T23">
            <v>0</v>
          </cell>
          <cell r="U23">
            <v>37689.828124999993</v>
          </cell>
          <cell r="V23">
            <v>0</v>
          </cell>
          <cell r="W23">
            <v>0</v>
          </cell>
          <cell r="X23">
            <v>105531.51874999999</v>
          </cell>
          <cell r="Y23">
            <v>0</v>
          </cell>
          <cell r="Z23">
            <v>0</v>
          </cell>
          <cell r="AA23">
            <v>100506.20833333331</v>
          </cell>
          <cell r="AB23">
            <v>0</v>
          </cell>
          <cell r="AC23">
            <v>0</v>
          </cell>
          <cell r="AD23">
            <v>125632.76041666664</v>
          </cell>
          <cell r="AE23">
            <v>0</v>
          </cell>
          <cell r="AF23">
            <v>0</v>
          </cell>
          <cell r="AG23">
            <v>87942.932291666672</v>
          </cell>
          <cell r="AH23">
            <v>0</v>
          </cell>
          <cell r="AI23">
            <v>98511.477604166663</v>
          </cell>
          <cell r="AJ23">
            <v>0</v>
          </cell>
          <cell r="AK23">
            <v>6586144.4442708325</v>
          </cell>
          <cell r="AL23">
            <v>239168.89777083331</v>
          </cell>
          <cell r="AM23">
            <v>239168.89777083331</v>
          </cell>
          <cell r="AN23">
            <v>0</v>
          </cell>
          <cell r="AO23">
            <v>0</v>
          </cell>
          <cell r="AP23">
            <v>6107806.648729166</v>
          </cell>
          <cell r="AQ23">
            <v>302716</v>
          </cell>
          <cell r="AR23">
            <v>84982</v>
          </cell>
          <cell r="AS23">
            <v>5720108.648729166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Plantilla"/>
      <sheetName val="Tablas "/>
      <sheetName val="Definición"/>
      <sheetName val="definicionTabla"/>
      <sheetName val="Recordset"/>
    </sheetNames>
    <sheetDataSet>
      <sheetData sheetId="0" refreshError="1"/>
      <sheetData sheetId="1">
        <row r="4">
          <cell r="B4" t="str">
            <v>Cédula de ciudadanía</v>
          </cell>
          <cell r="K4" t="str">
            <v>Termino Fijo</v>
          </cell>
        </row>
        <row r="5">
          <cell r="B5" t="str">
            <v>Cédula de extranjería</v>
          </cell>
          <cell r="K5" t="str">
            <v>Término Indefinido</v>
          </cell>
        </row>
        <row r="6">
          <cell r="B6" t="str">
            <v>Permiso especial de permanencia (PEP)</v>
          </cell>
          <cell r="K6" t="str">
            <v>Obra o Labor</v>
          </cell>
        </row>
        <row r="7">
          <cell r="B7" t="str">
            <v>Pasaporte</v>
          </cell>
          <cell r="K7" t="str">
            <v>Aprendizaje</v>
          </cell>
        </row>
        <row r="8">
          <cell r="B8" t="str">
            <v>Tarjeta de identidad</v>
          </cell>
          <cell r="K8" t="str">
            <v>Prácticas o Pasantías</v>
          </cell>
        </row>
        <row r="9">
          <cell r="B9" t="str">
            <v>Tarjeta de extranjería</v>
          </cell>
        </row>
        <row r="10">
          <cell r="B10" t="str">
            <v>Registro civil</v>
          </cell>
        </row>
        <row r="11">
          <cell r="B11" t="str">
            <v>Documento de identificación extranjero</v>
          </cell>
        </row>
        <row r="12">
          <cell r="B12" t="str">
            <v>Documento inexistente en el RUT (NUIP)</v>
          </cell>
        </row>
        <row r="13">
          <cell r="B13" t="str">
            <v>NIT</v>
          </cell>
        </row>
        <row r="14">
          <cell r="B14" t="str">
            <v>NIT de otro país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CE14"/>
  <sheetViews>
    <sheetView tabSelected="1" topLeftCell="B1" zoomScaleNormal="100" workbookViewId="0">
      <selection activeCell="F12" sqref="F12"/>
    </sheetView>
  </sheetViews>
  <sheetFormatPr baseColWidth="10" defaultRowHeight="15" outlineLevelCol="0"/>
  <cols>
    <col width="14.7109375" customWidth="1" min="1" max="1"/>
    <col width="25.85546875" customWidth="1" min="2" max="2"/>
    <col width="17" customWidth="1" min="3" max="3"/>
    <col width="35.42578125" bestFit="1" customWidth="1" min="4" max="4"/>
    <col width="35.42578125" customWidth="1" min="5" max="5"/>
    <col width="15.85546875" bestFit="1" customWidth="1" min="6" max="6"/>
    <col width="16.85546875" customWidth="1" min="7" max="7"/>
    <col width="47.28515625" bestFit="1" customWidth="1" min="8" max="8"/>
    <col width="13.85546875" customWidth="1" min="9" max="10"/>
    <col width="8.85546875" bestFit="1" customWidth="1" min="11" max="11"/>
    <col width="14.42578125" customWidth="1" min="12" max="12"/>
    <col width="13.42578125" customWidth="1" min="13" max="13"/>
    <col width="16" customWidth="1" min="14" max="14"/>
    <col width="12.42578125" customWidth="1" min="15" max="19"/>
    <col width="11.28515625" customWidth="1" min="20" max="23"/>
    <col width="14.42578125" customWidth="1" min="24" max="24"/>
    <col width="12.140625" customWidth="1" min="25" max="25"/>
    <col width="17.140625" customWidth="1" min="26" max="57"/>
    <col width="19.140625" customWidth="1" min="58" max="58"/>
    <col width="17.140625" customWidth="1" min="59" max="83"/>
  </cols>
  <sheetData>
    <row r="1" ht="15.75" customHeight="1" thickBot="1"/>
    <row r="2" ht="25.5" customFormat="1" customHeight="1" s="78" thickBot="1">
      <c r="A2" s="93" t="inlineStr">
        <is>
          <t>CODIGO EMPLEADO</t>
        </is>
      </c>
      <c r="B2" s="103" t="inlineStr">
        <is>
          <t>TIPO DE DOCUMENTO</t>
        </is>
      </c>
      <c r="C2" s="93" t="inlineStr">
        <is>
          <t>NUMERO DE DOCUMENTO</t>
        </is>
      </c>
      <c r="D2" s="93" t="inlineStr">
        <is>
          <t>NOMBRE EMPLEADO</t>
        </is>
      </c>
      <c r="E2" s="103" t="inlineStr">
        <is>
          <t>CORREO ELECTRONICO</t>
        </is>
      </c>
      <c r="F2" s="93" t="inlineStr">
        <is>
          <t>SALARIO BASICO</t>
        </is>
      </c>
      <c r="G2" s="93" t="inlineStr">
        <is>
          <t>AUXILIO DE TRANSPORTE</t>
        </is>
      </c>
      <c r="H2" s="93" t="inlineStr">
        <is>
          <t>CARGO</t>
        </is>
      </c>
      <c r="I2" s="93" t="inlineStr">
        <is>
          <t>TIPO DE CONTRATO</t>
        </is>
      </c>
      <c r="J2" s="93" t="inlineStr">
        <is>
          <t>SALARIO INTEGRAL? SI/NO</t>
        </is>
      </c>
      <c r="K2" s="93" t="inlineStr">
        <is>
          <t>ACTIVO? SI/NO</t>
        </is>
      </c>
      <c r="L2" s="93" t="inlineStr">
        <is>
          <t>FECHA INICIO CONTRATO</t>
        </is>
      </c>
      <c r="M2" s="93" t="inlineStr">
        <is>
          <t>FECHA FIN CONTRATO</t>
        </is>
      </c>
      <c r="N2" s="93" t="inlineStr">
        <is>
          <t>ENTIDAD BANCARIA</t>
        </is>
      </c>
      <c r="O2" s="93" t="inlineStr">
        <is>
          <t>TIPO DE CUENTA</t>
        </is>
      </c>
      <c r="P2" s="93" t="inlineStr">
        <is>
          <t>N° DE CUENTA</t>
        </is>
      </c>
      <c r="Q2" s="93" t="inlineStr">
        <is>
          <t>RIESGO ARL</t>
        </is>
      </c>
      <c r="R2" s="93" t="inlineStr">
        <is>
          <t>TASA DE RIESGO</t>
        </is>
      </c>
      <c r="S2" s="93" t="inlineStr">
        <is>
          <t>CENTRO DE TRABAJO ARL</t>
        </is>
      </c>
      <c r="T2" s="114" t="inlineStr">
        <is>
          <t>DISTRTIBUCIÓN DE LA MO</t>
        </is>
      </c>
      <c r="U2" s="115" t="n"/>
      <c r="V2" s="115" t="n"/>
      <c r="W2" s="87" t="n"/>
      <c r="X2" s="86" t="inlineStr">
        <is>
          <t>DISTRIBUCIÓN MO I+D</t>
        </is>
      </c>
      <c r="Y2" s="87" t="n"/>
      <c r="Z2" s="90" t="inlineStr">
        <is>
          <t>SEGURIDAD SOCIAL</t>
        </is>
      </c>
      <c r="AA2" s="91" t="n"/>
      <c r="AB2" s="91" t="n"/>
      <c r="AC2" s="91" t="n"/>
      <c r="AD2" s="91" t="n"/>
      <c r="AE2" s="91" t="n"/>
      <c r="AF2" s="91" t="n"/>
      <c r="AG2" s="91" t="n"/>
      <c r="AH2" s="91" t="n"/>
      <c r="AI2" s="91" t="n"/>
      <c r="AJ2" s="91" t="n"/>
      <c r="AK2" s="91" t="n"/>
      <c r="AL2" s="91" t="n"/>
      <c r="AM2" s="91" t="n"/>
      <c r="AN2" s="91" t="n"/>
      <c r="AO2" s="91" t="n"/>
      <c r="AP2" s="91" t="n"/>
      <c r="AQ2" s="91" t="n"/>
      <c r="AR2" s="91" t="n"/>
      <c r="AS2" s="91" t="n"/>
      <c r="AT2" s="91" t="n"/>
      <c r="AU2" s="91" t="n"/>
      <c r="AV2" s="91" t="n"/>
      <c r="AW2" s="91" t="n"/>
      <c r="AX2" s="91" t="n"/>
      <c r="AY2" s="91" t="n"/>
      <c r="AZ2" s="91" t="n"/>
      <c r="BA2" s="91" t="n"/>
      <c r="BB2" s="91" t="n"/>
      <c r="BC2" s="91" t="n"/>
      <c r="BD2" s="91" t="n"/>
      <c r="BE2" s="91" t="n"/>
      <c r="BF2" s="91" t="n"/>
      <c r="BG2" s="92" t="n"/>
      <c r="BH2" s="98" t="inlineStr">
        <is>
          <t>PRESTACIONES SOCIALES</t>
        </is>
      </c>
      <c r="BI2" s="99" t="n"/>
      <c r="BJ2" s="99" t="n"/>
      <c r="BK2" s="99" t="n"/>
      <c r="BL2" s="99" t="n"/>
      <c r="BM2" s="99" t="n"/>
      <c r="BN2" s="99" t="n"/>
      <c r="BO2" s="99" t="n"/>
      <c r="BP2" s="99" t="n"/>
      <c r="BQ2" s="99" t="n"/>
      <c r="BR2" s="99" t="n"/>
      <c r="BS2" s="99" t="n"/>
      <c r="BT2" s="99" t="n"/>
      <c r="BU2" s="99" t="n"/>
      <c r="BV2" s="99" t="n"/>
      <c r="BW2" s="99" t="n"/>
      <c r="BX2" s="99" t="n"/>
      <c r="BY2" s="99" t="n"/>
      <c r="BZ2" s="99" t="n"/>
      <c r="CA2" s="99" t="n"/>
      <c r="CB2" s="99" t="n"/>
      <c r="CC2" s="99" t="n"/>
      <c r="CD2" s="99" t="n"/>
      <c r="CE2" s="100" t="n"/>
    </row>
    <row r="3" ht="25.5" customFormat="1" customHeight="1" s="78">
      <c r="A3" s="94" t="n"/>
      <c r="B3" s="102" t="n"/>
      <c r="C3" s="94" t="n"/>
      <c r="D3" s="94" t="n"/>
      <c r="E3" s="102" t="n"/>
      <c r="F3" s="94" t="n"/>
      <c r="G3" s="94" t="n"/>
      <c r="H3" s="94" t="n"/>
      <c r="I3" s="94" t="n"/>
      <c r="J3" s="94" t="n"/>
      <c r="K3" s="94" t="n"/>
      <c r="L3" s="94" t="n"/>
      <c r="M3" s="94" t="n"/>
      <c r="N3" s="94" t="n"/>
      <c r="O3" s="94" t="n"/>
      <c r="P3" s="94" t="n"/>
      <c r="Q3" s="94" t="n"/>
      <c r="R3" s="94" t="n"/>
      <c r="S3" s="94" t="n"/>
      <c r="T3" s="103" t="inlineStr">
        <is>
          <t>MO ADM.</t>
        </is>
      </c>
      <c r="U3" s="103" t="inlineStr">
        <is>
          <t>MO TÉCNICA</t>
        </is>
      </c>
      <c r="V3" s="96" t="inlineStr">
        <is>
          <t>MO I+D</t>
        </is>
      </c>
      <c r="W3" s="103" t="inlineStr">
        <is>
          <t>TOTAL</t>
        </is>
      </c>
      <c r="X3" s="96" t="inlineStr">
        <is>
          <t>GEOLOGÍA</t>
        </is>
      </c>
      <c r="Y3" s="116" t="inlineStr">
        <is>
          <t>AGRO</t>
        </is>
      </c>
      <c r="Z3" s="109" t="inlineStr">
        <is>
          <t>SALUD</t>
        </is>
      </c>
      <c r="AG3" s="81" t="n"/>
      <c r="AH3" s="85" t="inlineStr">
        <is>
          <t>PENSIÓN</t>
        </is>
      </c>
      <c r="AI3" s="83" t="n"/>
      <c r="AJ3" s="83" t="n"/>
      <c r="AK3" s="83" t="n"/>
      <c r="AL3" s="83" t="n"/>
      <c r="AM3" s="83" t="n"/>
      <c r="AN3" s="83" t="n"/>
      <c r="AO3" s="84" t="n"/>
      <c r="AP3" s="88" t="inlineStr">
        <is>
          <t>ARL</t>
        </is>
      </c>
      <c r="AQ3" s="83" t="n"/>
      <c r="AR3" s="83" t="n"/>
      <c r="AS3" s="83" t="n"/>
      <c r="AT3" s="83" t="n"/>
      <c r="AU3" s="83" t="n"/>
      <c r="AV3" s="83" t="n"/>
      <c r="AW3" s="84" t="n"/>
      <c r="AX3" s="112" t="inlineStr">
        <is>
          <t>CCF</t>
        </is>
      </c>
      <c r="AY3" s="83" t="n"/>
      <c r="AZ3" s="83" t="n"/>
      <c r="BA3" s="83" t="n"/>
      <c r="BB3" s="83" t="n"/>
      <c r="BC3" s="83" t="n"/>
      <c r="BD3" s="83" t="n"/>
      <c r="BE3" s="84" t="n"/>
      <c r="BF3" s="107" t="inlineStr">
        <is>
          <t>TOTAL DEDUCCIONES EMPLEADO</t>
        </is>
      </c>
      <c r="BG3" s="107" t="inlineStr">
        <is>
          <t>TOTAL PAGO EMPLEADOR</t>
        </is>
      </c>
      <c r="BH3" s="77" t="inlineStr">
        <is>
          <t>CESANTIAS</t>
        </is>
      </c>
      <c r="BN3" s="118" t="inlineStr">
        <is>
          <t>INTERESES CESANTIAS</t>
        </is>
      </c>
      <c r="BO3" s="83" t="n"/>
      <c r="BP3" s="83" t="n"/>
      <c r="BQ3" s="83" t="n"/>
      <c r="BR3" s="83" t="n"/>
      <c r="BS3" s="84" t="n"/>
      <c r="BT3" s="104" t="inlineStr">
        <is>
          <t>PRIMA</t>
        </is>
      </c>
      <c r="BU3" s="83" t="n"/>
      <c r="BV3" s="83" t="n"/>
      <c r="BW3" s="83" t="n"/>
      <c r="BX3" s="83" t="n"/>
      <c r="BY3" s="84" t="n"/>
      <c r="BZ3" s="82" t="inlineStr">
        <is>
          <t>VACACIONES</t>
        </is>
      </c>
      <c r="CA3" s="83" t="n"/>
      <c r="CB3" s="83" t="n"/>
      <c r="CC3" s="83" t="n"/>
      <c r="CD3" s="83" t="n"/>
      <c r="CE3" s="84" t="n"/>
    </row>
    <row r="4" ht="38.25" customFormat="1" customHeight="1" s="80">
      <c r="A4" s="94" t="n"/>
      <c r="B4" s="102" t="n"/>
      <c r="C4" s="94" t="n"/>
      <c r="D4" s="94" t="n"/>
      <c r="E4" s="102" t="n"/>
      <c r="F4" s="94" t="n"/>
      <c r="G4" s="94" t="n"/>
      <c r="H4" s="94" t="n"/>
      <c r="I4" s="94" t="n"/>
      <c r="J4" s="94" t="n"/>
      <c r="K4" s="94" t="n"/>
      <c r="L4" s="94" t="n"/>
      <c r="M4" s="94" t="n"/>
      <c r="N4" s="94" t="n"/>
      <c r="O4" s="94" t="n"/>
      <c r="P4" s="94" t="n"/>
      <c r="Q4" s="94" t="n"/>
      <c r="R4" s="94" t="n"/>
      <c r="S4" s="94" t="n"/>
      <c r="T4" s="102" t="n"/>
      <c r="U4" s="102" t="n"/>
      <c r="V4" s="102" t="n"/>
      <c r="W4" s="102" t="n"/>
      <c r="X4" s="97" t="n"/>
      <c r="Y4" s="117" t="n"/>
      <c r="Z4" s="9" t="n">
        <v>0.04</v>
      </c>
      <c r="AA4" s="4" t="n">
        <v>0</v>
      </c>
      <c r="AB4" s="89" t="inlineStr">
        <is>
          <t>TOTAL</t>
        </is>
      </c>
      <c r="AC4" s="79" t="inlineStr">
        <is>
          <t>SALUD POR TIPO DE MO</t>
        </is>
      </c>
      <c r="AG4" s="81" t="n"/>
      <c r="AH4" s="9" t="n">
        <v>0.04</v>
      </c>
      <c r="AI4" s="4" t="n">
        <v>0.12</v>
      </c>
      <c r="AJ4" s="111" t="inlineStr">
        <is>
          <t>TOTAL</t>
        </is>
      </c>
      <c r="AK4" s="79" t="inlineStr">
        <is>
          <t>PENSIÓN POR TIPO DE MO</t>
        </is>
      </c>
      <c r="AO4" s="81" t="n"/>
      <c r="AP4" s="9" t="n">
        <v>0</v>
      </c>
      <c r="AQ4" s="107" t="inlineStr">
        <is>
          <t>RIESGO ARL</t>
        </is>
      </c>
      <c r="AR4" s="105" t="inlineStr">
        <is>
          <t>TOTAL</t>
        </is>
      </c>
      <c r="AS4" s="79" t="inlineStr">
        <is>
          <t>ARL POR TIPO DE MO</t>
        </is>
      </c>
      <c r="AW4" s="81" t="n"/>
      <c r="AX4" s="9" t="n">
        <v>0</v>
      </c>
      <c r="AY4" s="4" t="n">
        <v>0.04</v>
      </c>
      <c r="AZ4" s="101" t="inlineStr">
        <is>
          <t>TOTAL</t>
        </is>
      </c>
      <c r="BA4" s="79" t="inlineStr">
        <is>
          <t>CCF POR TIPO DE MO</t>
        </is>
      </c>
      <c r="BE4" s="81" t="n"/>
      <c r="BH4" s="75" t="n">
        <v>0.0833</v>
      </c>
      <c r="BI4" s="113" t="inlineStr">
        <is>
          <t>CESANTÍAS POR TIPO DE MO</t>
        </is>
      </c>
      <c r="BN4" s="106" t="n">
        <v>0.12</v>
      </c>
      <c r="BO4" s="79" t="inlineStr">
        <is>
          <t>INTERESES A LAS CESANTÍAS POR TIPO DE MO</t>
        </is>
      </c>
      <c r="BS4" s="81" t="n"/>
      <c r="BT4" s="110" t="n">
        <v>0.0833</v>
      </c>
      <c r="BU4" s="79" t="inlineStr">
        <is>
          <t>PRIMA POR TIPO DE MO</t>
        </is>
      </c>
      <c r="BY4" s="81" t="n"/>
      <c r="BZ4" s="108" t="n">
        <v>0.0417</v>
      </c>
      <c r="CA4" s="79" t="inlineStr">
        <is>
          <t>VACACIONES POR TIPO DE MO</t>
        </is>
      </c>
      <c r="CE4" s="81" t="n"/>
    </row>
    <row r="5" ht="25.5" customFormat="1" customHeight="1" s="78">
      <c r="A5" s="95" t="n"/>
      <c r="B5" s="97" t="n"/>
      <c r="C5" s="95" t="n"/>
      <c r="D5" s="95" t="n"/>
      <c r="E5" s="97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7" t="n"/>
      <c r="U5" s="97" t="n"/>
      <c r="V5" s="97" t="n"/>
      <c r="W5" s="97" t="n"/>
      <c r="X5" s="41" t="n">
        <v>0.5</v>
      </c>
      <c r="Y5" s="50" t="n">
        <v>0.5</v>
      </c>
      <c r="Z5" s="10" t="inlineStr">
        <is>
          <t>EMPLEADO</t>
        </is>
      </c>
      <c r="AA5" s="107" t="inlineStr">
        <is>
          <t>EMPLEADOR</t>
        </is>
      </c>
      <c r="AC5" s="107" t="inlineStr">
        <is>
          <t>MO ADM.</t>
        </is>
      </c>
      <c r="AD5" s="107" t="inlineStr">
        <is>
          <t>MO TÉCNICA</t>
        </is>
      </c>
      <c r="AE5" s="107" t="inlineStr">
        <is>
          <t>MO I+D GEOLO</t>
        </is>
      </c>
      <c r="AF5" s="107" t="inlineStr">
        <is>
          <t>MO I+D AGRO</t>
        </is>
      </c>
      <c r="AG5" s="38" t="inlineStr">
        <is>
          <t>TOTAL</t>
        </is>
      </c>
      <c r="AH5" s="10" t="inlineStr">
        <is>
          <t>EMPLEADO</t>
        </is>
      </c>
      <c r="AI5" s="107" t="inlineStr">
        <is>
          <t>EMPLEADOR</t>
        </is>
      </c>
      <c r="AK5" s="107" t="inlineStr">
        <is>
          <t>MO ADM.</t>
        </is>
      </c>
      <c r="AL5" s="107" t="inlineStr">
        <is>
          <t>MO TÉCNICA</t>
        </is>
      </c>
      <c r="AM5" s="107" t="inlineStr">
        <is>
          <t>MO I+D GEOLO</t>
        </is>
      </c>
      <c r="AN5" s="107" t="inlineStr">
        <is>
          <t>MO I+D AGRO</t>
        </is>
      </c>
      <c r="AO5" s="33" t="inlineStr">
        <is>
          <t>TOTAL</t>
        </is>
      </c>
      <c r="AP5" s="10" t="inlineStr">
        <is>
          <t>EMPLEADO</t>
        </is>
      </c>
      <c r="AQ5" s="107" t="inlineStr">
        <is>
          <t>EMPLEADOR</t>
        </is>
      </c>
      <c r="AS5" s="107" t="inlineStr">
        <is>
          <t>MO ADM.</t>
        </is>
      </c>
      <c r="AT5" s="107" t="inlineStr">
        <is>
          <t>MO TÉCNICA</t>
        </is>
      </c>
      <c r="AU5" s="107" t="inlineStr">
        <is>
          <t>MO I+D GEOLO</t>
        </is>
      </c>
      <c r="AV5" s="107" t="inlineStr">
        <is>
          <t>MO I+D AGRO</t>
        </is>
      </c>
      <c r="AW5" s="56" t="inlineStr">
        <is>
          <t>TOTAL</t>
        </is>
      </c>
      <c r="AX5" s="10" t="inlineStr">
        <is>
          <t>EMPLEADO</t>
        </is>
      </c>
      <c r="AY5" s="107" t="inlineStr">
        <is>
          <t>EMPLEADOR</t>
        </is>
      </c>
      <c r="BA5" s="107" t="inlineStr">
        <is>
          <t>MO ADM.</t>
        </is>
      </c>
      <c r="BB5" s="107" t="inlineStr">
        <is>
          <t>MO TÉCNICA</t>
        </is>
      </c>
      <c r="BC5" s="107" t="inlineStr">
        <is>
          <t>MO I+D GEOLO</t>
        </is>
      </c>
      <c r="BD5" s="107" t="inlineStr">
        <is>
          <t>MO I+D AGRO</t>
        </is>
      </c>
      <c r="BE5" s="18" t="inlineStr">
        <is>
          <t>TOTAL</t>
        </is>
      </c>
      <c r="BH5" s="76" t="n"/>
      <c r="BI5" s="107" t="inlineStr">
        <is>
          <t>MO ADM.</t>
        </is>
      </c>
      <c r="BJ5" s="107" t="inlineStr">
        <is>
          <t>MO TÉCNICA</t>
        </is>
      </c>
      <c r="BK5" s="107" t="inlineStr">
        <is>
          <t>MO I+D GEOLO</t>
        </is>
      </c>
      <c r="BL5" s="107" t="inlineStr">
        <is>
          <t>MO I+D AGRO</t>
        </is>
      </c>
      <c r="BM5" s="21" t="inlineStr">
        <is>
          <t>TOTAL</t>
        </is>
      </c>
      <c r="BN5" s="76" t="n"/>
      <c r="BO5" s="107" t="inlineStr">
        <is>
          <t>MO ADM.</t>
        </is>
      </c>
      <c r="BP5" s="107" t="inlineStr">
        <is>
          <t>MO TÉCNICA</t>
        </is>
      </c>
      <c r="BQ5" s="107" t="inlineStr">
        <is>
          <t>MO I+D GEOLO</t>
        </is>
      </c>
      <c r="BR5" s="107" t="inlineStr">
        <is>
          <t>MO I+D AGRO</t>
        </is>
      </c>
      <c r="BS5" s="33" t="inlineStr">
        <is>
          <t>TOTAL</t>
        </is>
      </c>
      <c r="BT5" s="76" t="n"/>
      <c r="BU5" s="107" t="inlineStr">
        <is>
          <t>MO ADM.</t>
        </is>
      </c>
      <c r="BV5" s="107" t="inlineStr">
        <is>
          <t>MO TÉCNICA</t>
        </is>
      </c>
      <c r="BW5" s="107" t="inlineStr">
        <is>
          <t>MO I+D GEOLO</t>
        </is>
      </c>
      <c r="BX5" s="107" t="inlineStr">
        <is>
          <t>MO I+D AGRO</t>
        </is>
      </c>
      <c r="BY5" s="18" t="inlineStr">
        <is>
          <t>TOTAL</t>
        </is>
      </c>
      <c r="BZ5" s="76" t="n"/>
      <c r="CA5" s="107" t="inlineStr">
        <is>
          <t>MO ADM.</t>
        </is>
      </c>
      <c r="CB5" s="107" t="inlineStr">
        <is>
          <t>MO TÉCNICA</t>
        </is>
      </c>
      <c r="CC5" s="107" t="inlineStr">
        <is>
          <t>MO I+D GEOLO</t>
        </is>
      </c>
      <c r="CD5" s="107" t="inlineStr">
        <is>
          <t>MO I+D AGRO</t>
        </is>
      </c>
      <c r="CE5" s="24" t="inlineStr">
        <is>
          <t>TOTAL</t>
        </is>
      </c>
    </row>
    <row r="6">
      <c r="A6" s="48" t="inlineStr">
        <is>
          <t>0001</t>
        </is>
      </c>
      <c r="B6" s="60" t="inlineStr">
        <is>
          <t>Cédula de ciudadanía</t>
        </is>
      </c>
      <c r="C6" s="49" t="n">
        <v>1038407013</v>
      </c>
      <c r="D6" s="39" t="inlineStr">
        <is>
          <t>RICARDO RAMÍREZ ZULUAGA</t>
        </is>
      </c>
      <c r="E6" s="59" t="inlineStr">
        <is>
          <t>rramirez@dronearth.co</t>
        </is>
      </c>
      <c r="F6" s="47" t="n">
        <v>3400000</v>
      </c>
      <c r="G6" s="42" t="n">
        <v>0</v>
      </c>
      <c r="H6" s="39" t="inlineStr">
        <is>
          <t>GERENTE GENERAL</t>
        </is>
      </c>
      <c r="I6" s="61" t="inlineStr">
        <is>
          <t>Término Indefinido</t>
        </is>
      </c>
      <c r="J6" s="39" t="inlineStr">
        <is>
          <t>NO</t>
        </is>
      </c>
      <c r="K6" s="39" t="inlineStr">
        <is>
          <t>SI</t>
        </is>
      </c>
      <c r="L6" s="43" t="n">
        <v>43285</v>
      </c>
      <c r="M6" s="43" t="n"/>
      <c r="N6" s="40" t="inlineStr">
        <is>
          <t>BANCOLOMBIA</t>
        </is>
      </c>
      <c r="O6" s="40" t="inlineStr">
        <is>
          <t>AHORROS</t>
        </is>
      </c>
      <c r="P6" s="40" t="inlineStr">
        <is>
          <t>27484413113</t>
        </is>
      </c>
      <c r="Q6" s="40" t="n">
        <v>5</v>
      </c>
      <c r="R6" s="44" t="n">
        <v>0.0696</v>
      </c>
      <c r="S6" s="40" t="n">
        <v>1</v>
      </c>
      <c r="T6" s="45" t="n">
        <v>0.25</v>
      </c>
      <c r="U6" s="45" t="n">
        <v>0.3</v>
      </c>
      <c r="V6" s="45" t="n">
        <v>0.45</v>
      </c>
      <c r="W6" s="45">
        <f>+SUM(T6:V6)</f>
        <v/>
      </c>
      <c r="X6" s="46">
        <f>+V6*$X$5</f>
        <v/>
      </c>
      <c r="Y6" s="51">
        <f>+V6*$Y$5</f>
        <v/>
      </c>
      <c r="Z6" s="11">
        <f>+$Z$4*F6</f>
        <v/>
      </c>
      <c r="AA6" s="2">
        <f>+$AA$4*F6</f>
        <v/>
      </c>
      <c r="AB6" s="5">
        <f>+Z6+AA6</f>
        <v/>
      </c>
      <c r="AC6" s="2">
        <f>+AB6*T6</f>
        <v/>
      </c>
      <c r="AD6" s="2">
        <f>+U6*AB6</f>
        <v/>
      </c>
      <c r="AE6" s="2">
        <f>+AB6*X6</f>
        <v/>
      </c>
      <c r="AF6" s="2">
        <f>+AB6*Y6</f>
        <v/>
      </c>
      <c r="AG6" s="52">
        <f>+SUM(AC6:AF6)</f>
        <v/>
      </c>
      <c r="AH6" s="11">
        <f>+$AH$4*F6</f>
        <v/>
      </c>
      <c r="AI6" s="2">
        <f>+$AI$4*F6</f>
        <v/>
      </c>
      <c r="AJ6" s="6">
        <f>+AH6+AI6</f>
        <v/>
      </c>
      <c r="AK6" s="2">
        <f>+AJ6*T$6</f>
        <v/>
      </c>
      <c r="AL6" s="2">
        <f>+AJ6*U6</f>
        <v/>
      </c>
      <c r="AM6" s="2">
        <f>+AJ6*X6</f>
        <v/>
      </c>
      <c r="AN6" s="2">
        <f>+AJ6*Y6</f>
        <v/>
      </c>
      <c r="AO6" s="35">
        <f>+SUM(AK6:AN6)</f>
        <v/>
      </c>
      <c r="AP6" s="11">
        <f>+$AP$4*F6</f>
        <v/>
      </c>
      <c r="AQ6" s="2">
        <f>+F6*R6</f>
        <v/>
      </c>
      <c r="AR6" s="7">
        <f>+AP6+AQ6</f>
        <v/>
      </c>
      <c r="AS6" s="2">
        <f>AR6*T6</f>
        <v/>
      </c>
      <c r="AT6" s="2">
        <f>+AR6*U6</f>
        <v/>
      </c>
      <c r="AU6" s="2">
        <f>+AR6*X6</f>
        <v/>
      </c>
      <c r="AV6" s="2">
        <f>+AR6*Y6</f>
        <v/>
      </c>
      <c r="AW6" s="57">
        <f>+SUM(AS6:AV6)</f>
        <v/>
      </c>
      <c r="AX6" s="11">
        <f>+$AX$4*F6</f>
        <v/>
      </c>
      <c r="AY6" s="2">
        <f>+$AY$4*F6</f>
        <v/>
      </c>
      <c r="AZ6" s="8">
        <f>+AX6+AY6</f>
        <v/>
      </c>
      <c r="BA6" s="2">
        <f>+AZ6*T6</f>
        <v/>
      </c>
      <c r="BB6" s="2">
        <f>+AZ6*U6</f>
        <v/>
      </c>
      <c r="BC6" s="2">
        <f>+AZ6*X6</f>
        <v/>
      </c>
      <c r="BD6" s="2">
        <f>+AZ6*Y6</f>
        <v/>
      </c>
      <c r="BE6" s="30">
        <f>+SUM(BA6:BD6)</f>
        <v/>
      </c>
      <c r="BF6" s="2">
        <f>+Z6+AH6+AP6+AX6</f>
        <v/>
      </c>
      <c r="BG6" s="2">
        <f>+AA6+AI6+AQ6+AY6</f>
        <v/>
      </c>
      <c r="BH6" s="19">
        <f>+$BH$4*F6</f>
        <v/>
      </c>
      <c r="BI6" s="2">
        <f>+BH6*T6</f>
        <v/>
      </c>
      <c r="BJ6" s="2">
        <f>+BH6*U6</f>
        <v/>
      </c>
      <c r="BK6" s="2">
        <f>+BH6*X6</f>
        <v/>
      </c>
      <c r="BL6" s="2">
        <f>+BH6*Y6</f>
        <v/>
      </c>
      <c r="BM6" s="22">
        <f>+SUM(BI6:BL6)</f>
        <v/>
      </c>
      <c r="BN6" s="34">
        <f>+$BN$4*BM6</f>
        <v/>
      </c>
      <c r="BO6" s="2">
        <f>+BN6*T6</f>
        <v/>
      </c>
      <c r="BP6" s="2">
        <f>+BN6*U6</f>
        <v/>
      </c>
      <c r="BQ6" s="2">
        <f>+BN6*X6</f>
        <v/>
      </c>
      <c r="BR6" s="2">
        <f>+BN6*Y6</f>
        <v/>
      </c>
      <c r="BS6" s="35">
        <f>+SUM(BO6:BR6)</f>
        <v/>
      </c>
      <c r="BT6" s="29">
        <f>+$BT$4*F6</f>
        <v/>
      </c>
      <c r="BU6" s="2">
        <f>+BT6*T6</f>
        <v/>
      </c>
      <c r="BV6" s="2">
        <f>+BT6*U6</f>
        <v/>
      </c>
      <c r="BW6" s="2">
        <f>+BT6*X6</f>
        <v/>
      </c>
      <c r="BX6" s="2">
        <f>+BT6*Y6</f>
        <v/>
      </c>
      <c r="BY6" s="30">
        <f>+SUM(BU6:BX6)</f>
        <v/>
      </c>
      <c r="BZ6" s="27">
        <f>+$BZ$4*F6</f>
        <v/>
      </c>
      <c r="CA6" s="2">
        <f>+BZ6*T6</f>
        <v/>
      </c>
      <c r="CB6" s="2">
        <f>+BZ6*U6</f>
        <v/>
      </c>
      <c r="CC6" s="2">
        <f>+BZ6*X6</f>
        <v/>
      </c>
      <c r="CD6" s="2">
        <f>+BZ6*Y6</f>
        <v/>
      </c>
      <c r="CE6" s="25">
        <f>+SUM(CA6:CD6)</f>
        <v/>
      </c>
    </row>
    <row r="7" ht="14.25" customHeight="1">
      <c r="A7" s="48" t="inlineStr">
        <is>
          <t>0002</t>
        </is>
      </c>
      <c r="B7" s="60" t="inlineStr">
        <is>
          <t>Cédula de ciudadanía</t>
        </is>
      </c>
      <c r="C7" s="49" t="n">
        <v>1017183846</v>
      </c>
      <c r="D7" s="39" t="inlineStr">
        <is>
          <t>MARIA CAMILA RAMOS GONZÁLEZ</t>
        </is>
      </c>
      <c r="E7" s="59" t="inlineStr">
        <is>
          <t>mramos@dronearth.co</t>
        </is>
      </c>
      <c r="F7" s="47" t="n">
        <v>3400000</v>
      </c>
      <c r="G7" s="42" t="n">
        <v>0</v>
      </c>
      <c r="H7" s="39" t="inlineStr">
        <is>
          <t>DIRECTORA ADMINISTRATIVA</t>
        </is>
      </c>
      <c r="I7" s="61" t="inlineStr">
        <is>
          <t>Término Indefinido</t>
        </is>
      </c>
      <c r="J7" s="39" t="inlineStr">
        <is>
          <t>NO</t>
        </is>
      </c>
      <c r="K7" s="39" t="inlineStr">
        <is>
          <t>SI</t>
        </is>
      </c>
      <c r="L7" s="43" t="n">
        <v>43285</v>
      </c>
      <c r="M7" s="43" t="n"/>
      <c r="N7" s="40" t="inlineStr">
        <is>
          <t>BANCOLOMBIA</t>
        </is>
      </c>
      <c r="O7" s="40" t="inlineStr">
        <is>
          <t>AHORROS</t>
        </is>
      </c>
      <c r="P7" s="40" t="inlineStr">
        <is>
          <t>41268834913</t>
        </is>
      </c>
      <c r="Q7" s="40" t="n">
        <v>1</v>
      </c>
      <c r="R7" s="44" t="n">
        <v>0.00522</v>
      </c>
      <c r="S7" s="40" t="n">
        <v>12</v>
      </c>
      <c r="T7" s="45" t="n">
        <v>0.75</v>
      </c>
      <c r="U7" s="45" t="n">
        <v>0</v>
      </c>
      <c r="V7" s="45" t="n">
        <v>0.25</v>
      </c>
      <c r="W7" s="45">
        <f>+SUM(T7:V7)</f>
        <v/>
      </c>
      <c r="X7" s="46">
        <f>+V7*$X$5</f>
        <v/>
      </c>
      <c r="Y7" s="51">
        <f>+V7*$Y$5</f>
        <v/>
      </c>
      <c r="Z7" s="11">
        <f>+$Z$4*F7</f>
        <v/>
      </c>
      <c r="AA7" s="2">
        <f>+$AA$4*F7</f>
        <v/>
      </c>
      <c r="AB7" s="5">
        <f>+Z7+AA7</f>
        <v/>
      </c>
      <c r="AC7" s="2">
        <f>+AB7*T7</f>
        <v/>
      </c>
      <c r="AD7" s="2">
        <f>+U7*AB7</f>
        <v/>
      </c>
      <c r="AE7" s="2">
        <f>+AB7*X7</f>
        <v/>
      </c>
      <c r="AF7" s="2">
        <f>+AB7*Y7</f>
        <v/>
      </c>
      <c r="AG7" s="52">
        <f>+SUM(AC7:AF7)</f>
        <v/>
      </c>
      <c r="AH7" s="11">
        <f>+$AH$4*F7</f>
        <v/>
      </c>
      <c r="AI7" s="2">
        <f>+$AI$4*F7</f>
        <v/>
      </c>
      <c r="AJ7" s="6">
        <f>+AH7+AI7</f>
        <v/>
      </c>
      <c r="AK7" s="2">
        <f>+AJ7*T7</f>
        <v/>
      </c>
      <c r="AL7" s="2">
        <f>+AJ7*U7</f>
        <v/>
      </c>
      <c r="AM7" s="2">
        <f>+AJ7*X7</f>
        <v/>
      </c>
      <c r="AN7" s="2">
        <f>+AJ7*Y7</f>
        <v/>
      </c>
      <c r="AO7" s="35">
        <f>+SUM(AK7:AN7)</f>
        <v/>
      </c>
      <c r="AP7" s="11">
        <f>+$AP$4*F7</f>
        <v/>
      </c>
      <c r="AQ7" s="2">
        <f>+F7*R7</f>
        <v/>
      </c>
      <c r="AR7" s="7">
        <f>+AP7+AQ7</f>
        <v/>
      </c>
      <c r="AS7" s="2">
        <f>AR7*T7</f>
        <v/>
      </c>
      <c r="AT7" s="2">
        <f>+AR7*U7</f>
        <v/>
      </c>
      <c r="AU7" s="2">
        <f>+AR7*X7</f>
        <v/>
      </c>
      <c r="AV7" s="2">
        <f>+AR7*Y7</f>
        <v/>
      </c>
      <c r="AW7" s="57">
        <f>+SUM(AS7:AV7)</f>
        <v/>
      </c>
      <c r="AX7" s="11">
        <f>+$AX$4*F7</f>
        <v/>
      </c>
      <c r="AY7" s="2">
        <f>+$AY$4*F7</f>
        <v/>
      </c>
      <c r="AZ7" s="8">
        <f>+AX7+AY7</f>
        <v/>
      </c>
      <c r="BA7" s="2">
        <f>+AZ7*T7</f>
        <v/>
      </c>
      <c r="BB7" s="2">
        <f>+AZ7*U7</f>
        <v/>
      </c>
      <c r="BC7" s="2">
        <f>+AZ7*X7</f>
        <v/>
      </c>
      <c r="BD7" s="2">
        <f>+AZ7*Y7</f>
        <v/>
      </c>
      <c r="BE7" s="30">
        <f>+SUM(BA7:BD7)</f>
        <v/>
      </c>
      <c r="BF7" s="2">
        <f>+Z7+AH7+AP7+AX7</f>
        <v/>
      </c>
      <c r="BG7" s="2">
        <f>+AA7+AI7+AQ7+AY7</f>
        <v/>
      </c>
      <c r="BH7" s="19">
        <f>+$BH$4*F7</f>
        <v/>
      </c>
      <c r="BI7" s="2">
        <f>+BH7*T7</f>
        <v/>
      </c>
      <c r="BJ7" s="2">
        <f>+BH7*U7</f>
        <v/>
      </c>
      <c r="BK7" s="2">
        <f>+BH7*X7</f>
        <v/>
      </c>
      <c r="BL7" s="2">
        <f>+BH7*Y7</f>
        <v/>
      </c>
      <c r="BM7" s="22">
        <f>+SUM(BI7:BL7)</f>
        <v/>
      </c>
      <c r="BN7" s="34">
        <f>+$BN$4*BM7</f>
        <v/>
      </c>
      <c r="BO7" s="2">
        <f>+BN7*T7</f>
        <v/>
      </c>
      <c r="BP7" s="2">
        <f>+BN7*U7</f>
        <v/>
      </c>
      <c r="BQ7" s="2">
        <f>+BN7*X7</f>
        <v/>
      </c>
      <c r="BR7" s="2">
        <f>+BN7*Y7</f>
        <v/>
      </c>
      <c r="BS7" s="35">
        <f>+SUM(BO7:BR7)</f>
        <v/>
      </c>
      <c r="BT7" s="29">
        <f>+$BT$4*F7</f>
        <v/>
      </c>
      <c r="BU7" s="2">
        <f>+BT7*T7</f>
        <v/>
      </c>
      <c r="BV7" s="2">
        <f>+BT7*U7</f>
        <v/>
      </c>
      <c r="BW7" s="2">
        <f>+BT7*X7</f>
        <v/>
      </c>
      <c r="BX7" s="2">
        <f>+BT7*Y7</f>
        <v/>
      </c>
      <c r="BY7" s="30">
        <f>+SUM(BU7:BX7)</f>
        <v/>
      </c>
      <c r="BZ7" s="27">
        <f>+$BZ$4*F7</f>
        <v/>
      </c>
      <c r="CA7" s="2">
        <f>+BZ7*T7</f>
        <v/>
      </c>
      <c r="CB7" s="2">
        <f>+BZ7*U7</f>
        <v/>
      </c>
      <c r="CC7" s="2">
        <f>+BZ7*X7</f>
        <v/>
      </c>
      <c r="CD7" s="2">
        <f>+BZ7*Y7</f>
        <v/>
      </c>
      <c r="CE7" s="25">
        <f>+SUM(CA7:CD7)</f>
        <v/>
      </c>
    </row>
    <row r="8" ht="14.25" customHeight="1">
      <c r="A8" s="48" t="inlineStr">
        <is>
          <t>0003</t>
        </is>
      </c>
      <c r="B8" s="60" t="inlineStr">
        <is>
          <t>Cédula de ciudadanía</t>
        </is>
      </c>
      <c r="C8" s="49" t="n">
        <v>1053830980</v>
      </c>
      <c r="D8" s="39" t="inlineStr">
        <is>
          <t>ALEJANDRO MONTES OSORIO</t>
        </is>
      </c>
      <c r="E8" s="59" t="inlineStr">
        <is>
          <t>n/a</t>
        </is>
      </c>
      <c r="F8" s="47" t="n">
        <v>0</v>
      </c>
      <c r="G8" s="42" t="n">
        <v>0</v>
      </c>
      <c r="H8" s="39" t="inlineStr">
        <is>
          <t xml:space="preserve">PROFESIONAL JUNIOR </t>
        </is>
      </c>
      <c r="I8" s="39" t="inlineStr">
        <is>
          <t>Termino Fijo</t>
        </is>
      </c>
      <c r="J8" s="39" t="inlineStr">
        <is>
          <t>NO</t>
        </is>
      </c>
      <c r="K8" s="39" t="inlineStr">
        <is>
          <t>NO</t>
        </is>
      </c>
      <c r="L8" s="43" t="n">
        <v>43710</v>
      </c>
      <c r="M8" s="43" t="n">
        <v>44738</v>
      </c>
      <c r="N8" s="40" t="inlineStr">
        <is>
          <t>BANCOLOMBIA</t>
        </is>
      </c>
      <c r="O8" s="40" t="inlineStr">
        <is>
          <t>AHORROS</t>
        </is>
      </c>
      <c r="P8" s="40" t="n"/>
      <c r="Q8" s="40" t="n"/>
      <c r="R8" s="44" t="n"/>
      <c r="S8" s="40" t="n"/>
      <c r="T8" s="43" t="n"/>
      <c r="U8" s="45" t="n"/>
      <c r="V8" s="45" t="n"/>
      <c r="W8" s="45">
        <f>+SUM(T8:V8)</f>
        <v/>
      </c>
      <c r="X8" s="46">
        <f>+V8*$X$5</f>
        <v/>
      </c>
      <c r="Y8" s="51">
        <f>+V8*$Y$5</f>
        <v/>
      </c>
      <c r="Z8" s="11">
        <f>+$Z$4*F8</f>
        <v/>
      </c>
      <c r="AA8" s="2">
        <f>+$AA$4*F8</f>
        <v/>
      </c>
      <c r="AB8" s="5">
        <f>+Z8+AA8</f>
        <v/>
      </c>
      <c r="AC8" s="2">
        <f>+AB8*T8</f>
        <v/>
      </c>
      <c r="AD8" s="2">
        <f>+U8*AB8</f>
        <v/>
      </c>
      <c r="AE8" s="2">
        <f>+AB8*X8</f>
        <v/>
      </c>
      <c r="AF8" s="2">
        <f>+AB8*Y8</f>
        <v/>
      </c>
      <c r="AG8" s="52">
        <f>+SUM(AC8:AF8)</f>
        <v/>
      </c>
      <c r="AH8" s="11">
        <f>+$AH$4*F8</f>
        <v/>
      </c>
      <c r="AI8" s="2">
        <f>+$AI$4*F8</f>
        <v/>
      </c>
      <c r="AJ8" s="6">
        <f>+AH8+AI8</f>
        <v/>
      </c>
      <c r="AK8" s="2">
        <f>+AJ8*T8</f>
        <v/>
      </c>
      <c r="AL8" s="2">
        <f>+AJ8*U8</f>
        <v/>
      </c>
      <c r="AM8" s="2">
        <f>+AJ8*X8</f>
        <v/>
      </c>
      <c r="AN8" s="2">
        <f>+AJ8*Y8</f>
        <v/>
      </c>
      <c r="AO8" s="35">
        <f>+SUM(AK8:AN8)</f>
        <v/>
      </c>
      <c r="AP8" s="11">
        <f>+$AP$4*F8</f>
        <v/>
      </c>
      <c r="AQ8" s="2">
        <f>+F8*R8</f>
        <v/>
      </c>
      <c r="AR8" s="7">
        <f>+AP8+AQ8</f>
        <v/>
      </c>
      <c r="AS8" s="2">
        <f>AR8*T8</f>
        <v/>
      </c>
      <c r="AT8" s="2">
        <f>+AR8*U8</f>
        <v/>
      </c>
      <c r="AU8" s="2">
        <f>+AR8*X8</f>
        <v/>
      </c>
      <c r="AV8" s="2">
        <f>+AR8*Y8</f>
        <v/>
      </c>
      <c r="AW8" s="57">
        <f>+SUM(AS8:AV8)</f>
        <v/>
      </c>
      <c r="AX8" s="11">
        <f>+$AX$4*F8</f>
        <v/>
      </c>
      <c r="AY8" s="2">
        <f>+$AY$4*F8</f>
        <v/>
      </c>
      <c r="AZ8" s="8">
        <f>+AX8+AY8</f>
        <v/>
      </c>
      <c r="BA8" s="2">
        <f>+AZ8*T8</f>
        <v/>
      </c>
      <c r="BB8" s="2">
        <f>+AZ8*U8</f>
        <v/>
      </c>
      <c r="BC8" s="2">
        <f>+AZ8*X8</f>
        <v/>
      </c>
      <c r="BD8" s="2">
        <f>+AZ8*Y8</f>
        <v/>
      </c>
      <c r="BE8" s="30">
        <f>+SUM(BA8:BD8)</f>
        <v/>
      </c>
      <c r="BF8" s="2">
        <f>+Z8+AH8+AP8+AX8</f>
        <v/>
      </c>
      <c r="BG8" s="2">
        <f>+AA8+AI8+AQ8+AY8</f>
        <v/>
      </c>
      <c r="BH8" s="19">
        <f>+$BH$4*F8</f>
        <v/>
      </c>
      <c r="BI8" s="2">
        <f>+BH8*T8</f>
        <v/>
      </c>
      <c r="BJ8" s="2">
        <f>+BH8*U8</f>
        <v/>
      </c>
      <c r="BK8" s="2">
        <f>+BH8*X8</f>
        <v/>
      </c>
      <c r="BL8" s="2">
        <f>+BH8*Y8</f>
        <v/>
      </c>
      <c r="BM8" s="22">
        <f>+SUM(BI8:BL8)</f>
        <v/>
      </c>
      <c r="BN8" s="34">
        <f>+$BN$4*BM8</f>
        <v/>
      </c>
      <c r="BO8" s="2">
        <f>+BN8*T8</f>
        <v/>
      </c>
      <c r="BP8" s="2">
        <f>+BN8*U8</f>
        <v/>
      </c>
      <c r="BQ8" s="2">
        <f>+BN8*X8</f>
        <v/>
      </c>
      <c r="BR8" s="2">
        <f>+BN8*Y8</f>
        <v/>
      </c>
      <c r="BS8" s="35">
        <f>+SUM(BO8:BR8)</f>
        <v/>
      </c>
      <c r="BT8" s="29">
        <f>+$BT$4*F8</f>
        <v/>
      </c>
      <c r="BU8" s="2">
        <f>+BT8*T8</f>
        <v/>
      </c>
      <c r="BV8" s="2">
        <f>+BT8*U8</f>
        <v/>
      </c>
      <c r="BW8" s="2">
        <f>+BT8*X8</f>
        <v/>
      </c>
      <c r="BX8" s="2">
        <f>+BT8*Y8</f>
        <v/>
      </c>
      <c r="BY8" s="30">
        <f>+SUM(BU8:BX8)</f>
        <v/>
      </c>
      <c r="BZ8" s="27">
        <f>+$BZ$4*F8</f>
        <v/>
      </c>
      <c r="CA8" s="2">
        <f>+BZ8*T8</f>
        <v/>
      </c>
      <c r="CB8" s="2">
        <f>+BZ8*U8</f>
        <v/>
      </c>
      <c r="CC8" s="2">
        <f>+BZ8*X8</f>
        <v/>
      </c>
      <c r="CD8" s="2">
        <f>+BZ8*Y8</f>
        <v/>
      </c>
      <c r="CE8" s="25">
        <f>+SUM(CA8:CD8)</f>
        <v/>
      </c>
    </row>
    <row r="9" ht="14.25" customHeight="1">
      <c r="A9" s="48" t="inlineStr">
        <is>
          <t>0004</t>
        </is>
      </c>
      <c r="B9" s="60" t="inlineStr">
        <is>
          <t>Cédula de ciudadanía</t>
        </is>
      </c>
      <c r="C9" s="39" t="n">
        <v>1053830980</v>
      </c>
      <c r="D9" s="39" t="inlineStr">
        <is>
          <t xml:space="preserve">ANDRÉS ARBELÁEZ GÓMEZ    </t>
        </is>
      </c>
      <c r="E9" s="59" t="inlineStr">
        <is>
          <t>gestiontecnica@dronearth.co</t>
        </is>
      </c>
      <c r="F9" s="47" t="n">
        <v>3219000</v>
      </c>
      <c r="G9" s="42" t="n">
        <v>0</v>
      </c>
      <c r="H9" s="39" t="inlineStr">
        <is>
          <t>PROFESIONAL TÉCNICO</t>
        </is>
      </c>
      <c r="I9" s="39" t="inlineStr">
        <is>
          <t>Termino Fijo</t>
        </is>
      </c>
      <c r="J9" s="39" t="inlineStr">
        <is>
          <t>NO</t>
        </is>
      </c>
      <c r="K9" s="39" t="inlineStr">
        <is>
          <t>SI</t>
        </is>
      </c>
      <c r="L9" s="43" t="n">
        <v>44823</v>
      </c>
      <c r="M9" s="40" t="n"/>
      <c r="N9" s="40" t="inlineStr">
        <is>
          <t>BANCOLOMBIA</t>
        </is>
      </c>
      <c r="O9" s="40" t="inlineStr">
        <is>
          <t>AHORROS</t>
        </is>
      </c>
      <c r="P9" s="40" t="inlineStr">
        <is>
          <t>10092460993</t>
        </is>
      </c>
      <c r="Q9" s="40" t="n">
        <v>5</v>
      </c>
      <c r="R9" s="44" t="n">
        <v>0.0696</v>
      </c>
      <c r="S9" s="40" t="n">
        <v>1</v>
      </c>
      <c r="T9" s="45" t="n">
        <v>0</v>
      </c>
      <c r="U9" s="45" t="n">
        <v>0.75</v>
      </c>
      <c r="V9" s="45" t="n">
        <v>0.25</v>
      </c>
      <c r="W9" s="45">
        <f>+SUM(T9:V9)</f>
        <v/>
      </c>
      <c r="X9" s="46">
        <f>+V9*$X$5</f>
        <v/>
      </c>
      <c r="Y9" s="51">
        <f>+V9*$Y$5</f>
        <v/>
      </c>
      <c r="Z9" s="11">
        <f>+$Z$4*F9</f>
        <v/>
      </c>
      <c r="AA9" s="2">
        <f>+$AA$4*F9</f>
        <v/>
      </c>
      <c r="AB9" s="5">
        <f>+Z9+AA9</f>
        <v/>
      </c>
      <c r="AC9" s="2">
        <f>+AB9*T9</f>
        <v/>
      </c>
      <c r="AD9" s="2">
        <f>+U9*AB9</f>
        <v/>
      </c>
      <c r="AE9" s="2">
        <f>+AB9*X9</f>
        <v/>
      </c>
      <c r="AF9" s="2">
        <f>+AB9*Y9</f>
        <v/>
      </c>
      <c r="AG9" s="52">
        <f>+SUM(AC9:AF9)</f>
        <v/>
      </c>
      <c r="AH9" s="11">
        <f>+$AH$4*F9</f>
        <v/>
      </c>
      <c r="AI9" s="2">
        <f>+$AI$4*F9</f>
        <v/>
      </c>
      <c r="AJ9" s="6">
        <f>+AH9+AI9</f>
        <v/>
      </c>
      <c r="AK9" s="2">
        <f>+AJ9*T9</f>
        <v/>
      </c>
      <c r="AL9" s="2">
        <f>+AJ9*U9</f>
        <v/>
      </c>
      <c r="AM9" s="2">
        <f>+AJ9*X9</f>
        <v/>
      </c>
      <c r="AN9" s="2">
        <f>+AJ9*Y9</f>
        <v/>
      </c>
      <c r="AO9" s="35">
        <f>+SUM(AK9:AN9)</f>
        <v/>
      </c>
      <c r="AP9" s="11">
        <f>+$AP$4*F9</f>
        <v/>
      </c>
      <c r="AQ9" s="2">
        <f>+F9*R9</f>
        <v/>
      </c>
      <c r="AR9" s="7">
        <f>+AP9+AQ9</f>
        <v/>
      </c>
      <c r="AS9" s="2">
        <f>AR9*T9</f>
        <v/>
      </c>
      <c r="AT9" s="2">
        <f>+AR9*U9</f>
        <v/>
      </c>
      <c r="AU9" s="2">
        <f>+AR9*X9</f>
        <v/>
      </c>
      <c r="AV9" s="2">
        <f>+AR9*Y9</f>
        <v/>
      </c>
      <c r="AW9" s="57">
        <f>+SUM(AS9:AV9)</f>
        <v/>
      </c>
      <c r="AX9" s="11">
        <f>+$AX$4*F9</f>
        <v/>
      </c>
      <c r="AY9" s="2">
        <f>+$AY$4*F9</f>
        <v/>
      </c>
      <c r="AZ9" s="8">
        <f>+AX9+AY9</f>
        <v/>
      </c>
      <c r="BA9" s="2">
        <f>+AZ9*T9</f>
        <v/>
      </c>
      <c r="BB9" s="2">
        <f>+AZ9*U9</f>
        <v/>
      </c>
      <c r="BC9" s="2">
        <f>+AZ9*X9</f>
        <v/>
      </c>
      <c r="BD9" s="2">
        <f>+AZ9*Y9</f>
        <v/>
      </c>
      <c r="BE9" s="30">
        <f>+SUM(BA9:BD9)</f>
        <v/>
      </c>
      <c r="BF9" s="2">
        <f>+Z9+AH9+AP9+AX9</f>
        <v/>
      </c>
      <c r="BG9" s="2">
        <f>+AA9+AI9+AQ9+AY9</f>
        <v/>
      </c>
      <c r="BH9" s="19">
        <f>+$BH$4*F9</f>
        <v/>
      </c>
      <c r="BI9" s="2">
        <f>+BH9*T9</f>
        <v/>
      </c>
      <c r="BJ9" s="2">
        <f>+BH9*U9</f>
        <v/>
      </c>
      <c r="BK9" s="2">
        <f>+BH9*X9</f>
        <v/>
      </c>
      <c r="BL9" s="2">
        <f>+BH9*Y9</f>
        <v/>
      </c>
      <c r="BM9" s="22">
        <f>+SUM(BI9:BL9)</f>
        <v/>
      </c>
      <c r="BN9" s="34">
        <f>+$BN$4*BM9</f>
        <v/>
      </c>
      <c r="BO9" s="2">
        <f>+BN9*T9</f>
        <v/>
      </c>
      <c r="BP9" s="2">
        <f>+BN9*U9</f>
        <v/>
      </c>
      <c r="BQ9" s="2">
        <f>+BN9*X9</f>
        <v/>
      </c>
      <c r="BR9" s="2">
        <f>+BN9*Y9</f>
        <v/>
      </c>
      <c r="BS9" s="35">
        <f>+SUM(BO9:BR9)</f>
        <v/>
      </c>
      <c r="BT9" s="29">
        <f>+$BT$4*F9</f>
        <v/>
      </c>
      <c r="BU9" s="2">
        <f>+BT9*T9</f>
        <v/>
      </c>
      <c r="BV9" s="2">
        <f>+BT9*U9</f>
        <v/>
      </c>
      <c r="BW9" s="2">
        <f>+BT9*X9</f>
        <v/>
      </c>
      <c r="BX9" s="2">
        <f>+BT9*Y9</f>
        <v/>
      </c>
      <c r="BY9" s="30">
        <f>+SUM(BU9:BX9)</f>
        <v/>
      </c>
      <c r="BZ9" s="27">
        <f>+$BZ$4*F9</f>
        <v/>
      </c>
      <c r="CA9" s="2">
        <f>+BZ9*T9</f>
        <v/>
      </c>
      <c r="CB9" s="2">
        <f>+BZ9*U9</f>
        <v/>
      </c>
      <c r="CC9" s="2">
        <f>+BZ9*X9</f>
        <v/>
      </c>
      <c r="CD9" s="2">
        <f>+BZ9*Y9</f>
        <v/>
      </c>
      <c r="CE9" s="25">
        <f>+SUM(CA9:CD9)</f>
        <v/>
      </c>
    </row>
    <row r="10" ht="14.25" customHeight="1">
      <c r="A10" s="48" t="inlineStr">
        <is>
          <t>0005</t>
        </is>
      </c>
      <c r="B10" s="60" t="inlineStr">
        <is>
          <t>Cédula de ciudadanía</t>
        </is>
      </c>
      <c r="C10" s="39" t="n">
        <v>1047969965</v>
      </c>
      <c r="D10" s="39" t="inlineStr">
        <is>
          <t>SINDI CAROLINA POSADA OSPINA</t>
        </is>
      </c>
      <c r="E10" s="59" t="inlineStr">
        <is>
          <t>n/a</t>
        </is>
      </c>
      <c r="F10" s="47" t="n">
        <v>0</v>
      </c>
      <c r="G10" s="42" t="n">
        <v>0</v>
      </c>
      <c r="H10" s="39" t="inlineStr">
        <is>
          <t>AUXILIAR ADMINISTRATIVO</t>
        </is>
      </c>
      <c r="I10" s="39" t="inlineStr">
        <is>
          <t>Termino Fijo</t>
        </is>
      </c>
      <c r="J10" s="39" t="inlineStr">
        <is>
          <t>NO</t>
        </is>
      </c>
      <c r="K10" s="39" t="inlineStr">
        <is>
          <t>NO</t>
        </is>
      </c>
      <c r="L10" s="43" t="n">
        <v>43710</v>
      </c>
      <c r="M10" s="43" t="n">
        <v>45079</v>
      </c>
      <c r="N10" s="40" t="inlineStr">
        <is>
          <t>BANCOLOMBIA</t>
        </is>
      </c>
      <c r="O10" s="40" t="inlineStr">
        <is>
          <t>AHORROS</t>
        </is>
      </c>
      <c r="P10" s="40" t="inlineStr">
        <is>
          <t>02485372612</t>
        </is>
      </c>
      <c r="Q10" s="40" t="n"/>
      <c r="R10" s="44" t="n">
        <v>0.00522</v>
      </c>
      <c r="S10" s="40" t="n"/>
      <c r="T10" s="43" t="n"/>
      <c r="U10" s="45" t="n"/>
      <c r="V10" s="45" t="n"/>
      <c r="W10" s="45">
        <f>+SUM(T10:V10)</f>
        <v/>
      </c>
      <c r="X10" s="46">
        <f>+V10*$X$5</f>
        <v/>
      </c>
      <c r="Y10" s="51">
        <f>+V10*$Y$5</f>
        <v/>
      </c>
      <c r="Z10" s="11">
        <f>+$Z$4*F10</f>
        <v/>
      </c>
      <c r="AA10" s="2">
        <f>+$AA$4*F10</f>
        <v/>
      </c>
      <c r="AB10" s="5">
        <f>+Z10+AA10</f>
        <v/>
      </c>
      <c r="AC10" s="2">
        <f>+AB10*T10</f>
        <v/>
      </c>
      <c r="AD10" s="2">
        <f>+U10*AB10</f>
        <v/>
      </c>
      <c r="AE10" s="2">
        <f>+AB10*X10</f>
        <v/>
      </c>
      <c r="AF10" s="2">
        <f>+AB10*Y10</f>
        <v/>
      </c>
      <c r="AG10" s="52">
        <f>+SUM(AC10:AF10)</f>
        <v/>
      </c>
      <c r="AH10" s="11">
        <f>+$AH$4*F10</f>
        <v/>
      </c>
      <c r="AI10" s="2">
        <f>+$AI$4*F10</f>
        <v/>
      </c>
      <c r="AJ10" s="6">
        <f>+AH10+AI10</f>
        <v/>
      </c>
      <c r="AK10" s="2">
        <f>+AJ10*T10</f>
        <v/>
      </c>
      <c r="AL10" s="2">
        <f>+AJ10*U10</f>
        <v/>
      </c>
      <c r="AM10" s="2">
        <f>+AJ10*X10</f>
        <v/>
      </c>
      <c r="AN10" s="2">
        <f>+AJ10*Y10</f>
        <v/>
      </c>
      <c r="AO10" s="35">
        <f>+SUM(AK10:AN10)</f>
        <v/>
      </c>
      <c r="AP10" s="11">
        <f>+$AP$4*F10</f>
        <v/>
      </c>
      <c r="AQ10" s="2">
        <f>+F10*R10</f>
        <v/>
      </c>
      <c r="AR10" s="7">
        <f>+AP10+AQ10</f>
        <v/>
      </c>
      <c r="AS10" s="2">
        <f>AR10*T10</f>
        <v/>
      </c>
      <c r="AT10" s="2">
        <f>+AR10*U10</f>
        <v/>
      </c>
      <c r="AU10" s="2">
        <f>+AR10*X10</f>
        <v/>
      </c>
      <c r="AV10" s="2">
        <f>+AR10*Y10</f>
        <v/>
      </c>
      <c r="AW10" s="57">
        <f>+SUM(AS10:AV10)</f>
        <v/>
      </c>
      <c r="AX10" s="11">
        <f>+$AX$4*F10</f>
        <v/>
      </c>
      <c r="AY10" s="2">
        <f>+$AY$4*F10</f>
        <v/>
      </c>
      <c r="AZ10" s="8">
        <f>+AX10+AY10</f>
        <v/>
      </c>
      <c r="BA10" s="2">
        <f>+AZ10*T10</f>
        <v/>
      </c>
      <c r="BB10" s="2">
        <f>+AZ10*U10</f>
        <v/>
      </c>
      <c r="BC10" s="2">
        <f>+AZ10*X10</f>
        <v/>
      </c>
      <c r="BD10" s="2">
        <f>+AZ10*Y10</f>
        <v/>
      </c>
      <c r="BE10" s="30">
        <f>+SUM(BA10:BD10)</f>
        <v/>
      </c>
      <c r="BF10" s="2">
        <f>+Z10+AH10+AP10+AX10</f>
        <v/>
      </c>
      <c r="BG10" s="2">
        <f>+AA10+AI10+AQ10+AY10</f>
        <v/>
      </c>
      <c r="BH10" s="19">
        <f>+$BH$4*F10</f>
        <v/>
      </c>
      <c r="BI10" s="2">
        <f>+BH10*T10</f>
        <v/>
      </c>
      <c r="BJ10" s="2">
        <f>+BH10*U10</f>
        <v/>
      </c>
      <c r="BK10" s="2">
        <f>+BH10*X10</f>
        <v/>
      </c>
      <c r="BL10" s="2">
        <f>+BH10*Y10</f>
        <v/>
      </c>
      <c r="BM10" s="22">
        <f>+SUM(BI10:BL10)</f>
        <v/>
      </c>
      <c r="BN10" s="34">
        <f>+$BN$4*BM10</f>
        <v/>
      </c>
      <c r="BO10" s="2">
        <f>+BN10*T10</f>
        <v/>
      </c>
      <c r="BP10" s="2">
        <f>+BN10*U10</f>
        <v/>
      </c>
      <c r="BQ10" s="2">
        <f>+BN10*X10</f>
        <v/>
      </c>
      <c r="BR10" s="2">
        <f>+BN10*Y10</f>
        <v/>
      </c>
      <c r="BS10" s="35">
        <f>+SUM(BO10:BR10)</f>
        <v/>
      </c>
      <c r="BT10" s="29">
        <f>+$BT$4*F10</f>
        <v/>
      </c>
      <c r="BU10" s="2">
        <f>+BT10*T10</f>
        <v/>
      </c>
      <c r="BV10" s="2">
        <f>+BT10*U10</f>
        <v/>
      </c>
      <c r="BW10" s="2">
        <f>+BT10*X10</f>
        <v/>
      </c>
      <c r="BX10" s="2">
        <f>+BT10*Y10</f>
        <v/>
      </c>
      <c r="BY10" s="30">
        <f>+SUM(BU10:BX10)</f>
        <v/>
      </c>
      <c r="BZ10" s="27">
        <f>+$BZ$4*F10</f>
        <v/>
      </c>
      <c r="CA10" s="2">
        <f>+BZ10*T10</f>
        <v/>
      </c>
      <c r="CB10" s="2">
        <f>+BZ10*U10</f>
        <v/>
      </c>
      <c r="CC10" s="2">
        <f>+BZ10*X10</f>
        <v/>
      </c>
      <c r="CD10" s="2">
        <f>+BZ10*Y10</f>
        <v/>
      </c>
      <c r="CE10" s="25">
        <f>+SUM(CA10:CD10)</f>
        <v/>
      </c>
    </row>
    <row r="11" ht="14.25" customHeight="1">
      <c r="A11" s="48" t="inlineStr">
        <is>
          <t>0006</t>
        </is>
      </c>
      <c r="B11" s="60" t="inlineStr">
        <is>
          <t>Cédula de ciudadanía</t>
        </is>
      </c>
      <c r="C11" s="39" t="n">
        <v>1036956287</v>
      </c>
      <c r="D11" s="39" t="inlineStr">
        <is>
          <t>JANNY DANIELA RENDÓN SÁNCHEZ</t>
        </is>
      </c>
      <c r="E11" s="59" t="inlineStr">
        <is>
          <t>dibujo@dronearth.co</t>
        </is>
      </c>
      <c r="F11" s="47" t="n">
        <v>1800000</v>
      </c>
      <c r="G11" s="42" t="n">
        <v>140606</v>
      </c>
      <c r="H11" s="39" t="inlineStr">
        <is>
          <t>DELINEANTE DE ARQUITECTURA</t>
        </is>
      </c>
      <c r="I11" s="39" t="inlineStr">
        <is>
          <t>Termino Fijo</t>
        </is>
      </c>
      <c r="J11" s="39" t="inlineStr">
        <is>
          <t>NO</t>
        </is>
      </c>
      <c r="K11" s="39" t="inlineStr">
        <is>
          <t>SI</t>
        </is>
      </c>
      <c r="L11" s="43" t="n">
        <v>43891</v>
      </c>
      <c r="M11" s="43" t="n"/>
      <c r="N11" s="40" t="inlineStr">
        <is>
          <t>BANCOLOMBIA</t>
        </is>
      </c>
      <c r="O11" s="40" t="inlineStr">
        <is>
          <t>AHORROS</t>
        </is>
      </c>
      <c r="P11" s="40" t="inlineStr">
        <is>
          <t xml:space="preserve">33186322539 </t>
        </is>
      </c>
      <c r="Q11" s="40" t="n">
        <v>1</v>
      </c>
      <c r="R11" s="44" t="n">
        <v>0.00522</v>
      </c>
      <c r="S11" s="40" t="n">
        <v>12</v>
      </c>
      <c r="T11" s="45" t="n">
        <v>0</v>
      </c>
      <c r="U11" s="45" t="n">
        <v>1</v>
      </c>
      <c r="V11" s="45" t="n">
        <v>0</v>
      </c>
      <c r="W11" s="45">
        <f>+SUM(T11:V11)</f>
        <v/>
      </c>
      <c r="X11" s="46">
        <f>+V11*$X$5</f>
        <v/>
      </c>
      <c r="Y11" s="51">
        <f>+V11*$Y$5</f>
        <v/>
      </c>
      <c r="Z11" s="11">
        <f>+$Z$4*F11</f>
        <v/>
      </c>
      <c r="AA11" s="2">
        <f>+$AA$4*F11</f>
        <v/>
      </c>
      <c r="AB11" s="5">
        <f>+Z11+AA11</f>
        <v/>
      </c>
      <c r="AC11" s="2">
        <f>+AB11*T11</f>
        <v/>
      </c>
      <c r="AD11" s="2">
        <f>+U11*AB11</f>
        <v/>
      </c>
      <c r="AE11" s="2">
        <f>+AB11*X11</f>
        <v/>
      </c>
      <c r="AF11" s="2">
        <f>+AB11*Y11</f>
        <v/>
      </c>
      <c r="AG11" s="52">
        <f>+SUM(AC11:AF11)</f>
        <v/>
      </c>
      <c r="AH11" s="11">
        <f>+$AH$4*F11</f>
        <v/>
      </c>
      <c r="AI11" s="2">
        <f>+$AI$4*F11</f>
        <v/>
      </c>
      <c r="AJ11" s="6">
        <f>+AH11+AI11</f>
        <v/>
      </c>
      <c r="AK11" s="2">
        <f>+AJ11*T11</f>
        <v/>
      </c>
      <c r="AL11" s="2">
        <f>+AJ11*U11</f>
        <v/>
      </c>
      <c r="AM11" s="2">
        <f>+AJ11*X11</f>
        <v/>
      </c>
      <c r="AN11" s="2">
        <f>+AJ11*Y11</f>
        <v/>
      </c>
      <c r="AO11" s="35">
        <f>+SUM(AK11:AN11)</f>
        <v/>
      </c>
      <c r="AP11" s="11">
        <f>+$AP$4*F11</f>
        <v/>
      </c>
      <c r="AQ11" s="2">
        <f>+F11*R11</f>
        <v/>
      </c>
      <c r="AR11" s="7">
        <f>+AP11+AQ11</f>
        <v/>
      </c>
      <c r="AS11" s="2">
        <f>AR11*T11</f>
        <v/>
      </c>
      <c r="AT11" s="2">
        <f>+AR11*U11</f>
        <v/>
      </c>
      <c r="AU11" s="2">
        <f>+AR11*X11</f>
        <v/>
      </c>
      <c r="AV11" s="2">
        <f>+AR11*Y11</f>
        <v/>
      </c>
      <c r="AW11" s="57">
        <f>+SUM(AS11:AV11)</f>
        <v/>
      </c>
      <c r="AX11" s="11">
        <f>+$AX$4*F11</f>
        <v/>
      </c>
      <c r="AY11" s="2">
        <f>+$AY$4*F11</f>
        <v/>
      </c>
      <c r="AZ11" s="8">
        <f>+AX11+AY11</f>
        <v/>
      </c>
      <c r="BA11" s="2">
        <f>+AZ11*T11</f>
        <v/>
      </c>
      <c r="BB11" s="2">
        <f>+AZ11*U11</f>
        <v/>
      </c>
      <c r="BC11" s="2">
        <f>+AZ11*X11</f>
        <v/>
      </c>
      <c r="BD11" s="2">
        <f>+AZ11*Y11</f>
        <v/>
      </c>
      <c r="BE11" s="30">
        <f>+SUM(BA11:BD11)</f>
        <v/>
      </c>
      <c r="BF11" s="2">
        <f>+Z11+AH11+AP11+AX11</f>
        <v/>
      </c>
      <c r="BG11" s="2">
        <f>+AA11+AI11+AQ11+AY11</f>
        <v/>
      </c>
      <c r="BH11" s="19">
        <f>+$BH$4*F11</f>
        <v/>
      </c>
      <c r="BI11" s="2">
        <f>+BH11*T11</f>
        <v/>
      </c>
      <c r="BJ11" s="2">
        <f>+BH11*U11</f>
        <v/>
      </c>
      <c r="BK11" s="2">
        <f>+BH11*X11</f>
        <v/>
      </c>
      <c r="BL11" s="2">
        <f>+BH11*Y11</f>
        <v/>
      </c>
      <c r="BM11" s="22">
        <f>+SUM(BI11:BL11)</f>
        <v/>
      </c>
      <c r="BN11" s="34">
        <f>+$BN$4*BM11</f>
        <v/>
      </c>
      <c r="BO11" s="2">
        <f>+BN11*T11</f>
        <v/>
      </c>
      <c r="BP11" s="2">
        <f>+BN11*U11</f>
        <v/>
      </c>
      <c r="BQ11" s="2">
        <f>+BN11*X11</f>
        <v/>
      </c>
      <c r="BR11" s="2">
        <f>+BN11*Y11</f>
        <v/>
      </c>
      <c r="BS11" s="35">
        <f>+SUM(BO11:BR11)</f>
        <v/>
      </c>
      <c r="BT11" s="29">
        <f>+$BT$4*F11</f>
        <v/>
      </c>
      <c r="BU11" s="2">
        <f>+BT11*T11</f>
        <v/>
      </c>
      <c r="BV11" s="2">
        <f>+BT11*U11</f>
        <v/>
      </c>
      <c r="BW11" s="2">
        <f>+BT11*X11</f>
        <v/>
      </c>
      <c r="BX11" s="2">
        <f>+BT11*Y11</f>
        <v/>
      </c>
      <c r="BY11" s="30">
        <f>+SUM(BU11:BX11)</f>
        <v/>
      </c>
      <c r="BZ11" s="27">
        <f>+$BZ$4*F11</f>
        <v/>
      </c>
      <c r="CA11" s="2">
        <f>+BZ11*T11</f>
        <v/>
      </c>
      <c r="CB11" s="2">
        <f>+BZ11*U11</f>
        <v/>
      </c>
      <c r="CC11" s="2">
        <f>+BZ11*X11</f>
        <v/>
      </c>
      <c r="CD11" s="2">
        <f>+BZ11*Y11</f>
        <v/>
      </c>
      <c r="CE11" s="25">
        <f>+SUM(CA11:CD11)</f>
        <v/>
      </c>
    </row>
    <row r="12" ht="15.75" customHeight="1" thickBot="1">
      <c r="A12" s="48" t="inlineStr">
        <is>
          <t>0007</t>
        </is>
      </c>
      <c r="B12" s="60" t="inlineStr">
        <is>
          <t>Cédula de ciudadanía</t>
        </is>
      </c>
      <c r="C12" s="39" t="n">
        <v>1007109600</v>
      </c>
      <c r="D12" s="39" t="inlineStr">
        <is>
          <t>IVAN DARIO GIRALDO GIRALDO</t>
        </is>
      </c>
      <c r="E12" s="39" t="inlineStr">
        <is>
          <t>desarrollo@dronearth.co</t>
        </is>
      </c>
      <c r="F12" s="47" t="n">
        <v>1800000</v>
      </c>
      <c r="G12" s="42" t="n">
        <v>140606</v>
      </c>
      <c r="H12" s="39" t="inlineStr">
        <is>
          <t>TECNÓLOGO ANALISIS Y DESARROLLO DE SOFTWARE</t>
        </is>
      </c>
      <c r="I12" s="39" t="inlineStr">
        <is>
          <t>Termino Fijo</t>
        </is>
      </c>
      <c r="J12" s="39" t="inlineStr">
        <is>
          <t>NO</t>
        </is>
      </c>
      <c r="K12" s="39" t="inlineStr">
        <is>
          <t>SI</t>
        </is>
      </c>
      <c r="L12" s="43" t="n">
        <v>44986</v>
      </c>
      <c r="M12" s="43" t="n"/>
      <c r="N12" s="40" t="inlineStr">
        <is>
          <t>BANCOLOMBIA</t>
        </is>
      </c>
      <c r="O12" s="40" t="inlineStr">
        <is>
          <t>AHORROS</t>
        </is>
      </c>
      <c r="P12" s="40" t="inlineStr">
        <is>
          <t>91233829825</t>
        </is>
      </c>
      <c r="Q12" s="40" t="n">
        <v>1</v>
      </c>
      <c r="R12" s="44" t="n">
        <v>0.00522</v>
      </c>
      <c r="S12" s="40" t="n">
        <v>12</v>
      </c>
      <c r="T12" s="45" t="n">
        <v>0</v>
      </c>
      <c r="U12" s="45" t="n">
        <v>0</v>
      </c>
      <c r="V12" s="45" t="n">
        <v>1</v>
      </c>
      <c r="W12" s="45">
        <f>+SUM(T12:V12)</f>
        <v/>
      </c>
      <c r="X12" s="46">
        <f>+V12*$X$5</f>
        <v/>
      </c>
      <c r="Y12" s="51">
        <f>+V12*$Y$5</f>
        <v/>
      </c>
      <c r="Z12" s="12">
        <f>+$Z$4*F12</f>
        <v/>
      </c>
      <c r="AA12" s="13">
        <f>+$AA$4*F12</f>
        <v/>
      </c>
      <c r="AB12" s="14">
        <f>+Z12+AA12</f>
        <v/>
      </c>
      <c r="AC12" s="13">
        <f>+AB12*T12</f>
        <v/>
      </c>
      <c r="AD12" s="13">
        <f>+U12*AB12</f>
        <v/>
      </c>
      <c r="AE12" s="13">
        <f>+AB12*X12</f>
        <v/>
      </c>
      <c r="AF12" s="13">
        <f>+AB12*Y12</f>
        <v/>
      </c>
      <c r="AG12" s="53">
        <f>+SUM(AC12:AF12)</f>
        <v/>
      </c>
      <c r="AH12" s="12">
        <f>+$AH$4*F12</f>
        <v/>
      </c>
      <c r="AI12" s="13">
        <f>+$AI$4*F12</f>
        <v/>
      </c>
      <c r="AJ12" s="15">
        <f>+AH12+AI12</f>
        <v/>
      </c>
      <c r="AK12" s="13">
        <f>+AJ12*T12</f>
        <v/>
      </c>
      <c r="AL12" s="13">
        <f>+AJ12*U12</f>
        <v/>
      </c>
      <c r="AM12" s="13">
        <f>+AJ12*X12</f>
        <v/>
      </c>
      <c r="AN12" s="13">
        <f>+AJ12*Y12</f>
        <v/>
      </c>
      <c r="AO12" s="37">
        <f>+SUM(AK12:AN12)</f>
        <v/>
      </c>
      <c r="AP12" s="12">
        <f>+$AP$4*F12</f>
        <v/>
      </c>
      <c r="AQ12" s="13">
        <f>+F12*R12</f>
        <v/>
      </c>
      <c r="AR12" s="16">
        <f>+AP12+AQ12</f>
        <v/>
      </c>
      <c r="AS12" s="13">
        <f>AR12*T12</f>
        <v/>
      </c>
      <c r="AT12" s="13">
        <f>+AR12*U12</f>
        <v/>
      </c>
      <c r="AU12" s="13">
        <f>+AR12*X12</f>
        <v/>
      </c>
      <c r="AV12" s="13">
        <f>+AR12*Y12</f>
        <v/>
      </c>
      <c r="AW12" s="58">
        <f>+SUM(AS12:AV12)</f>
        <v/>
      </c>
      <c r="AX12" s="12">
        <f>+$AX$4*F12</f>
        <v/>
      </c>
      <c r="AY12" s="13">
        <f>+$AY$4*F12</f>
        <v/>
      </c>
      <c r="AZ12" s="17">
        <f>+AX12+AY12</f>
        <v/>
      </c>
      <c r="BA12" s="13">
        <f>+AZ12*T12</f>
        <v/>
      </c>
      <c r="BB12" s="13">
        <f>+AZ12*U12</f>
        <v/>
      </c>
      <c r="BC12" s="13">
        <f>+AZ12*X12</f>
        <v/>
      </c>
      <c r="BD12" s="13">
        <f>+AZ12*Y12</f>
        <v/>
      </c>
      <c r="BE12" s="32">
        <f>+SUM(BA12:BD12)</f>
        <v/>
      </c>
      <c r="BF12" s="13">
        <f>+Z12+AH12+AP12+AX12</f>
        <v/>
      </c>
      <c r="BG12" s="13">
        <f>+AA12+AI12+AQ12+AY12</f>
        <v/>
      </c>
      <c r="BH12" s="20">
        <f>+$BH$4*F12</f>
        <v/>
      </c>
      <c r="BI12" s="13">
        <f>+BH12*T12</f>
        <v/>
      </c>
      <c r="BJ12" s="13">
        <f>+BH12*U12</f>
        <v/>
      </c>
      <c r="BK12" s="13">
        <f>+BH12*X12</f>
        <v/>
      </c>
      <c r="BL12" s="13">
        <f>+BH12*Y12</f>
        <v/>
      </c>
      <c r="BM12" s="23">
        <f>+SUM(BI12:BL12)</f>
        <v/>
      </c>
      <c r="BN12" s="36">
        <f>+$BN$4*BM12</f>
        <v/>
      </c>
      <c r="BO12" s="13">
        <f>+BN12*T12</f>
        <v/>
      </c>
      <c r="BP12" s="13">
        <f>+BN12*U12</f>
        <v/>
      </c>
      <c r="BQ12" s="13">
        <f>+BN12*X12</f>
        <v/>
      </c>
      <c r="BR12" s="13">
        <f>+BN12*Y12</f>
        <v/>
      </c>
      <c r="BS12" s="37">
        <f>+SUM(BO12:BR12)</f>
        <v/>
      </c>
      <c r="BT12" s="31">
        <f>+$BT$4*F12</f>
        <v/>
      </c>
      <c r="BU12" s="13">
        <f>+BT12*T12</f>
        <v/>
      </c>
      <c r="BV12" s="13">
        <f>+BT12*U12</f>
        <v/>
      </c>
      <c r="BW12" s="13">
        <f>+BT12*X12</f>
        <v/>
      </c>
      <c r="BX12" s="13">
        <f>+BT12*Y12</f>
        <v/>
      </c>
      <c r="BY12" s="32">
        <f>+SUM(BU12:BX12)</f>
        <v/>
      </c>
      <c r="BZ12" s="28">
        <f>+$BZ$4*F12</f>
        <v/>
      </c>
      <c r="CA12" s="13">
        <f>+BZ12*T12</f>
        <v/>
      </c>
      <c r="CB12" s="13">
        <f>+BZ12*U12</f>
        <v/>
      </c>
      <c r="CC12" s="13">
        <f>+BZ12*X12</f>
        <v/>
      </c>
      <c r="CD12" s="13">
        <f>+BZ12*Y12</f>
        <v/>
      </c>
      <c r="CE12" s="26">
        <f>+SUM(CA12:CD12)</f>
        <v/>
      </c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T13" s="1" t="n"/>
      <c r="U13" s="1" t="n"/>
      <c r="V13" s="1" t="n"/>
      <c r="W13" s="1" t="n"/>
      <c r="X13" s="1" t="n"/>
      <c r="Y13" s="1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I13" s="2" t="n"/>
      <c r="BJ13" s="2" t="n"/>
      <c r="BK13" s="2" t="n"/>
      <c r="BL13" s="2" t="n"/>
      <c r="BM13" s="2" t="n"/>
      <c r="BN13" s="2" t="n"/>
      <c r="BO13" s="2" t="n"/>
      <c r="BP13" s="2" t="n"/>
      <c r="BQ13" s="2" t="n"/>
      <c r="BR13" s="2" t="n"/>
      <c r="BS13" s="2" t="n"/>
      <c r="BT13" s="2" t="n"/>
      <c r="BU13" s="2" t="n"/>
      <c r="BV13" s="2" t="n"/>
      <c r="BW13" s="2" t="n"/>
      <c r="BX13" s="2" t="n"/>
      <c r="BY13" s="2" t="n"/>
      <c r="BZ13" s="2" t="n"/>
      <c r="CA13" s="2" t="n"/>
      <c r="CB13" s="2" t="n"/>
      <c r="CC13" s="2" t="n"/>
      <c r="CD13" s="2" t="n"/>
      <c r="CE13" s="2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T14" s="1" t="n"/>
      <c r="U14" s="1" t="n"/>
      <c r="V14" s="1" t="n"/>
      <c r="W14" s="1" t="n"/>
      <c r="X14" s="1" t="n"/>
      <c r="Y14" s="1" t="n"/>
      <c r="BI14" s="2" t="n"/>
      <c r="BJ14" s="2" t="n"/>
      <c r="BK14" s="2" t="n"/>
      <c r="BL14" s="2" t="n"/>
      <c r="BM14" s="2" t="n"/>
      <c r="BN14" s="2" t="n"/>
      <c r="BO14" s="2" t="n"/>
      <c r="BP14" s="2" t="n"/>
      <c r="BQ14" s="2" t="n"/>
      <c r="BR14" s="2" t="n"/>
      <c r="BS14" s="2" t="n"/>
      <c r="BT14" s="2" t="n"/>
      <c r="BU14" s="2" t="n"/>
      <c r="BV14" s="2" t="n"/>
      <c r="BW14" s="2" t="n"/>
      <c r="BX14" s="2" t="n"/>
      <c r="BY14" s="2" t="n"/>
      <c r="BZ14" s="2" t="n"/>
      <c r="CA14" s="2" t="n"/>
      <c r="CB14" s="2" t="n"/>
      <c r="CC14" s="2" t="n"/>
      <c r="CD14" s="2" t="n"/>
      <c r="CE14" s="2" t="n"/>
    </row>
  </sheetData>
  <mergeCells count="55">
    <mergeCell ref="BH4:BH5"/>
    <mergeCell ref="BH3:BM3"/>
    <mergeCell ref="BO4:BS4"/>
    <mergeCell ref="BZ3:CE3"/>
    <mergeCell ref="AH3:AO3"/>
    <mergeCell ref="CA4:CE4"/>
    <mergeCell ref="X2:Y2"/>
    <mergeCell ref="AP3:AW3"/>
    <mergeCell ref="AB4:AB5"/>
    <mergeCell ref="Z2:BG2"/>
    <mergeCell ref="G2:G5"/>
    <mergeCell ref="X3:X4"/>
    <mergeCell ref="I2:I5"/>
    <mergeCell ref="BH2:CE2"/>
    <mergeCell ref="V3:V5"/>
    <mergeCell ref="AZ4:AZ5"/>
    <mergeCell ref="B2:B5"/>
    <mergeCell ref="S2:S5"/>
    <mergeCell ref="AK4:AO4"/>
    <mergeCell ref="D2:D5"/>
    <mergeCell ref="BT3:BY3"/>
    <mergeCell ref="M2:M5"/>
    <mergeCell ref="AS4:AW4"/>
    <mergeCell ref="T3:T5"/>
    <mergeCell ref="AR4:AR5"/>
    <mergeCell ref="F2:F5"/>
    <mergeCell ref="H2:H5"/>
    <mergeCell ref="N2:N5"/>
    <mergeCell ref="BN4:BN5"/>
    <mergeCell ref="BG3:BG5"/>
    <mergeCell ref="P2:P5"/>
    <mergeCell ref="K2:K5"/>
    <mergeCell ref="BZ4:BZ5"/>
    <mergeCell ref="Z3:AG3"/>
    <mergeCell ref="AC4:AG4"/>
    <mergeCell ref="A2:A5"/>
    <mergeCell ref="C2:C5"/>
    <mergeCell ref="BT4:BT5"/>
    <mergeCell ref="E2:E5"/>
    <mergeCell ref="AJ4:AJ5"/>
    <mergeCell ref="O2:O5"/>
    <mergeCell ref="Q2:Q5"/>
    <mergeCell ref="AX3:BE3"/>
    <mergeCell ref="BA4:BE4"/>
    <mergeCell ref="BF3:BF5"/>
    <mergeCell ref="BI4:BM4"/>
    <mergeCell ref="BU4:BY4"/>
    <mergeCell ref="R2:R5"/>
    <mergeCell ref="T2:W2"/>
    <mergeCell ref="J2:J5"/>
    <mergeCell ref="Y3:Y4"/>
    <mergeCell ref="U3:U5"/>
    <mergeCell ref="L2:L5"/>
    <mergeCell ref="W3:W5"/>
    <mergeCell ref="BN3:BS3"/>
  </mergeCells>
  <dataValidations count="2">
    <dataValidation sqref="B6:B12" showDropDown="0" showInputMessage="1" showErrorMessage="1" allowBlank="0" errorTitle="¡Ups!" error="Este campo es obligatorio, debes seleccionar el tipo de documento del trabajador" type="list">
      <formula1>TIPO_DE_DOCUMENTO</formula1>
    </dataValidation>
    <dataValidation sqref="I6:I7" showDropDown="0" showInputMessage="1" showErrorMessage="1" allowBlank="0" errorTitle="¡Ups!" error="Debes seleccionar el tipo de contrato del empleado de la lista." type="list">
      <formula1>TIPO_DE_CONTRATO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K17"/>
  <sheetViews>
    <sheetView topLeftCell="C1" workbookViewId="0">
      <selection activeCell="D6" sqref="D6"/>
    </sheetView>
  </sheetViews>
  <sheetFormatPr baseColWidth="10" defaultRowHeight="15" outlineLevelCol="0"/>
  <cols>
    <col width="24.140625" customWidth="1" style="63" min="1" max="1"/>
    <col width="18" customWidth="1" style="63" min="2" max="2"/>
    <col width="39.140625" customWidth="1" style="69" min="3" max="3"/>
    <col width="24" customWidth="1" style="73" min="4" max="4"/>
    <col width="20.5703125" customWidth="1" style="70" min="5" max="5"/>
    <col width="20.42578125" customWidth="1" style="73" min="6" max="6"/>
    <col width="18.7109375" customWidth="1" style="70" min="7" max="7"/>
    <col width="20.5703125" customWidth="1" style="73" min="8" max="8"/>
    <col width="21.28515625" customWidth="1" style="70" min="9" max="9"/>
    <col width="22.85546875" customWidth="1" style="67" min="10" max="10"/>
    <col width="16" customWidth="1" min="11" max="11"/>
  </cols>
  <sheetData>
    <row r="2">
      <c r="A2" s="103" t="inlineStr">
        <is>
          <t>TIPO DE DOCUMENTO</t>
        </is>
      </c>
      <c r="B2" s="93" t="inlineStr">
        <is>
          <t>NUMERO DE DOCUMENTO</t>
        </is>
      </c>
      <c r="C2" s="103" t="inlineStr">
        <is>
          <t>NOMBRES</t>
        </is>
      </c>
      <c r="D2" s="120" t="inlineStr">
        <is>
          <t>VACACIONES</t>
        </is>
      </c>
      <c r="E2" s="120" t="inlineStr">
        <is>
          <t>PRIMAS</t>
        </is>
      </c>
      <c r="F2" s="121" t="inlineStr">
        <is>
          <t>VALOR PRIMA</t>
        </is>
      </c>
      <c r="G2" s="120" t="inlineStr">
        <is>
          <t>CESANTIAS</t>
        </is>
      </c>
      <c r="H2" s="121" t="inlineStr">
        <is>
          <t>VALOR CESANTIAS</t>
        </is>
      </c>
      <c r="I2" s="120" t="inlineStr">
        <is>
          <t>INTERESES A LAS CENSANTIAS</t>
        </is>
      </c>
      <c r="J2" s="121" t="inlineStr">
        <is>
          <t>VALOR INTERESES A LAS CESANTIAS</t>
        </is>
      </c>
      <c r="K2" s="119" t="inlineStr">
        <is>
          <t>ULTIMA ACTUALIZACION</t>
        </is>
      </c>
    </row>
    <row r="3">
      <c r="A3" s="102" t="n"/>
      <c r="B3" s="94" t="n"/>
      <c r="C3" s="102" t="n"/>
      <c r="D3" s="102" t="n"/>
      <c r="E3" s="102" t="n"/>
      <c r="F3" s="102" t="n"/>
      <c r="G3" s="102" t="n"/>
      <c r="H3" s="102" t="n"/>
      <c r="I3" s="102" t="n"/>
      <c r="J3" s="102" t="n"/>
      <c r="K3" s="102" t="n"/>
    </row>
    <row r="4">
      <c r="A4" s="102" t="n"/>
      <c r="B4" s="94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</row>
    <row r="5">
      <c r="A5" s="97" t="n"/>
      <c r="B5" s="95" t="n"/>
      <c r="C5" s="97" t="n"/>
      <c r="D5" s="97" t="n"/>
      <c r="E5" s="97" t="n"/>
      <c r="F5" s="97" t="n"/>
      <c r="G5" s="97" t="n"/>
      <c r="H5" s="97" t="n"/>
      <c r="I5" s="97" t="n"/>
      <c r="J5" s="97" t="n"/>
      <c r="K5" s="97" t="n"/>
    </row>
    <row r="6">
      <c r="A6" s="62" t="inlineStr">
        <is>
          <t>Cédula de ciudadanía</t>
        </is>
      </c>
      <c r="B6" s="64" t="n">
        <v>1038407013</v>
      </c>
      <c r="C6" s="39" t="inlineStr">
        <is>
          <t>RICARDO RAMÍREZ ZULUAGA</t>
        </is>
      </c>
      <c r="D6" s="71" t="n">
        <v>1.25</v>
      </c>
      <c r="E6" s="68" t="n">
        <v>120</v>
      </c>
      <c r="F6" s="72">
        <f>('DATOS EMPLEADOS'!F6+'DATOS EMPLEADOS'!G6)*E6/360</f>
        <v/>
      </c>
      <c r="G6" s="68" t="n">
        <v>300</v>
      </c>
      <c r="H6" s="72">
        <f>('DATOS EMPLEADOS'!F6+'DATOS EMPLEADOS'!G6)*G6/360</f>
        <v/>
      </c>
      <c r="I6" s="68" t="n">
        <v>300</v>
      </c>
      <c r="J6" s="72">
        <f>('DATOS EMPLEADOS'!F6+'DATOS EMPLEADOS'!G6)*0.12*I6/360</f>
        <v/>
      </c>
      <c r="K6" s="66" t="n">
        <v>45222.35011777778</v>
      </c>
    </row>
    <row r="7">
      <c r="A7" s="62" t="inlineStr">
        <is>
          <t>Cédula de ciudadanía</t>
        </is>
      </c>
      <c r="B7" s="64" t="n">
        <v>1017183846</v>
      </c>
      <c r="C7" s="39" t="inlineStr">
        <is>
          <t>MARIA CAMILA RAMOS GONZÁLEZ</t>
        </is>
      </c>
      <c r="D7" s="71" t="n">
        <v>1.25</v>
      </c>
      <c r="E7" s="68" t="n">
        <v>120</v>
      </c>
      <c r="F7" s="72">
        <f>('DATOS EMPLEADOS'!F7+'DATOS EMPLEADOS'!G7)*E7/360</f>
        <v/>
      </c>
      <c r="G7" s="68" t="n">
        <v>300</v>
      </c>
      <c r="H7" s="72">
        <f>('DATOS EMPLEADOS'!F7+'DATOS EMPLEADOS'!G7)*G7/360</f>
        <v/>
      </c>
      <c r="I7" s="68" t="n">
        <v>300</v>
      </c>
      <c r="J7" s="72">
        <f>('DATOS EMPLEADOS'!F7+'DATOS EMPLEADOS'!G7)*0.12*I7/360</f>
        <v/>
      </c>
      <c r="K7" s="66" t="n">
        <v>45222.35020684028</v>
      </c>
    </row>
    <row r="8">
      <c r="A8" s="62" t="inlineStr">
        <is>
          <t>Cédula de ciudadanía</t>
        </is>
      </c>
      <c r="B8" s="64" t="n">
        <v>1053830980</v>
      </c>
      <c r="C8" s="39" t="inlineStr">
        <is>
          <t>ALEJANDRO MONTES OSORIO</t>
        </is>
      </c>
      <c r="D8" s="71" t="n">
        <v>0</v>
      </c>
      <c r="E8" s="68" t="n">
        <v>0</v>
      </c>
      <c r="F8" s="72">
        <f>('DATOS EMPLEADOS'!F8+'DATOS EMPLEADOS'!G8)*E8/360</f>
        <v/>
      </c>
      <c r="G8" s="68" t="n">
        <v>0</v>
      </c>
      <c r="H8" s="72">
        <f>('DATOS EMPLEADOS'!F8+'DATOS EMPLEADOS'!G8)*G8/360</f>
        <v/>
      </c>
      <c r="I8" s="68" t="n">
        <v>0</v>
      </c>
      <c r="J8" s="72">
        <f>('DATOS EMPLEADOS'!F8+'DATOS EMPLEADOS'!G8)*0.12*I8/360</f>
        <v/>
      </c>
      <c r="K8" s="66" t="n">
        <v>44186</v>
      </c>
    </row>
    <row r="9">
      <c r="A9" s="62" t="inlineStr">
        <is>
          <t>Cédula de ciudadanía</t>
        </is>
      </c>
      <c r="B9" s="65" t="n">
        <v>1053830980</v>
      </c>
      <c r="C9" s="39" t="inlineStr">
        <is>
          <t xml:space="preserve">ANDRÉS ARBELÁEZ GÓMEZ    </t>
        </is>
      </c>
      <c r="D9" s="71" t="n">
        <v>1.25</v>
      </c>
      <c r="E9" s="68" t="n">
        <v>120</v>
      </c>
      <c r="F9" s="72">
        <f>('DATOS EMPLEADOS'!F9+'DATOS EMPLEADOS'!G9)*E9/360</f>
        <v/>
      </c>
      <c r="G9" s="68" t="n">
        <v>300</v>
      </c>
      <c r="H9" s="72">
        <f>('DATOS EMPLEADOS'!F9+'DATOS EMPLEADOS'!G9)*G9/360</f>
        <v/>
      </c>
      <c r="I9" s="68" t="n">
        <v>300</v>
      </c>
      <c r="J9" s="72">
        <f>('DATOS EMPLEADOS'!F9+'DATOS EMPLEADOS'!G9)*0.12*I9/360</f>
        <v/>
      </c>
      <c r="K9" s="66" t="n">
        <v>45222.35027819445</v>
      </c>
    </row>
    <row r="10">
      <c r="A10" s="62" t="inlineStr">
        <is>
          <t>Cédula de ciudadanía</t>
        </is>
      </c>
      <c r="B10" s="65" t="n">
        <v>1047969965</v>
      </c>
      <c r="C10" s="39" t="inlineStr">
        <is>
          <t>SINDI CAROLINA POSADA OSPINA</t>
        </is>
      </c>
      <c r="D10" s="71" t="n">
        <v>0</v>
      </c>
      <c r="E10" s="68" t="n">
        <v>0</v>
      </c>
      <c r="F10" s="72">
        <f>('DATOS EMPLEADOS'!F10+'DATOS EMPLEADOS'!G10)*E10/360</f>
        <v/>
      </c>
      <c r="G10" s="68" t="n">
        <v>0</v>
      </c>
      <c r="H10" s="72">
        <f>('DATOS EMPLEADOS'!F10+'DATOS EMPLEADOS'!G10)*G10/360</f>
        <v/>
      </c>
      <c r="I10" s="68" t="n">
        <v>0</v>
      </c>
      <c r="J10" s="72">
        <f>('DATOS EMPLEADOS'!F10+'DATOS EMPLEADOS'!G10)*0.12*I10/360</f>
        <v/>
      </c>
      <c r="K10" s="66" t="n">
        <v>44188</v>
      </c>
    </row>
    <row r="11">
      <c r="A11" s="62" t="inlineStr">
        <is>
          <t>Cédula de ciudadanía</t>
        </is>
      </c>
      <c r="B11" s="65" t="n">
        <v>1036956287</v>
      </c>
      <c r="C11" s="39" t="inlineStr">
        <is>
          <t>JANNY DANIELA RENDÓN SÁNCHEZ</t>
        </is>
      </c>
      <c r="D11" s="71" t="n">
        <v>1.25</v>
      </c>
      <c r="E11" s="68" t="n">
        <v>120</v>
      </c>
      <c r="F11" s="72">
        <f>('DATOS EMPLEADOS'!F11+'DATOS EMPLEADOS'!G11)*E11/360</f>
        <v/>
      </c>
      <c r="G11" s="68" t="n">
        <v>300</v>
      </c>
      <c r="H11" s="72">
        <f>('DATOS EMPLEADOS'!F11+'DATOS EMPLEADOS'!G11)*G11/360</f>
        <v/>
      </c>
      <c r="I11" s="68" t="n">
        <v>300</v>
      </c>
      <c r="J11" s="72">
        <f>('DATOS EMPLEADOS'!F11+'DATOS EMPLEADOS'!G11)*0.12*I11/360</f>
        <v/>
      </c>
      <c r="K11" s="66" t="n">
        <v>45222.35034974537</v>
      </c>
    </row>
    <row r="12">
      <c r="A12" s="62" t="inlineStr">
        <is>
          <t>Cédula de ciudadanía</t>
        </is>
      </c>
      <c r="B12" s="65" t="n">
        <v>1007109600</v>
      </c>
      <c r="C12" s="39" t="inlineStr">
        <is>
          <t>IVAN DARIO GIRALDO GIRALDO</t>
        </is>
      </c>
      <c r="D12" s="71" t="n">
        <v>1.25</v>
      </c>
      <c r="E12" s="68" t="n">
        <v>120</v>
      </c>
      <c r="F12" s="72">
        <f>('DATOS EMPLEADOS'!F12+'DATOS EMPLEADOS'!G12)*E12/360</f>
        <v/>
      </c>
      <c r="G12" s="68" t="n">
        <v>240</v>
      </c>
      <c r="H12" s="72">
        <f>('DATOS EMPLEADOS'!F12+'DATOS EMPLEADOS'!G12)*G12/360</f>
        <v/>
      </c>
      <c r="I12" s="68" t="n">
        <v>240</v>
      </c>
      <c r="J12" s="72">
        <f>('DATOS EMPLEADOS'!F12+'DATOS EMPLEADOS'!G12)*0.12*I12/360</f>
        <v/>
      </c>
      <c r="K12" s="66" t="n">
        <v>45222.35042203704</v>
      </c>
    </row>
    <row r="13">
      <c r="A13" s="62" t="inlineStr">
        <is>
          <t>Cédula de ciudadanía</t>
        </is>
      </c>
      <c r="B13" s="65" t="n"/>
      <c r="C13" s="65" t="n"/>
      <c r="D13" s="71" t="n">
        <v>0</v>
      </c>
      <c r="E13" s="68" t="n">
        <v>0</v>
      </c>
      <c r="F13" s="72" t="n"/>
      <c r="G13" s="68" t="n">
        <v>0</v>
      </c>
      <c r="H13" s="72">
        <f>('DATOS EMPLEADOS'!F13+'DATOS EMPLEADOS'!G13)*G13/360</f>
        <v/>
      </c>
      <c r="I13" s="68" t="n">
        <v>0</v>
      </c>
      <c r="J13" s="72" t="n"/>
      <c r="K13" s="66" t="n">
        <v>44191</v>
      </c>
    </row>
    <row r="17">
      <c r="F17" s="74" t="n"/>
    </row>
  </sheetData>
  <mergeCells count="11">
    <mergeCell ref="K2:K5"/>
    <mergeCell ref="A2:A5"/>
    <mergeCell ref="C2:C5"/>
    <mergeCell ref="G2:G5"/>
    <mergeCell ref="E2:E5"/>
    <mergeCell ref="F2:F5"/>
    <mergeCell ref="I2:I5"/>
    <mergeCell ref="H2:H5"/>
    <mergeCell ref="J2:J5"/>
    <mergeCell ref="B2:B5"/>
    <mergeCell ref="D2:D5"/>
  </mergeCells>
  <dataValidations count="1">
    <dataValidation sqref="A6:A13" showDropDown="0" showInputMessage="1" showErrorMessage="1" allowBlank="0" errorTitle="¡Ups!" error="Este campo es obligatorio, debes seleccionar el tipo de documento del trabajador" type="list">
      <formula1>TIPO_DE_DOCUMENTO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Andamios</dc:creator>
  <dcterms:created xsi:type="dcterms:W3CDTF">2017-08-16T13:38:22Z</dcterms:created>
  <dcterms:modified xsi:type="dcterms:W3CDTF">2023-10-30T12:57:49Z</dcterms:modified>
  <cp:lastModifiedBy>Usuario</cp:lastModifiedBy>
  <cp:lastPrinted>2023-06-30T17:14:46Z</cp:lastPrinted>
</cp:coreProperties>
</file>