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9440" windowHeight="12240" tabRatio="781" activeTab="6"/>
  </bookViews>
  <sheets>
    <sheet name="CodeAnalysis_MLVQ" sheetId="1" r:id="rId1"/>
    <sheet name="CodeAnalysis_PopModel" sheetId="2" r:id="rId2"/>
    <sheet name="Temp" sheetId="6" r:id="rId3"/>
    <sheet name="Complexity" sheetId="3" r:id="rId4"/>
    <sheet name="Vary #Input" sheetId="4" r:id="rId5"/>
    <sheet name="Vary #InputCluster" sheetId="5" r:id="rId6"/>
    <sheet name="RSPOP" sheetId="7" r:id="rId7"/>
  </sheets>
  <definedNames>
    <definedName name="_inputClusterSize">Complexity!$C$4</definedName>
    <definedName name="_MaxCycles">Complexity!$C$7</definedName>
    <definedName name="_numberOfInputs">Complexity!$C$2</definedName>
    <definedName name="_numberOfOutputs">Complexity!$C$3</definedName>
    <definedName name="_outputClusterSize">Complexity!$C$5</definedName>
    <definedName name="_totalNumberOfRecords">Complexity!$C$6</definedName>
  </definedNames>
  <calcPr calcId="144525"/>
</workbook>
</file>

<file path=xl/calcChain.xml><?xml version="1.0" encoding="utf-8"?>
<calcChain xmlns="http://schemas.openxmlformats.org/spreadsheetml/2006/main">
  <c r="B3" i="7" l="1"/>
  <c r="B4" i="7" s="1"/>
  <c r="B3" i="6" l="1"/>
  <c r="C3" i="6"/>
  <c r="D3" i="6"/>
  <c r="E3" i="6"/>
  <c r="F3" i="6"/>
  <c r="G3" i="6"/>
  <c r="H3" i="6"/>
  <c r="I3" i="6"/>
  <c r="J3" i="6"/>
  <c r="K3" i="6"/>
  <c r="L3" i="6"/>
  <c r="M3" i="6"/>
  <c r="N3" i="6"/>
  <c r="O3" i="6"/>
  <c r="B8" i="6"/>
  <c r="C8" i="6"/>
  <c r="D8" i="6"/>
  <c r="E8" i="6"/>
  <c r="F8" i="6"/>
  <c r="G8" i="6"/>
  <c r="H8" i="6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</calcChain>
</file>

<file path=xl/sharedStrings.xml><?xml version="1.0" encoding="utf-8"?>
<sst xmlns="http://schemas.openxmlformats.org/spreadsheetml/2006/main" count="230" uniqueCount="129">
  <si>
    <t>MAXCYCLES * totalNumberOfRecords * (numberOfClusters* numberOfInputs + numberOfClusters + numberOfInputs)</t>
    <phoneticPr fontId="1" type="noConversion"/>
  </si>
  <si>
    <t>computeFinalCentroids</t>
  </si>
  <si>
    <t>totalNumberOfRecords* (numberOfInputs + numberOfClusters) + numberOfInputs * numberOfClusters</t>
    <phoneticPr fontId="1" type="noConversion"/>
  </si>
  <si>
    <t>computeInitialCentroids</t>
  </si>
  <si>
    <t>Functions</t>
    <phoneticPr fontId="1" type="noConversion"/>
  </si>
  <si>
    <t>numberOfInputs</t>
    <phoneticPr fontId="1" type="noConversion"/>
  </si>
  <si>
    <t>numberOfClusters</t>
    <phoneticPr fontId="1" type="noConversion"/>
  </si>
  <si>
    <t>widths</t>
    <phoneticPr fontId="1" type="noConversion"/>
  </si>
  <si>
    <t>centroids</t>
    <phoneticPr fontId="1" type="noConversion"/>
  </si>
  <si>
    <t>weights</t>
    <phoneticPr fontId="1" type="noConversion"/>
  </si>
  <si>
    <t>Variables</t>
    <phoneticPr fontId="1" type="noConversion"/>
  </si>
  <si>
    <t>MLVQ</t>
    <phoneticPr fontId="1" type="noConversion"/>
  </si>
  <si>
    <t>popLinksSelect</t>
  </si>
  <si>
    <t>TotalNumberOfRecords * (NumberOfInputNodes + NumberOfOutputNodes)</t>
    <phoneticPr fontId="1" type="noConversion"/>
  </si>
  <si>
    <t>popTrainWeights</t>
  </si>
  <si>
    <t>outputClusterSize * numberOfOutputs</t>
    <phoneticPr fontId="1" type="noConversion"/>
  </si>
  <si>
    <t>popResetWeights</t>
  </si>
  <si>
    <t>Functions</t>
    <phoneticPr fontId="1" type="noConversion"/>
  </si>
  <si>
    <t>numberOfOutputs</t>
    <phoneticPr fontId="1" type="noConversion"/>
  </si>
  <si>
    <t>outputLayer</t>
  </si>
  <si>
    <t>consequenceLayer</t>
  </si>
  <si>
    <t>inputClusterSize^numberOfInputs</t>
    <phoneticPr fontId="1" type="noConversion"/>
  </si>
  <si>
    <t>ruleLayer</t>
  </si>
  <si>
    <t>numberOfInputs</t>
    <phoneticPr fontId="1" type="noConversion"/>
  </si>
  <si>
    <t>inputClusterSize</t>
    <phoneticPr fontId="1" type="noConversion"/>
  </si>
  <si>
    <t>conditionLayer</t>
  </si>
  <si>
    <t>numberOfInputs</t>
    <phoneticPr fontId="1" type="noConversion"/>
  </si>
  <si>
    <t>inputLayer</t>
  </si>
  <si>
    <t>inputClusterSize^numberOfInputs</t>
    <phoneticPr fontId="1" type="noConversion"/>
  </si>
  <si>
    <t>rules</t>
  </si>
  <si>
    <t>Variables</t>
    <phoneticPr fontId="1" type="noConversion"/>
  </si>
  <si>
    <t>PoptvrModel</t>
    <phoneticPr fontId="1" type="noConversion"/>
  </si>
  <si>
    <t>inputClusterSize^numberOfInputs * outputClusterSize + inputClusterSize^numberOfInputs *(outputClusterSize + outputClusterSize)</t>
    <phoneticPr fontId="1" type="noConversion"/>
  </si>
  <si>
    <t>Function</t>
    <phoneticPr fontId="1" type="noConversion"/>
  </si>
  <si>
    <t>PoptvrModel</t>
  </si>
  <si>
    <t>TotalNumberOfRecords * (NumberOfInputNodes + NumberOfOutputNodes)</t>
  </si>
  <si>
    <t>Function</t>
    <phoneticPr fontId="1" type="noConversion"/>
  </si>
  <si>
    <t>outputClusterSize * numberOfOutputs</t>
  </si>
  <si>
    <t>Function</t>
    <phoneticPr fontId="1" type="noConversion"/>
  </si>
  <si>
    <t>outputClusterSize * numberOfOutputs * numberOfOutputs</t>
    <phoneticPr fontId="1" type="noConversion"/>
  </si>
  <si>
    <t>popLinksSelect.weights</t>
  </si>
  <si>
    <t>Variable</t>
    <phoneticPr fontId="1" type="noConversion"/>
  </si>
  <si>
    <t>outputClusterSize * numberOfOutputs * numberOfOutputs</t>
    <phoneticPr fontId="1" type="noConversion"/>
  </si>
  <si>
    <t>popLinksSelect.links</t>
  </si>
  <si>
    <t>Variable</t>
    <phoneticPr fontId="1" type="noConversion"/>
  </si>
  <si>
    <t>numberOfOutputs</t>
  </si>
  <si>
    <t>Variable</t>
    <phoneticPr fontId="1" type="noConversion"/>
  </si>
  <si>
    <t>inputClusterSize^numberOfInputs</t>
  </si>
  <si>
    <t>Variable</t>
    <phoneticPr fontId="1" type="noConversion"/>
  </si>
  <si>
    <t>inputClusterSize * numberOfInputs</t>
    <phoneticPr fontId="1" type="noConversion"/>
  </si>
  <si>
    <t>numberOfInputs</t>
  </si>
  <si>
    <t>numberOfInputs * inputClusterSize^numberOfInputs</t>
    <phoneticPr fontId="1" type="noConversion"/>
  </si>
  <si>
    <t>MAXCYCLES * totalNumberOfRecords * (numberOfClusters* numberOfInputs + numberOfClusters + numberOfInputs)</t>
    <phoneticPr fontId="1" type="noConversion"/>
  </si>
  <si>
    <t>MLVQ(out)</t>
    <phoneticPr fontId="1" type="noConversion"/>
  </si>
  <si>
    <t>totalNumberOfRecords* (numberOfInputs + numberOfClusters) + numberOfInputs * numberOfClusters</t>
    <phoneticPr fontId="1" type="noConversion"/>
  </si>
  <si>
    <t>Function</t>
    <phoneticPr fontId="1" type="noConversion"/>
  </si>
  <si>
    <t>numberOfClusters * numberOfInputs</t>
    <phoneticPr fontId="1" type="noConversion"/>
  </si>
  <si>
    <t>widths</t>
    <phoneticPr fontId="1" type="noConversion"/>
  </si>
  <si>
    <t>Variable</t>
    <phoneticPr fontId="1" type="noConversion"/>
  </si>
  <si>
    <t>numberOfClusters * numberOfInputs</t>
    <phoneticPr fontId="1" type="noConversion"/>
  </si>
  <si>
    <t>centroids</t>
    <phoneticPr fontId="1" type="noConversion"/>
  </si>
  <si>
    <t>MLVQ(out)</t>
    <phoneticPr fontId="1" type="noConversion"/>
  </si>
  <si>
    <t>numberOfClusters</t>
    <phoneticPr fontId="1" type="noConversion"/>
  </si>
  <si>
    <t>weights</t>
    <phoneticPr fontId="1" type="noConversion"/>
  </si>
  <si>
    <t>MAXCYCLES * totalNumberOfRecords * (numberOfClusters* numberOfInputs + numberOfClusters + numberOfInputs)</t>
    <phoneticPr fontId="1" type="noConversion"/>
  </si>
  <si>
    <t>Function</t>
    <phoneticPr fontId="1" type="noConversion"/>
  </si>
  <si>
    <t>MLVQ(in)</t>
    <phoneticPr fontId="1" type="noConversion"/>
  </si>
  <si>
    <t>totalNumberOfRecords* (numberOfInputs + numberOfClusters) + numberOfInputs * numberOfClusters</t>
    <phoneticPr fontId="1" type="noConversion"/>
  </si>
  <si>
    <t>Function</t>
    <phoneticPr fontId="1" type="noConversion"/>
  </si>
  <si>
    <t>MLVQ(in)</t>
    <phoneticPr fontId="1" type="noConversion"/>
  </si>
  <si>
    <t>numberOfClusters * numberOfInputs</t>
    <phoneticPr fontId="1" type="noConversion"/>
  </si>
  <si>
    <t>MLVQ(in)</t>
    <phoneticPr fontId="1" type="noConversion"/>
  </si>
  <si>
    <t>numberOfClusters * numberOfInputs</t>
    <phoneticPr fontId="1" type="noConversion"/>
  </si>
  <si>
    <t>centroids</t>
    <phoneticPr fontId="1" type="noConversion"/>
  </si>
  <si>
    <t>numberOfClusters</t>
    <phoneticPr fontId="1" type="noConversion"/>
  </si>
  <si>
    <t>weights</t>
    <phoneticPr fontId="1" type="noConversion"/>
  </si>
  <si>
    <t>Full_ID</t>
    <phoneticPr fontId="1" type="noConversion"/>
  </si>
  <si>
    <t>Complexity Function</t>
    <phoneticPr fontId="1" type="noConversion"/>
  </si>
  <si>
    <t>Complexity</t>
    <phoneticPr fontId="1" type="noConversion"/>
  </si>
  <si>
    <t>Name</t>
    <phoneticPr fontId="1" type="noConversion"/>
  </si>
  <si>
    <t>Type</t>
    <phoneticPr fontId="1" type="noConversion"/>
  </si>
  <si>
    <t>Class</t>
    <phoneticPr fontId="1" type="noConversion"/>
  </si>
  <si>
    <t>Index</t>
    <phoneticPr fontId="1" type="noConversion"/>
  </si>
  <si>
    <t>=</t>
    <phoneticPr fontId="1" type="noConversion"/>
  </si>
  <si>
    <t>MAXCYCLES</t>
    <phoneticPr fontId="1" type="noConversion"/>
  </si>
  <si>
    <t>=</t>
    <phoneticPr fontId="1" type="noConversion"/>
  </si>
  <si>
    <t>totalNumberOfRecords</t>
    <phoneticPr fontId="1" type="noConversion"/>
  </si>
  <si>
    <t>outputClusterSize</t>
    <phoneticPr fontId="1" type="noConversion"/>
  </si>
  <si>
    <t>inputClusterSize</t>
    <phoneticPr fontId="1" type="noConversion"/>
  </si>
  <si>
    <t>numberOfOutputs</t>
    <phoneticPr fontId="1" type="noConversion"/>
  </si>
  <si>
    <t>numberOfInputs</t>
    <phoneticPr fontId="1" type="noConversion"/>
  </si>
  <si>
    <t>Value</t>
    <phoneticPr fontId="1" type="noConversion"/>
  </si>
  <si>
    <t>=</t>
    <phoneticPr fontId="1" type="noConversion"/>
  </si>
  <si>
    <t>PoptvrModel-popLinksSelect</t>
  </si>
  <si>
    <t>PoptvrModel-popTrainWeights</t>
  </si>
  <si>
    <t>PoptvrModel-popResetWeights</t>
  </si>
  <si>
    <t>MLVQ(out)-computeFinalCentroids</t>
  </si>
  <si>
    <t>MLVQ(out)-computeInitialCentroids</t>
  </si>
  <si>
    <t>MLVQ(in)-computeFinalCentroids</t>
  </si>
  <si>
    <t>MLVQ(in)-computeInitialCentroids</t>
  </si>
  <si>
    <t>#input</t>
    <phoneticPr fontId="1" type="noConversion"/>
  </si>
  <si>
    <t>Vary #input</t>
    <phoneticPr fontId="1" type="noConversion"/>
  </si>
  <si>
    <t>PoptvrModel-popLinksSelect.weights</t>
  </si>
  <si>
    <t>PoptvrModel-popLinksSelect.links</t>
  </si>
  <si>
    <t>PoptvrModel-outputLayer</t>
  </si>
  <si>
    <t>PoptvrModel-consequenceLayer</t>
  </si>
  <si>
    <t>PoptvrModel-ruleLayer</t>
  </si>
  <si>
    <t>PoptvrModel-conditionLayer</t>
  </si>
  <si>
    <t>PoptvrModel-inputLayer</t>
  </si>
  <si>
    <t>PoptvrModel-rules</t>
  </si>
  <si>
    <t>MLVQ(out)-widths</t>
  </si>
  <si>
    <t>MLVQ(out)-centroids</t>
  </si>
  <si>
    <t>MLVQ(out)-weights</t>
  </si>
  <si>
    <t>MLVQ(in)-widths</t>
  </si>
  <si>
    <t>MLVQ(in)-centroids</t>
  </si>
  <si>
    <t>MLVQ(in)-weights</t>
  </si>
  <si>
    <t>Input Cluster = 9</t>
    <phoneticPr fontId="1" type="noConversion"/>
  </si>
  <si>
    <t>#inputCluseter</t>
    <phoneticPr fontId="1" type="noConversion"/>
  </si>
  <si>
    <t>Vary #InputCluster</t>
  </si>
  <si>
    <t>#inputCluster</t>
    <phoneticPr fontId="1" type="noConversion"/>
  </si>
  <si>
    <t>Number of Input = 4</t>
    <phoneticPr fontId="1" type="noConversion"/>
  </si>
  <si>
    <t>Var</t>
    <phoneticPr fontId="1" type="noConversion"/>
  </si>
  <si>
    <t>Var</t>
    <phoneticPr fontId="1" type="noConversion"/>
  </si>
  <si>
    <t>outputClusterSize * numberOfOutputs + inputClusterSize^numberOfInputs * outputClusterSize +
inputClusterSize^numberOfInputs *(outputClusterSize + outputClusterSize)</t>
  </si>
  <si>
    <t>R-POPTVR</t>
  </si>
  <si>
    <t xml:space="preserve">RSPOP - Attribute </t>
  </si>
  <si>
    <t>RSPOP - Rule</t>
  </si>
  <si>
    <t>Romved Rules</t>
  </si>
  <si>
    <t>Remaining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</si>
</sst>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5" fillId="5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6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0" fillId="0" borderId="0" xfId="0" applyAlignment="1">
      <alignment vertical="center" wrapText="1"/>
    </xf>
    <xf numFmtId="0" fontId="2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6"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9"/>
          <bgColor theme="9"/>
        </patternFill>
      </fill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Memory</a:t>
            </a:r>
            <a:r>
              <a:rPr lang="en-US" altLang="en-US" baseline="0"/>
              <a:t> Complexity (input cluster size = 9)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'Vary #Input'!$B$2</c:f>
              <c:strCache>
                <c:ptCount val="1"/>
                <c:pt idx="0">
                  <c:v>MLVQ(in)-weights</c:v>
                </c:pt>
              </c:strCache>
            </c:strRef>
          </c:tx>
          <c:xVal>
            <c:numRef>
              <c:f>'Vary #Input'!$A$3:$A$6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'Vary #Input'!$B$3:$B$6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'Vary #Input'!$C$2</c:f>
              <c:strCache>
                <c:ptCount val="1"/>
                <c:pt idx="0">
                  <c:v>MLVQ(in)-centroids</c:v>
                </c:pt>
              </c:strCache>
            </c:strRef>
          </c:tx>
          <c:xVal>
            <c:numRef>
              <c:f>'Vary #Input'!$A$3:$A$6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'Vary #Input'!$C$3:$C$6</c:f>
              <c:numCache>
                <c:formatCode>General</c:formatCode>
                <c:ptCount val="4"/>
                <c:pt idx="0">
                  <c:v>36</c:v>
                </c:pt>
                <c:pt idx="1">
                  <c:v>45</c:v>
                </c:pt>
                <c:pt idx="2">
                  <c:v>54</c:v>
                </c:pt>
                <c:pt idx="3">
                  <c:v>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'Vary #Input'!$D$2</c:f>
              <c:strCache>
                <c:ptCount val="1"/>
                <c:pt idx="0">
                  <c:v>MLVQ(in)-widths</c:v>
                </c:pt>
              </c:strCache>
            </c:strRef>
          </c:tx>
          <c:xVal>
            <c:numRef>
              <c:f>'Vary #Input'!$A$3:$A$6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'Vary #Input'!$D$3:$D$6</c:f>
              <c:numCache>
                <c:formatCode>General</c:formatCode>
                <c:ptCount val="4"/>
                <c:pt idx="0">
                  <c:v>36</c:v>
                </c:pt>
                <c:pt idx="1">
                  <c:v>45</c:v>
                </c:pt>
                <c:pt idx="2">
                  <c:v>54</c:v>
                </c:pt>
                <c:pt idx="3">
                  <c:v>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'Vary #Input'!$E$2</c:f>
              <c:strCache>
                <c:ptCount val="1"/>
                <c:pt idx="0">
                  <c:v>MLVQ(out)-weights</c:v>
                </c:pt>
              </c:strCache>
            </c:strRef>
          </c:tx>
          <c:xVal>
            <c:numRef>
              <c:f>'Vary #Input'!$A$3:$A$6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'Vary #Input'!$E$3:$E$6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'Vary #Input'!$F$2</c:f>
              <c:strCache>
                <c:ptCount val="1"/>
                <c:pt idx="0">
                  <c:v>MLVQ(out)-centroids</c:v>
                </c:pt>
              </c:strCache>
            </c:strRef>
          </c:tx>
          <c:xVal>
            <c:numRef>
              <c:f>'Vary #Input'!$A$3:$A$6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'Vary #Input'!$F$3:$F$6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'Vary #Input'!$G$2</c:f>
              <c:strCache>
                <c:ptCount val="1"/>
                <c:pt idx="0">
                  <c:v>MLVQ(out)-widths</c:v>
                </c:pt>
              </c:strCache>
            </c:strRef>
          </c:tx>
          <c:xVal>
            <c:numRef>
              <c:f>'Vary #Input'!$A$3:$A$6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'Vary #Input'!$G$3:$G$6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'Vary #Input'!$H$2</c:f>
              <c:strCache>
                <c:ptCount val="1"/>
                <c:pt idx="0">
                  <c:v>PoptvrModel-rules</c:v>
                </c:pt>
              </c:strCache>
            </c:strRef>
          </c:tx>
          <c:xVal>
            <c:numRef>
              <c:f>'Vary #Input'!$A$3:$A$6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'Vary #Input'!$H$3:$H$6</c:f>
              <c:numCache>
                <c:formatCode>General</c:formatCode>
                <c:ptCount val="4"/>
                <c:pt idx="0">
                  <c:v>26244</c:v>
                </c:pt>
                <c:pt idx="1">
                  <c:v>295245</c:v>
                </c:pt>
                <c:pt idx="2">
                  <c:v>3188646</c:v>
                </c:pt>
                <c:pt idx="3">
                  <c:v>33480783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'Vary #Input'!$I$2</c:f>
              <c:strCache>
                <c:ptCount val="1"/>
                <c:pt idx="0">
                  <c:v>PoptvrModel-inputLayer</c:v>
                </c:pt>
              </c:strCache>
            </c:strRef>
          </c:tx>
          <c:xVal>
            <c:numRef>
              <c:f>'Vary #Input'!$A$3:$A$6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'Vary #Input'!$I$3:$I$6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'Vary #Input'!$J$2</c:f>
              <c:strCache>
                <c:ptCount val="1"/>
                <c:pt idx="0">
                  <c:v>PoptvrModel-conditionLayer</c:v>
                </c:pt>
              </c:strCache>
            </c:strRef>
          </c:tx>
          <c:xVal>
            <c:numRef>
              <c:f>'Vary #Input'!$A$3:$A$6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'Vary #Input'!$J$3:$J$6</c:f>
              <c:numCache>
                <c:formatCode>General</c:formatCode>
                <c:ptCount val="4"/>
                <c:pt idx="0">
                  <c:v>36</c:v>
                </c:pt>
                <c:pt idx="1">
                  <c:v>45</c:v>
                </c:pt>
                <c:pt idx="2">
                  <c:v>54</c:v>
                </c:pt>
                <c:pt idx="3">
                  <c:v>63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'Vary #Input'!$K$2</c:f>
              <c:strCache>
                <c:ptCount val="1"/>
                <c:pt idx="0">
                  <c:v>PoptvrModel-ruleLayer</c:v>
                </c:pt>
              </c:strCache>
            </c:strRef>
          </c:tx>
          <c:xVal>
            <c:numRef>
              <c:f>'Vary #Input'!$A$3:$A$6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'Vary #Input'!$K$3:$K$6</c:f>
              <c:numCache>
                <c:formatCode>General</c:formatCode>
                <c:ptCount val="4"/>
                <c:pt idx="0">
                  <c:v>6561</c:v>
                </c:pt>
                <c:pt idx="1">
                  <c:v>59049</c:v>
                </c:pt>
                <c:pt idx="2">
                  <c:v>531441</c:v>
                </c:pt>
                <c:pt idx="3">
                  <c:v>4782969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'Vary #Input'!$L$2</c:f>
              <c:strCache>
                <c:ptCount val="1"/>
                <c:pt idx="0">
                  <c:v>PoptvrModel-consequenceLayer</c:v>
                </c:pt>
              </c:strCache>
            </c:strRef>
          </c:tx>
          <c:xVal>
            <c:numRef>
              <c:f>'Vary #Input'!$A$3:$A$6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'Vary #Input'!$L$3:$L$6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'Vary #Input'!$M$2</c:f>
              <c:strCache>
                <c:ptCount val="1"/>
                <c:pt idx="0">
                  <c:v>PoptvrModel-outputLayer</c:v>
                </c:pt>
              </c:strCache>
            </c:strRef>
          </c:tx>
          <c:xVal>
            <c:numRef>
              <c:f>'Vary #Input'!$A$3:$A$6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'Vary #Input'!$M$3:$M$6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'Vary #Input'!$N$2</c:f>
              <c:strCache>
                <c:ptCount val="1"/>
                <c:pt idx="0">
                  <c:v>PoptvrModel-popLinksSelect.links</c:v>
                </c:pt>
              </c:strCache>
            </c:strRef>
          </c:tx>
          <c:xVal>
            <c:numRef>
              <c:f>'Vary #Input'!$A$3:$A$6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'Vary #Input'!$N$3:$N$6</c:f>
              <c:numCache>
                <c:formatCode>General</c:formatCode>
                <c:ptCount val="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'Vary #Input'!$O$2</c:f>
              <c:strCache>
                <c:ptCount val="1"/>
                <c:pt idx="0">
                  <c:v>PoptvrModel-popLinksSelect.weights</c:v>
                </c:pt>
              </c:strCache>
            </c:strRef>
          </c:tx>
          <c:xVal>
            <c:numRef>
              <c:f>'Vary #Input'!$A$3:$A$6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'Vary #Input'!$O$3:$O$6</c:f>
              <c:numCache>
                <c:formatCode>General</c:formatCode>
                <c:ptCount val="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9584"/>
        <c:axId val="80661504"/>
      </c:scatterChart>
      <c:valAx>
        <c:axId val="80659584"/>
        <c:scaling>
          <c:orientation val="minMax"/>
          <c:max val="7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Number Of Input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661504"/>
        <c:crosses val="autoZero"/>
        <c:crossBetween val="midCat"/>
        <c:majorUnit val="1"/>
      </c:valAx>
      <c:valAx>
        <c:axId val="806615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Memory Usage / number</a:t>
                </a:r>
                <a:r>
                  <a:rPr lang="en-US" altLang="en-US" baseline="0"/>
                  <a:t> of objects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659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Time Complexity (</a:t>
            </a:r>
            <a:r>
              <a:rPr lang="en-US" altLang="en-US" sz="1800" b="1" i="0" u="none" strike="noStrike" baseline="0">
                <a:effectLst/>
              </a:rPr>
              <a:t>i</a:t>
            </a:r>
            <a:r>
              <a:rPr lang="en-US" altLang="zh-CN" sz="1800" b="1" i="0" u="none" strike="noStrike" baseline="0">
                <a:effectLst/>
              </a:rPr>
              <a:t>nput cluster</a:t>
            </a:r>
            <a:r>
              <a:rPr lang="zh-CN" altLang="zh-CN" sz="1800" b="1" i="0" u="none" strike="noStrike" baseline="0">
                <a:effectLst/>
              </a:rPr>
              <a:t> </a:t>
            </a:r>
            <a:r>
              <a:rPr lang="en-US" altLang="zh-CN" sz="1800" b="1" i="0" u="none" strike="noStrike" baseline="0">
                <a:effectLst/>
              </a:rPr>
              <a:t>size = 9) 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'Vary #Input'!$B$9</c:f>
              <c:strCache>
                <c:ptCount val="1"/>
                <c:pt idx="0">
                  <c:v>MLVQ(in)-computeInitialCentroids</c:v>
                </c:pt>
              </c:strCache>
            </c:strRef>
          </c:tx>
          <c:xVal>
            <c:numRef>
              <c:f>'Vary #Input'!$A$10:$A$13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'Vary #Input'!$B$10:$B$13</c:f>
              <c:numCache>
                <c:formatCode>General</c:formatCode>
                <c:ptCount val="4"/>
                <c:pt idx="0">
                  <c:v>348</c:v>
                </c:pt>
                <c:pt idx="1">
                  <c:v>381</c:v>
                </c:pt>
                <c:pt idx="2">
                  <c:v>414</c:v>
                </c:pt>
                <c:pt idx="3">
                  <c:v>447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'Vary #Input'!$C$9</c:f>
              <c:strCache>
                <c:ptCount val="1"/>
                <c:pt idx="0">
                  <c:v>MLVQ(in)-computeFinalCentroids</c:v>
                </c:pt>
              </c:strCache>
            </c:strRef>
          </c:tx>
          <c:xVal>
            <c:numRef>
              <c:f>'Vary #Input'!$A$10:$A$13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'Vary #Input'!$C$10:$C$13</c:f>
              <c:numCache>
                <c:formatCode>General</c:formatCode>
                <c:ptCount val="4"/>
                <c:pt idx="0">
                  <c:v>5880000</c:v>
                </c:pt>
                <c:pt idx="1">
                  <c:v>7080000</c:v>
                </c:pt>
                <c:pt idx="2">
                  <c:v>8280000</c:v>
                </c:pt>
                <c:pt idx="3">
                  <c:v>9480000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'Vary #Input'!$D$9</c:f>
              <c:strCache>
                <c:ptCount val="1"/>
                <c:pt idx="0">
                  <c:v>MLVQ(out)-computeInitialCentroids</c:v>
                </c:pt>
              </c:strCache>
            </c:strRef>
          </c:tx>
          <c:xVal>
            <c:numRef>
              <c:f>'Vary #Input'!$A$10:$A$13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'Vary #Input'!$D$10:$D$13</c:f>
              <c:numCache>
                <c:formatCode>General</c:formatCode>
                <c:ptCount val="4"/>
                <c:pt idx="0">
                  <c:v>152</c:v>
                </c:pt>
                <c:pt idx="1">
                  <c:v>152</c:v>
                </c:pt>
                <c:pt idx="2">
                  <c:v>152</c:v>
                </c:pt>
                <c:pt idx="3">
                  <c:v>152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'Vary #Input'!$E$9</c:f>
              <c:strCache>
                <c:ptCount val="1"/>
                <c:pt idx="0">
                  <c:v>MLVQ(out)-computeFinalCentroids</c:v>
                </c:pt>
              </c:strCache>
            </c:strRef>
          </c:tx>
          <c:xVal>
            <c:numRef>
              <c:f>'Vary #Input'!$A$10:$A$13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'Vary #Input'!$E$10:$E$13</c:f>
              <c:numCache>
                <c:formatCode>General</c:formatCode>
                <c:ptCount val="4"/>
                <c:pt idx="0">
                  <c:v>1680000</c:v>
                </c:pt>
                <c:pt idx="1">
                  <c:v>1680000</c:v>
                </c:pt>
                <c:pt idx="2">
                  <c:v>1680000</c:v>
                </c:pt>
                <c:pt idx="3">
                  <c:v>1680000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'Vary #Input'!$F$9</c:f>
              <c:strCache>
                <c:ptCount val="1"/>
                <c:pt idx="0">
                  <c:v>PoptvrModel-popResetWeights</c:v>
                </c:pt>
              </c:strCache>
            </c:strRef>
          </c:tx>
          <c:xVal>
            <c:numRef>
              <c:f>'Vary #Input'!$A$10:$A$13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'Vary #Input'!$F$10:$F$13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'Vary #Input'!$G$9</c:f>
              <c:strCache>
                <c:ptCount val="1"/>
                <c:pt idx="0">
                  <c:v>PoptvrModel-popTrainWeights</c:v>
                </c:pt>
              </c:strCache>
            </c:strRef>
          </c:tx>
          <c:xVal>
            <c:numRef>
              <c:f>'Vary #Input'!$A$10:$A$13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'Vary #Input'!$G$10:$G$13</c:f>
              <c:numCache>
                <c:formatCode>General</c:formatCode>
                <c:ptCount val="4"/>
                <c:pt idx="0">
                  <c:v>144</c:v>
                </c:pt>
                <c:pt idx="1">
                  <c:v>168</c:v>
                </c:pt>
                <c:pt idx="2">
                  <c:v>192</c:v>
                </c:pt>
                <c:pt idx="3">
                  <c:v>216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'Vary #Input'!$H$9</c:f>
              <c:strCache>
                <c:ptCount val="1"/>
                <c:pt idx="0">
                  <c:v>PoptvrModel-popLinksSelect</c:v>
                </c:pt>
              </c:strCache>
            </c:strRef>
          </c:tx>
          <c:xVal>
            <c:numRef>
              <c:f>'Vary #Input'!$A$10:$A$13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'Vary #Input'!$H$10:$H$13</c:f>
              <c:numCache>
                <c:formatCode>General</c:formatCode>
                <c:ptCount val="4"/>
                <c:pt idx="0">
                  <c:v>78732</c:v>
                </c:pt>
                <c:pt idx="1">
                  <c:v>708588</c:v>
                </c:pt>
                <c:pt idx="2">
                  <c:v>6377292</c:v>
                </c:pt>
                <c:pt idx="3">
                  <c:v>57395628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5344"/>
        <c:axId val="81947264"/>
      </c:scatterChart>
      <c:valAx>
        <c:axId val="81945344"/>
        <c:scaling>
          <c:orientation val="minMax"/>
          <c:max val="7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Number</a:t>
                </a:r>
                <a:r>
                  <a:rPr lang="en-US" altLang="en-US" baseline="0"/>
                  <a:t> Of Input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947264"/>
        <c:crosses val="autoZero"/>
        <c:crossBetween val="midCat"/>
        <c:majorUnit val="1"/>
      </c:valAx>
      <c:valAx>
        <c:axId val="8194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Time Usage / number of operations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945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Memory </a:t>
            </a:r>
            <a:r>
              <a:rPr lang="en-US" sz="1800" b="1" i="0" u="none" strike="noStrike" baseline="0">
                <a:effectLst/>
              </a:rPr>
              <a:t>Complexity </a:t>
            </a:r>
            <a:r>
              <a:rPr lang="en-US" altLang="zh-CN" sz="1800" b="1" i="0" baseline="0">
                <a:effectLst/>
              </a:rPr>
              <a:t> (number of input = 4</a:t>
            </a:r>
            <a:r>
              <a:rPr lang="en-US" altLang="zh-CN" sz="1800" b="0" i="0" baseline="0">
                <a:effectLst/>
              </a:rPr>
              <a:t>)</a:t>
            </a:r>
            <a:endParaRPr lang="en-US" altLang="zh-CN" sz="1800" b="1" i="0" baseline="0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'Vary #InputCluster'!$B$2</c:f>
              <c:strCache>
                <c:ptCount val="1"/>
                <c:pt idx="0">
                  <c:v>MLVQ(in)-weights</c:v>
                </c:pt>
              </c:strCache>
            </c:strRef>
          </c:tx>
          <c:xVal>
            <c:numRef>
              <c:f>'Vary #InputCluster'!$A$3:$A$15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'Vary #InputCluster'!$B$3:$B$15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'Vary #InputCluster'!$C$2</c:f>
              <c:strCache>
                <c:ptCount val="1"/>
                <c:pt idx="0">
                  <c:v>MLVQ(in)-centroids</c:v>
                </c:pt>
              </c:strCache>
            </c:strRef>
          </c:tx>
          <c:xVal>
            <c:numRef>
              <c:f>'Vary #InputCluster'!$A$3:$A$15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'Vary #InputCluster'!$C$3:$C$15</c:f>
              <c:numCache>
                <c:formatCode>General</c:formatCode>
                <c:ptCount val="13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36</c:v>
                </c:pt>
                <c:pt idx="6">
                  <c:v>40</c:v>
                </c:pt>
                <c:pt idx="7">
                  <c:v>44</c:v>
                </c:pt>
                <c:pt idx="8">
                  <c:v>48</c:v>
                </c:pt>
                <c:pt idx="9">
                  <c:v>52</c:v>
                </c:pt>
                <c:pt idx="10">
                  <c:v>56</c:v>
                </c:pt>
                <c:pt idx="11">
                  <c:v>60</c:v>
                </c:pt>
                <c:pt idx="12">
                  <c:v>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'Vary #InputCluster'!$D$2</c:f>
              <c:strCache>
                <c:ptCount val="1"/>
                <c:pt idx="0">
                  <c:v>MLVQ(in)-widths</c:v>
                </c:pt>
              </c:strCache>
            </c:strRef>
          </c:tx>
          <c:xVal>
            <c:numRef>
              <c:f>'Vary #InputCluster'!$A$3:$A$15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'Vary #InputCluster'!$D$3:$D$15</c:f>
              <c:numCache>
                <c:formatCode>General</c:formatCode>
                <c:ptCount val="13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36</c:v>
                </c:pt>
                <c:pt idx="6">
                  <c:v>40</c:v>
                </c:pt>
                <c:pt idx="7">
                  <c:v>44</c:v>
                </c:pt>
                <c:pt idx="8">
                  <c:v>48</c:v>
                </c:pt>
                <c:pt idx="9">
                  <c:v>52</c:v>
                </c:pt>
                <c:pt idx="10">
                  <c:v>56</c:v>
                </c:pt>
                <c:pt idx="11">
                  <c:v>60</c:v>
                </c:pt>
                <c:pt idx="12">
                  <c:v>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'Vary #InputCluster'!$E$2</c:f>
              <c:strCache>
                <c:ptCount val="1"/>
                <c:pt idx="0">
                  <c:v>MLVQ(out)-weights</c:v>
                </c:pt>
              </c:strCache>
            </c:strRef>
          </c:tx>
          <c:xVal>
            <c:numRef>
              <c:f>'Vary #InputCluster'!$A$3:$A$15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'Vary #InputCluster'!$E$3:$E$15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'Vary #InputCluster'!$F$2</c:f>
              <c:strCache>
                <c:ptCount val="1"/>
                <c:pt idx="0">
                  <c:v>MLVQ(out)-centroids</c:v>
                </c:pt>
              </c:strCache>
            </c:strRef>
          </c:tx>
          <c:xVal>
            <c:numRef>
              <c:f>'Vary #InputCluster'!$A$3:$A$15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'Vary #InputCluster'!$F$3:$F$15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'Vary #InputCluster'!$G$2</c:f>
              <c:strCache>
                <c:ptCount val="1"/>
                <c:pt idx="0">
                  <c:v>MLVQ(out)-widths</c:v>
                </c:pt>
              </c:strCache>
            </c:strRef>
          </c:tx>
          <c:xVal>
            <c:numRef>
              <c:f>'Vary #InputCluster'!$A$3:$A$15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'Vary #InputCluster'!$G$3:$G$15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'Vary #InputCluster'!$H$2</c:f>
              <c:strCache>
                <c:ptCount val="1"/>
                <c:pt idx="0">
                  <c:v>PoptvrModel-rules</c:v>
                </c:pt>
              </c:strCache>
            </c:strRef>
          </c:tx>
          <c:xVal>
            <c:numRef>
              <c:f>'Vary #InputCluster'!$A$3:$A$15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'Vary #InputCluster'!$H$3:$H$15</c:f>
              <c:numCache>
                <c:formatCode>General</c:formatCode>
                <c:ptCount val="13"/>
                <c:pt idx="0">
                  <c:v>1024</c:v>
                </c:pt>
                <c:pt idx="1">
                  <c:v>2500</c:v>
                </c:pt>
                <c:pt idx="2">
                  <c:v>5184</c:v>
                </c:pt>
                <c:pt idx="3">
                  <c:v>9604</c:v>
                </c:pt>
                <c:pt idx="4">
                  <c:v>16384</c:v>
                </c:pt>
                <c:pt idx="5">
                  <c:v>26244</c:v>
                </c:pt>
                <c:pt idx="6">
                  <c:v>40000</c:v>
                </c:pt>
                <c:pt idx="7">
                  <c:v>58564</c:v>
                </c:pt>
                <c:pt idx="8">
                  <c:v>82944</c:v>
                </c:pt>
                <c:pt idx="9">
                  <c:v>114244</c:v>
                </c:pt>
                <c:pt idx="10">
                  <c:v>153664</c:v>
                </c:pt>
                <c:pt idx="11">
                  <c:v>202500</c:v>
                </c:pt>
                <c:pt idx="12">
                  <c:v>262144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'Vary #InputCluster'!$I$2</c:f>
              <c:strCache>
                <c:ptCount val="1"/>
                <c:pt idx="0">
                  <c:v>PoptvrModel-inputLayer</c:v>
                </c:pt>
              </c:strCache>
            </c:strRef>
          </c:tx>
          <c:xVal>
            <c:numRef>
              <c:f>'Vary #InputCluster'!$A$3:$A$15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'Vary #InputCluster'!$I$3:$I$15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'Vary #InputCluster'!$J$2</c:f>
              <c:strCache>
                <c:ptCount val="1"/>
                <c:pt idx="0">
                  <c:v>PoptvrModel-conditionLayer</c:v>
                </c:pt>
              </c:strCache>
            </c:strRef>
          </c:tx>
          <c:xVal>
            <c:numRef>
              <c:f>'Vary #InputCluster'!$A$3:$A$15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'Vary #InputCluster'!$J$3:$J$15</c:f>
              <c:numCache>
                <c:formatCode>General</c:formatCode>
                <c:ptCount val="13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36</c:v>
                </c:pt>
                <c:pt idx="6">
                  <c:v>40</c:v>
                </c:pt>
                <c:pt idx="7">
                  <c:v>44</c:v>
                </c:pt>
                <c:pt idx="8">
                  <c:v>48</c:v>
                </c:pt>
                <c:pt idx="9">
                  <c:v>52</c:v>
                </c:pt>
                <c:pt idx="10">
                  <c:v>56</c:v>
                </c:pt>
                <c:pt idx="11">
                  <c:v>60</c:v>
                </c:pt>
                <c:pt idx="12">
                  <c:v>64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'Vary #InputCluster'!$K$2</c:f>
              <c:strCache>
                <c:ptCount val="1"/>
                <c:pt idx="0">
                  <c:v>PoptvrModel-ruleLayer</c:v>
                </c:pt>
              </c:strCache>
            </c:strRef>
          </c:tx>
          <c:xVal>
            <c:numRef>
              <c:f>'Vary #InputCluster'!$A$3:$A$15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'Vary #InputCluster'!$K$3:$K$15</c:f>
              <c:numCache>
                <c:formatCode>General</c:formatCode>
                <c:ptCount val="13"/>
                <c:pt idx="0">
                  <c:v>256</c:v>
                </c:pt>
                <c:pt idx="1">
                  <c:v>625</c:v>
                </c:pt>
                <c:pt idx="2">
                  <c:v>1296</c:v>
                </c:pt>
                <c:pt idx="3">
                  <c:v>2401</c:v>
                </c:pt>
                <c:pt idx="4">
                  <c:v>4096</c:v>
                </c:pt>
                <c:pt idx="5">
                  <c:v>6561</c:v>
                </c:pt>
                <c:pt idx="6">
                  <c:v>10000</c:v>
                </c:pt>
                <c:pt idx="7">
                  <c:v>14641</c:v>
                </c:pt>
                <c:pt idx="8">
                  <c:v>20736</c:v>
                </c:pt>
                <c:pt idx="9">
                  <c:v>28561</c:v>
                </c:pt>
                <c:pt idx="10">
                  <c:v>38416</c:v>
                </c:pt>
                <c:pt idx="11">
                  <c:v>50625</c:v>
                </c:pt>
                <c:pt idx="12">
                  <c:v>65536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'Vary #InputCluster'!$L$2</c:f>
              <c:strCache>
                <c:ptCount val="1"/>
                <c:pt idx="0">
                  <c:v>PoptvrModel-consequenceLayer</c:v>
                </c:pt>
              </c:strCache>
            </c:strRef>
          </c:tx>
          <c:xVal>
            <c:numRef>
              <c:f>'Vary #InputCluster'!$A$3:$A$15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'Vary #InputCluster'!$L$3:$L$15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'Vary #InputCluster'!$M$2</c:f>
              <c:strCache>
                <c:ptCount val="1"/>
                <c:pt idx="0">
                  <c:v>PoptvrModel-outputLayer</c:v>
                </c:pt>
              </c:strCache>
            </c:strRef>
          </c:tx>
          <c:xVal>
            <c:numRef>
              <c:f>'Vary #InputCluster'!$A$3:$A$15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'Vary #InputCluster'!$M$3:$M$15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'Vary #InputCluster'!$N$2</c:f>
              <c:strCache>
                <c:ptCount val="1"/>
                <c:pt idx="0">
                  <c:v>PoptvrModel-popLinksSelect.links</c:v>
                </c:pt>
              </c:strCache>
            </c:strRef>
          </c:tx>
          <c:xVal>
            <c:numRef>
              <c:f>'Vary #InputCluster'!$A$3:$A$15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'Vary #InputCluster'!$N$3:$N$15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'Vary #InputCluster'!$O$2</c:f>
              <c:strCache>
                <c:ptCount val="1"/>
                <c:pt idx="0">
                  <c:v>PoptvrModel-popLinksSelect.weights</c:v>
                </c:pt>
              </c:strCache>
            </c:strRef>
          </c:tx>
          <c:xVal>
            <c:numRef>
              <c:f>'Vary #InputCluster'!$A$3:$A$15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'Vary #InputCluster'!$O$3:$O$15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0256"/>
        <c:axId val="82178816"/>
      </c:scatterChart>
      <c:valAx>
        <c:axId val="82160256"/>
        <c:scaling>
          <c:orientation val="minMax"/>
          <c:max val="1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Input Cluster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78816"/>
        <c:crosses val="autoZero"/>
        <c:crossBetween val="midCat"/>
      </c:valAx>
      <c:valAx>
        <c:axId val="8217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Memory</a:t>
                </a:r>
                <a:r>
                  <a:rPr lang="en-US" altLang="en-US" baseline="0"/>
                  <a:t> Usage / number of objects</a:t>
                </a:r>
                <a:endParaRPr lang="en-US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60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Time Complexity (number of input = 4) 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'Vary #InputCluster'!$B$19</c:f>
              <c:strCache>
                <c:ptCount val="1"/>
                <c:pt idx="0">
                  <c:v>MLVQ(in)-computeInitialCentroids</c:v>
                </c:pt>
              </c:strCache>
            </c:strRef>
          </c:tx>
          <c:xVal>
            <c:numRef>
              <c:f>'Vary #InputCluster'!$A$20:$A$32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'Vary #InputCluster'!$B$20:$B$32</c:f>
              <c:numCache>
                <c:formatCode>General</c:formatCode>
                <c:ptCount val="13"/>
                <c:pt idx="0">
                  <c:v>208</c:v>
                </c:pt>
                <c:pt idx="1">
                  <c:v>236</c:v>
                </c:pt>
                <c:pt idx="2">
                  <c:v>264</c:v>
                </c:pt>
                <c:pt idx="3">
                  <c:v>292</c:v>
                </c:pt>
                <c:pt idx="4">
                  <c:v>320</c:v>
                </c:pt>
                <c:pt idx="5">
                  <c:v>348</c:v>
                </c:pt>
                <c:pt idx="6">
                  <c:v>376</c:v>
                </c:pt>
                <c:pt idx="7">
                  <c:v>404</c:v>
                </c:pt>
                <c:pt idx="8">
                  <c:v>432</c:v>
                </c:pt>
                <c:pt idx="9">
                  <c:v>460</c:v>
                </c:pt>
                <c:pt idx="10">
                  <c:v>488</c:v>
                </c:pt>
                <c:pt idx="11">
                  <c:v>516</c:v>
                </c:pt>
                <c:pt idx="12">
                  <c:v>544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'Vary #InputCluster'!$C$19</c:f>
              <c:strCache>
                <c:ptCount val="1"/>
                <c:pt idx="0">
                  <c:v>MLVQ(in)-computeFinalCentroids</c:v>
                </c:pt>
              </c:strCache>
            </c:strRef>
          </c:tx>
          <c:xVal>
            <c:numRef>
              <c:f>'Vary #InputCluster'!$A$20:$A$32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'Vary #InputCluster'!$C$20:$C$32</c:f>
              <c:numCache>
                <c:formatCode>General</c:formatCode>
                <c:ptCount val="13"/>
                <c:pt idx="0">
                  <c:v>2880000</c:v>
                </c:pt>
                <c:pt idx="1">
                  <c:v>3480000</c:v>
                </c:pt>
                <c:pt idx="2">
                  <c:v>4080000</c:v>
                </c:pt>
                <c:pt idx="3">
                  <c:v>4680000</c:v>
                </c:pt>
                <c:pt idx="4">
                  <c:v>5280000</c:v>
                </c:pt>
                <c:pt idx="5">
                  <c:v>5880000</c:v>
                </c:pt>
                <c:pt idx="6">
                  <c:v>6480000</c:v>
                </c:pt>
                <c:pt idx="7">
                  <c:v>7080000</c:v>
                </c:pt>
                <c:pt idx="8">
                  <c:v>7680000</c:v>
                </c:pt>
                <c:pt idx="9">
                  <c:v>8280000</c:v>
                </c:pt>
                <c:pt idx="10">
                  <c:v>8880000</c:v>
                </c:pt>
                <c:pt idx="11">
                  <c:v>9480000</c:v>
                </c:pt>
                <c:pt idx="12">
                  <c:v>10080000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'Vary #InputCluster'!$D$19</c:f>
              <c:strCache>
                <c:ptCount val="1"/>
                <c:pt idx="0">
                  <c:v>MLVQ(out)-computeInitialCentroids</c:v>
                </c:pt>
              </c:strCache>
            </c:strRef>
          </c:tx>
          <c:xVal>
            <c:numRef>
              <c:f>'Vary #InputCluster'!$A$20:$A$32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'Vary #InputCluster'!$D$20:$D$32</c:f>
              <c:numCache>
                <c:formatCode>General</c:formatCode>
                <c:ptCount val="13"/>
                <c:pt idx="0">
                  <c:v>152</c:v>
                </c:pt>
                <c:pt idx="1">
                  <c:v>152</c:v>
                </c:pt>
                <c:pt idx="2">
                  <c:v>152</c:v>
                </c:pt>
                <c:pt idx="3">
                  <c:v>152</c:v>
                </c:pt>
                <c:pt idx="4">
                  <c:v>152</c:v>
                </c:pt>
                <c:pt idx="5">
                  <c:v>152</c:v>
                </c:pt>
                <c:pt idx="6">
                  <c:v>152</c:v>
                </c:pt>
                <c:pt idx="7">
                  <c:v>152</c:v>
                </c:pt>
                <c:pt idx="8">
                  <c:v>152</c:v>
                </c:pt>
                <c:pt idx="9">
                  <c:v>152</c:v>
                </c:pt>
                <c:pt idx="10">
                  <c:v>152</c:v>
                </c:pt>
                <c:pt idx="11">
                  <c:v>152</c:v>
                </c:pt>
                <c:pt idx="12">
                  <c:v>152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'Vary #InputCluster'!$E$19</c:f>
              <c:strCache>
                <c:ptCount val="1"/>
                <c:pt idx="0">
                  <c:v>MLVQ(out)-computeFinalCentroids</c:v>
                </c:pt>
              </c:strCache>
            </c:strRef>
          </c:tx>
          <c:xVal>
            <c:numRef>
              <c:f>'Vary #InputCluster'!$A$20:$A$32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'Vary #InputCluster'!$E$20:$E$32</c:f>
              <c:numCache>
                <c:formatCode>General</c:formatCode>
                <c:ptCount val="13"/>
                <c:pt idx="0">
                  <c:v>1680000</c:v>
                </c:pt>
                <c:pt idx="1">
                  <c:v>1680000</c:v>
                </c:pt>
                <c:pt idx="2">
                  <c:v>1680000</c:v>
                </c:pt>
                <c:pt idx="3">
                  <c:v>1680000</c:v>
                </c:pt>
                <c:pt idx="4">
                  <c:v>1680000</c:v>
                </c:pt>
                <c:pt idx="5">
                  <c:v>1680000</c:v>
                </c:pt>
                <c:pt idx="6">
                  <c:v>1680000</c:v>
                </c:pt>
                <c:pt idx="7">
                  <c:v>1680000</c:v>
                </c:pt>
                <c:pt idx="8">
                  <c:v>1680000</c:v>
                </c:pt>
                <c:pt idx="9">
                  <c:v>1680000</c:v>
                </c:pt>
                <c:pt idx="10">
                  <c:v>1680000</c:v>
                </c:pt>
                <c:pt idx="11">
                  <c:v>1680000</c:v>
                </c:pt>
                <c:pt idx="12">
                  <c:v>1680000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'Vary #InputCluster'!$F$19</c:f>
              <c:strCache>
                <c:ptCount val="1"/>
                <c:pt idx="0">
                  <c:v>PoptvrModel-popResetWeights</c:v>
                </c:pt>
              </c:strCache>
            </c:strRef>
          </c:tx>
          <c:xVal>
            <c:numRef>
              <c:f>'Vary #InputCluster'!$A$20:$A$32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'Vary #InputCluster'!$F$20:$F$32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'Vary #InputCluster'!$G$19</c:f>
              <c:strCache>
                <c:ptCount val="1"/>
                <c:pt idx="0">
                  <c:v>PoptvrModel-popTrainWeights</c:v>
                </c:pt>
              </c:strCache>
            </c:strRef>
          </c:tx>
          <c:xVal>
            <c:numRef>
              <c:f>'Vary #InputCluster'!$A$20:$A$32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'Vary #InputCluster'!$G$20:$G$32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'Vary #InputCluster'!$H$19</c:f>
              <c:strCache>
                <c:ptCount val="1"/>
                <c:pt idx="0">
                  <c:v>PoptvrModel-popLinksSelect</c:v>
                </c:pt>
              </c:strCache>
            </c:strRef>
          </c:tx>
          <c:xVal>
            <c:numRef>
              <c:f>'Vary #InputCluster'!$A$20:$A$32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'Vary #InputCluster'!$H$20:$H$32</c:f>
              <c:numCache>
                <c:formatCode>General</c:formatCode>
                <c:ptCount val="13"/>
                <c:pt idx="0">
                  <c:v>3072</c:v>
                </c:pt>
                <c:pt idx="1">
                  <c:v>7500</c:v>
                </c:pt>
                <c:pt idx="2">
                  <c:v>15552</c:v>
                </c:pt>
                <c:pt idx="3">
                  <c:v>28812</c:v>
                </c:pt>
                <c:pt idx="4">
                  <c:v>49152</c:v>
                </c:pt>
                <c:pt idx="5">
                  <c:v>78732</c:v>
                </c:pt>
                <c:pt idx="6">
                  <c:v>120000</c:v>
                </c:pt>
                <c:pt idx="7">
                  <c:v>175692</c:v>
                </c:pt>
                <c:pt idx="8">
                  <c:v>248832</c:v>
                </c:pt>
                <c:pt idx="9">
                  <c:v>342732</c:v>
                </c:pt>
                <c:pt idx="10">
                  <c:v>460992</c:v>
                </c:pt>
                <c:pt idx="11">
                  <c:v>607500</c:v>
                </c:pt>
                <c:pt idx="12">
                  <c:v>786432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7216"/>
        <c:axId val="82223488"/>
      </c:scatterChart>
      <c:valAx>
        <c:axId val="82217216"/>
        <c:scaling>
          <c:orientation val="minMax"/>
          <c:max val="16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CN" sz="1000" b="1" i="0" baseline="0">
                    <a:effectLst/>
                  </a:rPr>
                  <a:t>Input Cluster Size</a:t>
                </a:r>
                <a:endParaRPr lang="zh-CN" altLang="zh-C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23488"/>
        <c:crosses val="autoZero"/>
        <c:crossBetween val="midCat"/>
      </c:valAx>
      <c:valAx>
        <c:axId val="822234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Usage / number of operation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1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180973</xdr:colOff>
      <xdr:row>14</xdr:row>
      <xdr:rowOff>138111</xdr:rowOff>
    </xdr:from>
    <xdr:to>
      <xdr:col>3</xdr:col>
      <xdr:colOff>1114425</xdr:colOff>
      <xdr:row>35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1619251</xdr:colOff>
      <xdr:row>14</xdr:row>
      <xdr:rowOff>166687</xdr:rowOff>
    </xdr:from>
    <xdr:to>
      <xdr:col>6</xdr:col>
      <xdr:colOff>885826</xdr:colOff>
      <xdr:row>35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33</xdr:row>
      <xdr:rowOff>138111</xdr:rowOff>
    </xdr:from>
    <xdr:to>
      <xdr:col>3</xdr:col>
      <xdr:colOff>723900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1019174</xdr:colOff>
      <xdr:row>33</xdr:row>
      <xdr:rowOff>166687</xdr:rowOff>
    </xdr:from>
    <xdr:to>
      <xdr:col>6</xdr:col>
      <xdr:colOff>857250</xdr:colOff>
      <xdr:row>64</xdr:row>
      <xdr:rowOff>57151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7" name="Table11" displayName="Table11" ref="A2:O3" totalsRowShown="0">
  <autoFilter ref="A2:O3"/>
  <tableColumns count="15">
    <tableColumn id="1" name="Var"/>
    <tableColumn id="2" name="MLVQ(in)-weights">
      <calculatedColumnFormula>_inputClusterSize</calculatedColumnFormula>
    </tableColumn>
    <tableColumn id="3" name="MLVQ(in)-centroids">
      <calculatedColumnFormula>_inputClusterSize * _numberOfInputs</calculatedColumnFormula>
    </tableColumn>
    <tableColumn id="4" name="MLVQ(in)-widths">
      <calculatedColumnFormula>_inputClusterSize * _numberOfInputs</calculatedColumnFormula>
    </tableColumn>
    <tableColumn id="5" name="MLVQ(out)-weights">
      <calculatedColumnFormula>_outputClusterSize</calculatedColumnFormula>
    </tableColumn>
    <tableColumn id="6" name="MLVQ(out)-centroids">
      <calculatedColumnFormula>_outputClusterSize * _numberOfOutputs</calculatedColumnFormula>
    </tableColumn>
    <tableColumn id="7" name="MLVQ(out)-widths">
      <calculatedColumnFormula>_outputClusterSize * _numberOfOutputs</calculatedColumnFormula>
    </tableColumn>
    <tableColumn id="8" name="PoptvrModel-rules">
      <calculatedColumnFormula>_numberOfInputs * POWER(_inputClusterSize, _numberOfInputs)</calculatedColumnFormula>
    </tableColumn>
    <tableColumn id="9" name="PoptvrModel-inputLayer">
      <calculatedColumnFormula>_numberOfInputs</calculatedColumnFormula>
    </tableColumn>
    <tableColumn id="10" name="PoptvrModel-conditionLayer">
      <calculatedColumnFormula>_inputClusterSize * _numberOfInputs</calculatedColumnFormula>
    </tableColumn>
    <tableColumn id="11" name="PoptvrModel-ruleLayer">
      <calculatedColumnFormula>POWER(_inputClusterSize, _numberOfInputs)</calculatedColumnFormula>
    </tableColumn>
    <tableColumn id="12" name="PoptvrModel-consequenceLayer">
      <calculatedColumnFormula>_outputClusterSize * _numberOfOutputs</calculatedColumnFormula>
    </tableColumn>
    <tableColumn id="13" name="PoptvrModel-outputLayer">
      <calculatedColumnFormula>_numberOfOutputs</calculatedColumnFormula>
    </tableColumn>
    <tableColumn id="14" name="PoptvrModel-popLinksSelect.links">
      <calculatedColumnFormula>_outputClusterSize * _numberOfOutputs * _numberOfOutputs</calculatedColumnFormula>
    </tableColumn>
    <tableColumn id="15" name="PoptvrModel-popLinksSelect.weights">
      <calculatedColumnFormula>_outputClusterSize * _numberOfOutputs * _numberOfOutputs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8" name="Table12" displayName="Table12" ref="A7:H8" totalsRowShown="0">
  <autoFilter ref="A7:H8"/>
  <tableColumns count="8">
    <tableColumn id="1" name="Var"/>
    <tableColumn id="2" name="MLVQ(in)-computeInitialCentroids">
      <calculatedColumnFormula>_totalNumberOfRecords * (_numberOfInputs + _inputClusterSize) + _numberOfInputs * _inputClusterSize</calculatedColumnFormula>
    </tableColumn>
    <tableColumn id="3" name="MLVQ(in)-computeFinalCentroids">
      <calculatedColumnFormula>_MaxCycles *  _totalNumberOfRecords * (_inputClusterSize * _numberOfInputs + _inputClusterSize + _numberOfInputs)</calculatedColumnFormula>
    </tableColumn>
    <tableColumn id="4" name="MLVQ(out)-computeInitialCentroids">
      <calculatedColumnFormula>_totalNumberOfRecords * (_numberOfOutputs + _outputClusterSize) + _numberOfOutputs * _outputClusterSize</calculatedColumnFormula>
    </tableColumn>
    <tableColumn id="5" name="MLVQ(out)-computeFinalCentroids">
      <calculatedColumnFormula>_MaxCycles *  _totalNumberOfRecords * (_outputClusterSize * _numberOfOutputs + _outputClusterSize + _numberOfOutputs)</calculatedColumnFormula>
    </tableColumn>
    <tableColumn id="6" name="PoptvrModel-popResetWeights">
      <calculatedColumnFormula>_outputClusterSize * _numberOfOutputs</calculatedColumnFormula>
    </tableColumn>
    <tableColumn id="7" name="PoptvrModel-popTrainWeights">
      <calculatedColumnFormula>_totalNumberOfRecords * (_numberOfInputs + _numberOfOutputs)</calculatedColumnFormula>
    </tableColumn>
    <tableColumn id="8" name="PoptvrModel-popLinksSelect">
      <calculatedColumnFormula>POWER(_inputClusterSize, _numberOfInputs) * _outputClusterSize + POWER(_inputClusterSize, _numberOfInputs)*(_outputClusterSize + _outputClusterSize)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0:G31" totalsRowShown="0" headerRowDxfId="15" dataDxfId="14">
  <autoFilter ref="A10:G31">
    <filterColumn colId="2">
      <filters>
        <filter val="Function"/>
      </filters>
    </filterColumn>
  </autoFilter>
  <tableColumns count="7">
    <tableColumn id="8" name="Index" dataDxfId="13"/>
    <tableColumn id="7" name="Class" dataDxfId="12"/>
    <tableColumn id="6" name="Type" dataDxfId="11"/>
    <tableColumn id="1" name="Name" dataDxfId="10"/>
    <tableColumn id="2" name="Complexity" dataDxfId="9">
      <calculatedColumnFormula>_in</calculatedColumnFormula>
    </tableColumn>
    <tableColumn id="3" name="Complexity Function" dataDxfId="8"/>
    <tableColumn id="9" name="Full_ID" dataDxfId="7">
      <calculatedColumnFormula>CONCATENATE(Table1[[#This Row],[Class]],"-",Table1[[#This Row],[Type]],"-",Table1[[#This Row],[Name]])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C7" totalsRowShown="0">
  <autoFilter ref="A1:C7"/>
  <tableColumns count="3">
    <tableColumn id="1" name="Name" dataDxfId="6"/>
    <tableColumn id="2" name="=" dataDxfId="5"/>
    <tableColumn id="3" name="Value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:O6" totalsRowShown="0">
  <autoFilter ref="A2:O6"/>
  <tableColumns count="15">
    <tableColumn id="1" name="#input"/>
    <tableColumn id="2" name="MLVQ(in)-weights"/>
    <tableColumn id="3" name="MLVQ(in)-centroids"/>
    <tableColumn id="4" name="MLVQ(in)-widths"/>
    <tableColumn id="5" name="MLVQ(out)-weights"/>
    <tableColumn id="6" name="MLVQ(out)-centroids"/>
    <tableColumn id="7" name="MLVQ(out)-widths"/>
    <tableColumn id="12" name="PoptvrModel-rules"/>
    <tableColumn id="13" name="PoptvrModel-inputLayer"/>
    <tableColumn id="14" name="PoptvrModel-conditionLayer"/>
    <tableColumn id="15" name="PoptvrModel-ruleLayer"/>
    <tableColumn id="16" name="PoptvrModel-consequenceLayer"/>
    <tableColumn id="17" name="PoptvrModel-outputLayer"/>
    <tableColumn id="18" name="PoptvrModel-popLinksSelect.links"/>
    <tableColumn id="19" name="PoptvrModel-popLinksSelect.weight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9:H13" totalsRowShown="0" headerRowDxfId="3" tableBorderDxfId="2">
  <autoFilter ref="A9:H13"/>
  <tableColumns count="8">
    <tableColumn id="1" name="#input"/>
    <tableColumn id="2" name="MLVQ(in)-computeInitialCentroids"/>
    <tableColumn id="3" name="MLVQ(in)-computeFinalCentroids"/>
    <tableColumn id="4" name="MLVQ(out)-computeInitialCentroids"/>
    <tableColumn id="5" name="MLVQ(out)-computeFinalCentroids"/>
    <tableColumn id="6" name="PoptvrModel-popResetWeights"/>
    <tableColumn id="7" name="PoptvrModel-popTrainWeights"/>
    <tableColumn id="8" name="PoptvrModel-popLinksSelect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5" name="Table38" displayName="Table38" ref="A2:O15" totalsRowShown="0">
  <autoFilter ref="A2:O15"/>
  <tableColumns count="15">
    <tableColumn id="1" name="#inputCluster"/>
    <tableColumn id="2" name="MLVQ(in)-weights"/>
    <tableColumn id="3" name="MLVQ(in)-centroids"/>
    <tableColumn id="4" name="MLVQ(in)-widths"/>
    <tableColumn id="5" name="MLVQ(out)-weights"/>
    <tableColumn id="6" name="MLVQ(out)-centroids"/>
    <tableColumn id="7" name="MLVQ(out)-widths"/>
    <tableColumn id="12" name="PoptvrModel-rules"/>
    <tableColumn id="13" name="PoptvrModel-inputLayer"/>
    <tableColumn id="14" name="PoptvrModel-conditionLayer"/>
    <tableColumn id="15" name="PoptvrModel-ruleLayer"/>
    <tableColumn id="16" name="PoptvrModel-consequenceLayer"/>
    <tableColumn id="17" name="PoptvrModel-outputLayer"/>
    <tableColumn id="18" name="PoptvrModel-popLinksSelect.links"/>
    <tableColumn id="19" name="PoptvrModel-popLinksSelect.weights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6" name="Table49" displayName="Table49" ref="A19:H32" totalsRowShown="0" headerRowDxfId="1" tableBorderDxfId="0">
  <autoFilter ref="A19:H32"/>
  <tableColumns count="8">
    <tableColumn id="1" name="#inputCluseter"/>
    <tableColumn id="2" name="MLVQ(in)-computeInitialCentroids"/>
    <tableColumn id="3" name="MLVQ(in)-computeFinalCentroids"/>
    <tableColumn id="4" name="MLVQ(out)-computeInitialCentroids"/>
    <tableColumn id="5" name="MLVQ(out)-computeFinalCentroids"/>
    <tableColumn id="6" name="PoptvrModel-popResetWeights"/>
    <tableColumn id="7" name="PoptvrModel-popTrainWeights"/>
    <tableColumn id="8" name="PoptvrModel-popLinksSelec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8" sqref="B8"/>
    </sheetView>
  </sheetViews>
  <sheetFormatPr defaultRowHeight="15"/>
  <cols>
    <col min="1" max="1" width="29.42578125" bestFit="1" customWidth="1"/>
    <col min="2" max="2" width="32.5703125" customWidth="1"/>
    <col min="3" max="3" width="15.85546875" bestFit="1" customWidth="1"/>
    <col min="4" max="4" width="37.140625" bestFit="1" customWidth="1"/>
  </cols>
  <sheetData>
    <row r="1" spans="1:3">
      <c r="A1" s="14" t="s">
        <v>11</v>
      </c>
      <c r="B1" s="14"/>
      <c r="C1" s="14"/>
    </row>
    <row r="2" spans="1:3">
      <c r="A2" s="15" t="s">
        <v>10</v>
      </c>
      <c r="B2" s="15"/>
      <c r="C2" s="15"/>
    </row>
    <row r="3" spans="1:3">
      <c r="A3" s="2" t="s">
        <v>9</v>
      </c>
      <c r="B3" t="s">
        <v>6</v>
      </c>
    </row>
    <row r="4" spans="1:3">
      <c r="A4" s="2" t="s">
        <v>8</v>
      </c>
      <c r="B4" t="s">
        <v>6</v>
      </c>
      <c r="C4" t="s">
        <v>5</v>
      </c>
    </row>
    <row r="5" spans="1:3">
      <c r="A5" s="2" t="s">
        <v>7</v>
      </c>
      <c r="B5" t="s">
        <v>6</v>
      </c>
      <c r="C5" t="s">
        <v>5</v>
      </c>
    </row>
    <row r="6" spans="1:3">
      <c r="A6" s="16" t="s">
        <v>4</v>
      </c>
      <c r="B6" s="16"/>
      <c r="C6" s="16"/>
    </row>
    <row r="7" spans="1:3">
      <c r="A7" s="2" t="s">
        <v>3</v>
      </c>
      <c r="B7" s="1" t="s">
        <v>2</v>
      </c>
      <c r="C7" s="1"/>
    </row>
    <row r="8" spans="1:3">
      <c r="A8" s="2" t="s">
        <v>1</v>
      </c>
      <c r="B8" s="1" t="s">
        <v>0</v>
      </c>
      <c r="C8" s="1"/>
    </row>
  </sheetData>
  <mergeCells count="3">
    <mergeCell ref="A1:C1"/>
    <mergeCell ref="A2:C2"/>
    <mergeCell ref="A6:C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4" sqref="B14"/>
    </sheetView>
  </sheetViews>
  <sheetFormatPr defaultRowHeight="15"/>
  <cols>
    <col min="1" max="1" width="25.7109375" bestFit="1" customWidth="1"/>
    <col min="2" max="3" width="39.42578125" bestFit="1" customWidth="1"/>
  </cols>
  <sheetData>
    <row r="1" spans="1:3">
      <c r="A1" s="14" t="s">
        <v>31</v>
      </c>
      <c r="B1" s="14"/>
      <c r="C1" s="14"/>
    </row>
    <row r="2" spans="1:3">
      <c r="A2" s="15" t="s">
        <v>30</v>
      </c>
      <c r="B2" s="15"/>
      <c r="C2" s="15"/>
    </row>
    <row r="3" spans="1:3">
      <c r="A3" s="2" t="s">
        <v>29</v>
      </c>
      <c r="B3" t="s">
        <v>23</v>
      </c>
      <c r="C3" t="s">
        <v>28</v>
      </c>
    </row>
    <row r="4" spans="1:3">
      <c r="A4" s="2" t="s">
        <v>27</v>
      </c>
      <c r="B4" t="s">
        <v>26</v>
      </c>
    </row>
    <row r="5" spans="1:3">
      <c r="A5" s="2" t="s">
        <v>25</v>
      </c>
      <c r="B5" t="s">
        <v>24</v>
      </c>
      <c r="C5" t="s">
        <v>23</v>
      </c>
    </row>
    <row r="6" spans="1:3">
      <c r="A6" s="2" t="s">
        <v>22</v>
      </c>
      <c r="B6" t="s">
        <v>21</v>
      </c>
    </row>
    <row r="7" spans="1:3">
      <c r="A7" s="2" t="s">
        <v>20</v>
      </c>
      <c r="B7" t="s">
        <v>15</v>
      </c>
    </row>
    <row r="8" spans="1:3">
      <c r="A8" s="2" t="s">
        <v>19</v>
      </c>
      <c r="B8" t="s">
        <v>18</v>
      </c>
    </row>
    <row r="9" spans="1:3">
      <c r="A9" s="2" t="s">
        <v>43</v>
      </c>
      <c r="B9" t="s">
        <v>15</v>
      </c>
      <c r="C9" t="s">
        <v>18</v>
      </c>
    </row>
    <row r="10" spans="1:3">
      <c r="A10" s="2" t="s">
        <v>40</v>
      </c>
      <c r="B10" t="s">
        <v>15</v>
      </c>
      <c r="C10" t="s">
        <v>18</v>
      </c>
    </row>
    <row r="11" spans="1:3">
      <c r="A11" s="16" t="s">
        <v>17</v>
      </c>
      <c r="B11" s="16"/>
      <c r="C11" s="16"/>
    </row>
    <row r="12" spans="1:3">
      <c r="A12" s="2" t="s">
        <v>16</v>
      </c>
      <c r="B12" t="s">
        <v>15</v>
      </c>
    </row>
    <row r="13" spans="1:3">
      <c r="A13" s="2" t="s">
        <v>14</v>
      </c>
      <c r="B13" t="s">
        <v>13</v>
      </c>
    </row>
    <row r="14" spans="1:3" ht="75">
      <c r="A14" s="2" t="s">
        <v>12</v>
      </c>
      <c r="B14" s="13" t="s">
        <v>123</v>
      </c>
    </row>
  </sheetData>
  <mergeCells count="3">
    <mergeCell ref="A1:C1"/>
    <mergeCell ref="A2:C2"/>
    <mergeCell ref="A11:C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"/>
  <sheetViews>
    <sheetView zoomScaleNormal="100" workbookViewId="0">
      <selection activeCell="D43" sqref="D43"/>
    </sheetView>
  </sheetViews>
  <sheetFormatPr defaultRowHeight="15"/>
  <cols>
    <col min="1" max="1" width="5.7109375" customWidth="1"/>
    <col min="2" max="2" width="46" bestFit="1" customWidth="1"/>
    <col min="3" max="3" width="43.85546875" bestFit="1" customWidth="1"/>
    <col min="4" max="4" width="47.140625" bestFit="1" customWidth="1"/>
    <col min="5" max="5" width="45" bestFit="1" customWidth="1"/>
    <col min="6" max="7" width="40.42578125" bestFit="1" customWidth="1"/>
    <col min="8" max="8" width="39.42578125" bestFit="1" customWidth="1"/>
    <col min="9" max="9" width="35" bestFit="1" customWidth="1"/>
    <col min="10" max="10" width="39.42578125" bestFit="1" customWidth="1"/>
    <col min="11" max="11" width="33.85546875" bestFit="1" customWidth="1"/>
    <col min="12" max="12" width="41.5703125" bestFit="1" customWidth="1"/>
    <col min="13" max="13" width="36.140625" bestFit="1" customWidth="1"/>
    <col min="14" max="14" width="46" bestFit="1" customWidth="1"/>
    <col min="15" max="15" width="48.28515625" bestFit="1" customWidth="1"/>
    <col min="16" max="16" width="31.5703125" bestFit="1" customWidth="1"/>
    <col min="17" max="17" width="28.28515625" bestFit="1" customWidth="1"/>
    <col min="18" max="18" width="29.42578125" bestFit="1" customWidth="1"/>
    <col min="19" max="19" width="35" bestFit="1" customWidth="1"/>
    <col min="20" max="20" width="39.42578125" bestFit="1" customWidth="1"/>
    <col min="21" max="21" width="33.85546875" bestFit="1" customWidth="1"/>
    <col min="22" max="22" width="41.5703125" bestFit="1" customWidth="1"/>
    <col min="23" max="23" width="36.140625" bestFit="1" customWidth="1"/>
    <col min="24" max="24" width="46" bestFit="1" customWidth="1"/>
    <col min="25" max="25" width="48.28515625" bestFit="1" customWidth="1"/>
  </cols>
  <sheetData>
    <row r="2" spans="1:15">
      <c r="A2" t="s">
        <v>122</v>
      </c>
      <c r="B2" t="s">
        <v>115</v>
      </c>
      <c r="C2" t="s">
        <v>114</v>
      </c>
      <c r="D2" t="s">
        <v>113</v>
      </c>
      <c r="E2" t="s">
        <v>112</v>
      </c>
      <c r="F2" t="s">
        <v>111</v>
      </c>
      <c r="G2" t="s">
        <v>110</v>
      </c>
      <c r="H2" t="s">
        <v>109</v>
      </c>
      <c r="I2" t="s">
        <v>108</v>
      </c>
      <c r="J2" t="s">
        <v>107</v>
      </c>
      <c r="K2" t="s">
        <v>106</v>
      </c>
      <c r="L2" t="s">
        <v>105</v>
      </c>
      <c r="M2" t="s">
        <v>104</v>
      </c>
      <c r="N2" t="s">
        <v>103</v>
      </c>
      <c r="O2" t="s">
        <v>102</v>
      </c>
    </row>
    <row r="3" spans="1:15">
      <c r="B3">
        <f>_inputClusterSize</f>
        <v>16</v>
      </c>
      <c r="C3">
        <f>_inputClusterSize * _numberOfInputs</f>
        <v>64</v>
      </c>
      <c r="D3">
        <f>_inputClusterSize * _numberOfInputs</f>
        <v>64</v>
      </c>
      <c r="E3">
        <f>_outputClusterSize</f>
        <v>4</v>
      </c>
      <c r="F3">
        <f>_outputClusterSize * _numberOfOutputs</f>
        <v>8</v>
      </c>
      <c r="G3">
        <f>_outputClusterSize * _numberOfOutputs</f>
        <v>8</v>
      </c>
      <c r="H3">
        <f>_numberOfInputs * POWER(_inputClusterSize, _numberOfInputs)</f>
        <v>262144</v>
      </c>
      <c r="I3">
        <f>_numberOfInputs</f>
        <v>4</v>
      </c>
      <c r="J3">
        <f>_inputClusterSize * _numberOfInputs</f>
        <v>64</v>
      </c>
      <c r="K3">
        <f>POWER(_inputClusterSize, _numberOfInputs)</f>
        <v>65536</v>
      </c>
      <c r="L3">
        <f>_outputClusterSize * _numberOfOutputs</f>
        <v>8</v>
      </c>
      <c r="M3">
        <f>_numberOfOutputs</f>
        <v>2</v>
      </c>
      <c r="N3">
        <f>_outputClusterSize * _numberOfOutputs * _numberOfOutputs</f>
        <v>16</v>
      </c>
      <c r="O3">
        <f>_outputClusterSize * _numberOfOutputs * _numberOfOutputs</f>
        <v>16</v>
      </c>
    </row>
    <row r="7" spans="1:15">
      <c r="A7" t="s">
        <v>121</v>
      </c>
      <c r="B7" t="s">
        <v>99</v>
      </c>
      <c r="C7" t="s">
        <v>98</v>
      </c>
      <c r="D7" t="s">
        <v>97</v>
      </c>
      <c r="E7" t="s">
        <v>96</v>
      </c>
      <c r="F7" t="s">
        <v>95</v>
      </c>
      <c r="G7" t="s">
        <v>94</v>
      </c>
      <c r="H7" t="s">
        <v>93</v>
      </c>
    </row>
    <row r="8" spans="1:15">
      <c r="B8">
        <f>_totalNumberOfRecords * (_numberOfInputs + _inputClusterSize) + _numberOfInputs * _inputClusterSize</f>
        <v>544</v>
      </c>
      <c r="C8">
        <f>_MaxCycles *  _totalNumberOfRecords * (_inputClusterSize * _numberOfInputs + _inputClusterSize + _numberOfInputs)</f>
        <v>10080000</v>
      </c>
      <c r="D8">
        <f>_totalNumberOfRecords * (_numberOfOutputs + _outputClusterSize) + _numberOfOutputs * _outputClusterSize</f>
        <v>152</v>
      </c>
      <c r="E8">
        <f>_MaxCycles *  _totalNumberOfRecords * (_outputClusterSize * _numberOfOutputs + _outputClusterSize + _numberOfOutputs)</f>
        <v>1680000</v>
      </c>
      <c r="F8">
        <f>_outputClusterSize * _numberOfOutputs</f>
        <v>8</v>
      </c>
      <c r="G8">
        <f>_totalNumberOfRecords * (_numberOfInputs + _numberOfOutputs)</f>
        <v>144</v>
      </c>
      <c r="H8">
        <f>POWER(_inputClusterSize, _numberOfInputs) * _outputClusterSize + POWER(_inputClusterSize, _numberOfInputs)*(_outputClusterSize + _outputClusterSize)</f>
        <v>786432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2" sqref="C2"/>
    </sheetView>
  </sheetViews>
  <sheetFormatPr defaultColWidth="9" defaultRowHeight="15"/>
  <cols>
    <col min="1" max="1" width="20.42578125" style="3" bestFit="1" customWidth="1"/>
    <col min="2" max="2" width="11.7109375" style="3" bestFit="1" customWidth="1"/>
    <col min="3" max="4" width="21.42578125" style="3" bestFit="1" customWidth="1"/>
    <col min="5" max="5" width="12.42578125" style="3" bestFit="1" customWidth="1"/>
    <col min="6" max="6" width="105.7109375" style="3" customWidth="1"/>
    <col min="7" max="7" width="22.7109375" style="3" bestFit="1" customWidth="1"/>
    <col min="8" max="16384" width="9" style="3"/>
  </cols>
  <sheetData>
    <row r="1" spans="1:7">
      <c r="A1" s="3" t="s">
        <v>79</v>
      </c>
      <c r="B1" s="8" t="s">
        <v>92</v>
      </c>
      <c r="C1" s="3" t="s">
        <v>91</v>
      </c>
    </row>
    <row r="2" spans="1:7">
      <c r="A2" s="3" t="s">
        <v>90</v>
      </c>
      <c r="B2" s="8" t="s">
        <v>83</v>
      </c>
      <c r="C2" s="3">
        <v>4</v>
      </c>
    </row>
    <row r="3" spans="1:7">
      <c r="A3" s="3" t="s">
        <v>89</v>
      </c>
      <c r="B3" s="8" t="s">
        <v>85</v>
      </c>
      <c r="C3" s="3">
        <v>2</v>
      </c>
    </row>
    <row r="4" spans="1:7">
      <c r="A4" s="3" t="s">
        <v>88</v>
      </c>
      <c r="B4" s="8" t="s">
        <v>85</v>
      </c>
      <c r="C4" s="3">
        <v>16</v>
      </c>
    </row>
    <row r="5" spans="1:7">
      <c r="A5" s="3" t="s">
        <v>87</v>
      </c>
      <c r="B5" s="8" t="s">
        <v>85</v>
      </c>
      <c r="C5" s="3">
        <v>4</v>
      </c>
    </row>
    <row r="6" spans="1:7">
      <c r="A6" s="3" t="s">
        <v>86</v>
      </c>
      <c r="B6" s="8" t="s">
        <v>85</v>
      </c>
      <c r="C6" s="3">
        <v>24</v>
      </c>
    </row>
    <row r="7" spans="1:7">
      <c r="A7" s="3" t="s">
        <v>84</v>
      </c>
      <c r="B7" s="7" t="s">
        <v>83</v>
      </c>
      <c r="C7" s="3">
        <v>5000</v>
      </c>
    </row>
    <row r="10" spans="1:7">
      <c r="A10" s="3" t="s">
        <v>82</v>
      </c>
      <c r="B10" s="3" t="s">
        <v>81</v>
      </c>
      <c r="C10" s="3" t="s">
        <v>80</v>
      </c>
      <c r="D10" s="3" t="s">
        <v>79</v>
      </c>
      <c r="E10" s="3" t="s">
        <v>78</v>
      </c>
      <c r="F10" s="3" t="s">
        <v>77</v>
      </c>
      <c r="G10" s="3" t="s">
        <v>76</v>
      </c>
    </row>
    <row r="11" spans="1:7" hidden="1">
      <c r="A11" s="5">
        <v>1</v>
      </c>
      <c r="B11" s="3" t="s">
        <v>69</v>
      </c>
      <c r="C11" s="3" t="s">
        <v>58</v>
      </c>
      <c r="D11" s="3" t="s">
        <v>75</v>
      </c>
      <c r="E11" s="3">
        <f>_inputClusterSize</f>
        <v>16</v>
      </c>
      <c r="F11" s="3" t="s">
        <v>74</v>
      </c>
      <c r="G11" s="3" t="str">
        <f>CONCATENATE(Table1[[#This Row],[Class]],"-",Table1[[#This Row],[Type]],"-",Table1[[#This Row],[Name]])</f>
        <v>MLVQ(in)-Variable-weights</v>
      </c>
    </row>
    <row r="12" spans="1:7" hidden="1">
      <c r="A12" s="5">
        <v>2</v>
      </c>
      <c r="B12" s="3" t="s">
        <v>66</v>
      </c>
      <c r="C12" s="3" t="s">
        <v>58</v>
      </c>
      <c r="D12" s="3" t="s">
        <v>73</v>
      </c>
      <c r="E12" s="3">
        <f>_inputClusterSize * _numberOfInputs</f>
        <v>64</v>
      </c>
      <c r="F12" s="3" t="s">
        <v>72</v>
      </c>
      <c r="G12" s="3" t="str">
        <f>CONCATENATE(Table1[[#This Row],[Class]],"-",Table1[[#This Row],[Type]],"-",Table1[[#This Row],[Name]])</f>
        <v>MLVQ(in)-Variable-centroids</v>
      </c>
    </row>
    <row r="13" spans="1:7" hidden="1">
      <c r="A13" s="5">
        <v>3</v>
      </c>
      <c r="B13" s="3" t="s">
        <v>71</v>
      </c>
      <c r="C13" s="3" t="s">
        <v>58</v>
      </c>
      <c r="D13" s="3" t="s">
        <v>57</v>
      </c>
      <c r="E13" s="3">
        <f>_inputClusterSize * _numberOfInputs</f>
        <v>64</v>
      </c>
      <c r="F13" s="3" t="s">
        <v>70</v>
      </c>
      <c r="G13" s="3" t="str">
        <f>CONCATENATE(Table1[[#This Row],[Class]],"-",Table1[[#This Row],[Type]],"-",Table1[[#This Row],[Name]])</f>
        <v>MLVQ(in)-Variable-widths</v>
      </c>
    </row>
    <row r="14" spans="1:7">
      <c r="A14" s="5">
        <v>4</v>
      </c>
      <c r="B14" s="3" t="s">
        <v>69</v>
      </c>
      <c r="C14" s="3" t="s">
        <v>68</v>
      </c>
      <c r="D14" s="3" t="s">
        <v>3</v>
      </c>
      <c r="E14" s="3">
        <f>_totalNumberOfRecords * (_numberOfInputs + _inputClusterSize) + _numberOfInputs * _inputClusterSize</f>
        <v>544</v>
      </c>
      <c r="F14" s="6" t="s">
        <v>67</v>
      </c>
      <c r="G14" s="3" t="str">
        <f>CONCATENATE(Table1[[#This Row],[Class]],"-",Table1[[#This Row],[Type]],"-",Table1[[#This Row],[Name]])</f>
        <v>MLVQ(in)-Function-computeInitialCentroids</v>
      </c>
    </row>
    <row r="15" spans="1:7">
      <c r="A15" s="5">
        <v>5</v>
      </c>
      <c r="B15" s="3" t="s">
        <v>66</v>
      </c>
      <c r="C15" s="3" t="s">
        <v>65</v>
      </c>
      <c r="D15" s="3" t="s">
        <v>1</v>
      </c>
      <c r="E15" s="3">
        <f>_MaxCycles *  _totalNumberOfRecords * (_inputClusterSize * _numberOfInputs + _inputClusterSize + _numberOfInputs)</f>
        <v>10080000</v>
      </c>
      <c r="F15" s="6" t="s">
        <v>64</v>
      </c>
      <c r="G15" s="3" t="str">
        <f>CONCATENATE(Table1[[#This Row],[Class]],"-",Table1[[#This Row],[Type]],"-",Table1[[#This Row],[Name]])</f>
        <v>MLVQ(in)-Function-computeFinalCentroids</v>
      </c>
    </row>
    <row r="16" spans="1:7" hidden="1">
      <c r="A16" s="5">
        <v>6</v>
      </c>
      <c r="B16" s="3" t="s">
        <v>61</v>
      </c>
      <c r="C16" s="3" t="s">
        <v>41</v>
      </c>
      <c r="D16" s="3" t="s">
        <v>63</v>
      </c>
      <c r="E16" s="3">
        <f>_outputClusterSize</f>
        <v>4</v>
      </c>
      <c r="F16" s="3" t="s">
        <v>62</v>
      </c>
      <c r="G16" s="3" t="str">
        <f>CONCATENATE(Table1[[#This Row],[Class]],"-",Table1[[#This Row],[Type]],"-",Table1[[#This Row],[Name]])</f>
        <v>MLVQ(out)-Variable-weights</v>
      </c>
    </row>
    <row r="17" spans="1:7" hidden="1">
      <c r="A17" s="5">
        <v>7</v>
      </c>
      <c r="B17" s="3" t="s">
        <v>61</v>
      </c>
      <c r="C17" s="3" t="s">
        <v>58</v>
      </c>
      <c r="D17" s="3" t="s">
        <v>60</v>
      </c>
      <c r="E17" s="3">
        <f>_outputClusterSize * _numberOfOutputs</f>
        <v>8</v>
      </c>
      <c r="F17" s="3" t="s">
        <v>59</v>
      </c>
      <c r="G17" s="3" t="str">
        <f>CONCATENATE(Table1[[#This Row],[Class]],"-",Table1[[#This Row],[Type]],"-",Table1[[#This Row],[Name]])</f>
        <v>MLVQ(out)-Variable-centroids</v>
      </c>
    </row>
    <row r="18" spans="1:7" hidden="1">
      <c r="A18" s="5">
        <v>8</v>
      </c>
      <c r="B18" s="3" t="s">
        <v>53</v>
      </c>
      <c r="C18" s="3" t="s">
        <v>58</v>
      </c>
      <c r="D18" s="3" t="s">
        <v>57</v>
      </c>
      <c r="E18" s="3">
        <f>_outputClusterSize * _numberOfOutputs</f>
        <v>8</v>
      </c>
      <c r="F18" s="3" t="s">
        <v>56</v>
      </c>
      <c r="G18" s="3" t="str">
        <f>CONCATENATE(Table1[[#This Row],[Class]],"-",Table1[[#This Row],[Type]],"-",Table1[[#This Row],[Name]])</f>
        <v>MLVQ(out)-Variable-widths</v>
      </c>
    </row>
    <row r="19" spans="1:7">
      <c r="A19" s="5">
        <v>9</v>
      </c>
      <c r="B19" s="3" t="s">
        <v>53</v>
      </c>
      <c r="C19" s="3" t="s">
        <v>55</v>
      </c>
      <c r="D19" s="3" t="s">
        <v>3</v>
      </c>
      <c r="E19" s="3">
        <f>_totalNumberOfRecords * (_numberOfOutputs + _outputClusterSize) + _numberOfOutputs * _outputClusterSize</f>
        <v>152</v>
      </c>
      <c r="F19" s="6" t="s">
        <v>54</v>
      </c>
      <c r="G19" s="3" t="str">
        <f>CONCATENATE(Table1[[#This Row],[Class]],"-",Table1[[#This Row],[Type]],"-",Table1[[#This Row],[Name]])</f>
        <v>MLVQ(out)-Function-computeInitialCentroids</v>
      </c>
    </row>
    <row r="20" spans="1:7">
      <c r="A20" s="5">
        <v>10</v>
      </c>
      <c r="B20" s="3" t="s">
        <v>53</v>
      </c>
      <c r="C20" s="3" t="s">
        <v>36</v>
      </c>
      <c r="D20" s="3" t="s">
        <v>1</v>
      </c>
      <c r="E20" s="3">
        <f>_MaxCycles *  _totalNumberOfRecords * (_outputClusterSize * _numberOfOutputs + _outputClusterSize + _numberOfOutputs)</f>
        <v>1680000</v>
      </c>
      <c r="F20" s="6" t="s">
        <v>52</v>
      </c>
      <c r="G20" s="3" t="str">
        <f>CONCATENATE(Table1[[#This Row],[Class]],"-",Table1[[#This Row],[Type]],"-",Table1[[#This Row],[Name]])</f>
        <v>MLVQ(out)-Function-computeFinalCentroids</v>
      </c>
    </row>
    <row r="21" spans="1:7" hidden="1">
      <c r="A21" s="5">
        <v>11</v>
      </c>
      <c r="B21" s="3" t="s">
        <v>34</v>
      </c>
      <c r="C21" s="3" t="s">
        <v>48</v>
      </c>
      <c r="D21" s="3" t="s">
        <v>29</v>
      </c>
      <c r="E21" s="3">
        <f>_numberOfInputs * POWER(_inputClusterSize, _numberOfInputs)</f>
        <v>262144</v>
      </c>
      <c r="F21" s="3" t="s">
        <v>51</v>
      </c>
      <c r="G21" s="3" t="str">
        <f>CONCATENATE(Table1[[#This Row],[Class]],"-",Table1[[#This Row],[Type]],"-",Table1[[#This Row],[Name]])</f>
        <v>PoptvrModel-Variable-rules</v>
      </c>
    </row>
    <row r="22" spans="1:7" hidden="1">
      <c r="A22" s="5">
        <v>12</v>
      </c>
      <c r="B22" s="3" t="s">
        <v>34</v>
      </c>
      <c r="C22" s="3" t="s">
        <v>48</v>
      </c>
      <c r="D22" s="3" t="s">
        <v>27</v>
      </c>
      <c r="E22" s="3">
        <f>_numberOfInputs</f>
        <v>4</v>
      </c>
      <c r="F22" s="3" t="s">
        <v>50</v>
      </c>
      <c r="G22" s="3" t="str">
        <f>CONCATENATE(Table1[[#This Row],[Class]],"-",Table1[[#This Row],[Type]],"-",Table1[[#This Row],[Name]])</f>
        <v>PoptvrModel-Variable-inputLayer</v>
      </c>
    </row>
    <row r="23" spans="1:7" hidden="1">
      <c r="A23" s="5">
        <v>13</v>
      </c>
      <c r="B23" s="3" t="s">
        <v>34</v>
      </c>
      <c r="C23" s="3" t="s">
        <v>48</v>
      </c>
      <c r="D23" s="3" t="s">
        <v>25</v>
      </c>
      <c r="E23" s="3">
        <f>_inputClusterSize * _numberOfInputs</f>
        <v>64</v>
      </c>
      <c r="F23" s="3" t="s">
        <v>49</v>
      </c>
      <c r="G23" s="3" t="str">
        <f>CONCATENATE(Table1[[#This Row],[Class]],"-",Table1[[#This Row],[Type]],"-",Table1[[#This Row],[Name]])</f>
        <v>PoptvrModel-Variable-conditionLayer</v>
      </c>
    </row>
    <row r="24" spans="1:7" hidden="1">
      <c r="A24" s="5">
        <v>14</v>
      </c>
      <c r="B24" s="3" t="s">
        <v>34</v>
      </c>
      <c r="C24" s="3" t="s">
        <v>48</v>
      </c>
      <c r="D24" s="3" t="s">
        <v>22</v>
      </c>
      <c r="E24" s="3">
        <f>POWER(_inputClusterSize, _numberOfInputs)</f>
        <v>65536</v>
      </c>
      <c r="F24" s="3" t="s">
        <v>47</v>
      </c>
      <c r="G24" s="3" t="str">
        <f>CONCATENATE(Table1[[#This Row],[Class]],"-",Table1[[#This Row],[Type]],"-",Table1[[#This Row],[Name]])</f>
        <v>PoptvrModel-Variable-ruleLayer</v>
      </c>
    </row>
    <row r="25" spans="1:7" hidden="1">
      <c r="A25" s="5">
        <v>15</v>
      </c>
      <c r="B25" s="3" t="s">
        <v>34</v>
      </c>
      <c r="C25" s="3" t="s">
        <v>41</v>
      </c>
      <c r="D25" s="3" t="s">
        <v>20</v>
      </c>
      <c r="E25" s="3">
        <f>_outputClusterSize * _numberOfOutputs</f>
        <v>8</v>
      </c>
      <c r="F25" s="3" t="s">
        <v>37</v>
      </c>
      <c r="G25" s="3" t="str">
        <f>CONCATENATE(Table1[[#This Row],[Class]],"-",Table1[[#This Row],[Type]],"-",Table1[[#This Row],[Name]])</f>
        <v>PoptvrModel-Variable-consequenceLayer</v>
      </c>
    </row>
    <row r="26" spans="1:7" hidden="1">
      <c r="A26" s="5">
        <v>16</v>
      </c>
      <c r="B26" s="3" t="s">
        <v>34</v>
      </c>
      <c r="C26" s="3" t="s">
        <v>46</v>
      </c>
      <c r="D26" s="3" t="s">
        <v>19</v>
      </c>
      <c r="E26" s="3">
        <f>_numberOfOutputs</f>
        <v>2</v>
      </c>
      <c r="F26" s="3" t="s">
        <v>45</v>
      </c>
      <c r="G26" s="3" t="str">
        <f>CONCATENATE(Table1[[#This Row],[Class]],"-",Table1[[#This Row],[Type]],"-",Table1[[#This Row],[Name]])</f>
        <v>PoptvrModel-Variable-outputLayer</v>
      </c>
    </row>
    <row r="27" spans="1:7" hidden="1">
      <c r="A27" s="5">
        <v>17</v>
      </c>
      <c r="B27" s="3" t="s">
        <v>34</v>
      </c>
      <c r="C27" s="3" t="s">
        <v>44</v>
      </c>
      <c r="D27" s="3" t="s">
        <v>43</v>
      </c>
      <c r="E27" s="3">
        <f>_outputClusterSize * _numberOfOutputs * _numberOfOutputs</f>
        <v>16</v>
      </c>
      <c r="F27" s="3" t="s">
        <v>42</v>
      </c>
      <c r="G27" s="3" t="str">
        <f>CONCATENATE(Table1[[#This Row],[Class]],"-",Table1[[#This Row],[Type]],"-",Table1[[#This Row],[Name]])</f>
        <v>PoptvrModel-Variable-popLinksSelect.links</v>
      </c>
    </row>
    <row r="28" spans="1:7" hidden="1">
      <c r="A28" s="5">
        <v>18</v>
      </c>
      <c r="B28" s="3" t="s">
        <v>34</v>
      </c>
      <c r="C28" s="3" t="s">
        <v>41</v>
      </c>
      <c r="D28" s="3" t="s">
        <v>40</v>
      </c>
      <c r="E28" s="3">
        <f>_outputClusterSize * _numberOfOutputs * _numberOfOutputs</f>
        <v>16</v>
      </c>
      <c r="F28" s="3" t="s">
        <v>39</v>
      </c>
      <c r="G28" s="3" t="str">
        <f>CONCATENATE(Table1[[#This Row],[Class]],"-",Table1[[#This Row],[Type]],"-",Table1[[#This Row],[Name]])</f>
        <v>PoptvrModel-Variable-popLinksSelect.weights</v>
      </c>
    </row>
    <row r="29" spans="1:7">
      <c r="A29" s="5">
        <v>19</v>
      </c>
      <c r="B29" s="3" t="s">
        <v>34</v>
      </c>
      <c r="C29" s="3" t="s">
        <v>38</v>
      </c>
      <c r="D29" s="3" t="s">
        <v>16</v>
      </c>
      <c r="E29" s="3">
        <f>_outputClusterSize * _numberOfOutputs</f>
        <v>8</v>
      </c>
      <c r="F29" s="3" t="s">
        <v>37</v>
      </c>
      <c r="G29" s="3" t="str">
        <f>CONCATENATE(Table1[[#This Row],[Class]],"-",Table1[[#This Row],[Type]],"-",Table1[[#This Row],[Name]])</f>
        <v>PoptvrModel-Function-popResetWeights</v>
      </c>
    </row>
    <row r="30" spans="1:7">
      <c r="A30" s="5">
        <v>20</v>
      </c>
      <c r="B30" s="3" t="s">
        <v>34</v>
      </c>
      <c r="C30" s="3" t="s">
        <v>36</v>
      </c>
      <c r="D30" s="3" t="s">
        <v>14</v>
      </c>
      <c r="E30" s="3">
        <f>_totalNumberOfRecords * (_numberOfInputs + _numberOfOutputs)</f>
        <v>144</v>
      </c>
      <c r="F30" s="3" t="s">
        <v>35</v>
      </c>
      <c r="G30" s="3" t="str">
        <f>CONCATENATE(Table1[[#This Row],[Class]],"-",Table1[[#This Row],[Type]],"-",Table1[[#This Row],[Name]])</f>
        <v>PoptvrModel-Function-popTrainWeights</v>
      </c>
    </row>
    <row r="31" spans="1:7" ht="30">
      <c r="A31" s="5">
        <v>21</v>
      </c>
      <c r="B31" s="3" t="s">
        <v>34</v>
      </c>
      <c r="C31" s="3" t="s">
        <v>33</v>
      </c>
      <c r="D31" s="3" t="s">
        <v>12</v>
      </c>
      <c r="E31" s="3">
        <f>POWER(_inputClusterSize, _numberOfInputs) * _outputClusterSize + POWER(_inputClusterSize, _numberOfInputs)*(_outputClusterSize + _outputClusterSize)</f>
        <v>786432</v>
      </c>
      <c r="F31" s="4" t="s">
        <v>32</v>
      </c>
      <c r="G31" s="3" t="str">
        <f>CONCATENATE(Table1[[#This Row],[Class]],"-",Table1[[#This Row],[Type]],"-",Table1[[#This Row],[Name]])</f>
        <v>PoptvrModel-Function-popLinksSelect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A10" zoomScaleNormal="100" workbookViewId="0">
      <selection activeCell="D38" sqref="D38"/>
    </sheetView>
  </sheetViews>
  <sheetFormatPr defaultRowHeight="15"/>
  <cols>
    <col min="1" max="1" width="14.42578125" bestFit="1" customWidth="1"/>
    <col min="2" max="2" width="32.42578125" bestFit="1" customWidth="1"/>
    <col min="3" max="3" width="31.5703125" bestFit="1" customWidth="1"/>
    <col min="4" max="4" width="33.7109375" bestFit="1" customWidth="1"/>
    <col min="5" max="5" width="32.85546875" bestFit="1" customWidth="1"/>
    <col min="6" max="6" width="30" bestFit="1" customWidth="1"/>
    <col min="7" max="7" width="29.42578125" bestFit="1" customWidth="1"/>
    <col min="8" max="8" width="27.42578125" bestFit="1" customWidth="1"/>
    <col min="9" max="9" width="23.7109375" bestFit="1" customWidth="1"/>
    <col min="10" max="10" width="27.42578125" bestFit="1" customWidth="1"/>
    <col min="11" max="11" width="22.5703125" bestFit="1" customWidth="1"/>
    <col min="12" max="12" width="30.5703125" bestFit="1" customWidth="1"/>
    <col min="13" max="13" width="25" bestFit="1" customWidth="1"/>
    <col min="14" max="14" width="32.140625" bestFit="1" customWidth="1"/>
    <col min="15" max="15" width="34.85546875" bestFit="1" customWidth="1"/>
  </cols>
  <sheetData>
    <row r="1" spans="1:15">
      <c r="A1" s="12" t="s">
        <v>101</v>
      </c>
      <c r="B1" s="12" t="s">
        <v>116</v>
      </c>
    </row>
    <row r="2" spans="1:15">
      <c r="A2" t="s">
        <v>100</v>
      </c>
      <c r="B2" s="3" t="s">
        <v>115</v>
      </c>
      <c r="C2" s="3" t="s">
        <v>114</v>
      </c>
      <c r="D2" s="3" t="s">
        <v>113</v>
      </c>
      <c r="E2" s="3" t="s">
        <v>112</v>
      </c>
      <c r="F2" s="3" t="s">
        <v>111</v>
      </c>
      <c r="G2" s="3" t="s">
        <v>110</v>
      </c>
      <c r="H2" s="3" t="s">
        <v>109</v>
      </c>
      <c r="I2" s="3" t="s">
        <v>108</v>
      </c>
      <c r="J2" s="3" t="s">
        <v>107</v>
      </c>
      <c r="K2" s="3" t="s">
        <v>106</v>
      </c>
      <c r="L2" s="3" t="s">
        <v>105</v>
      </c>
      <c r="M2" s="3" t="s">
        <v>104</v>
      </c>
      <c r="N2" s="3" t="s">
        <v>103</v>
      </c>
      <c r="O2" s="3" t="s">
        <v>102</v>
      </c>
    </row>
    <row r="3" spans="1:15">
      <c r="A3">
        <v>4</v>
      </c>
      <c r="B3">
        <v>9</v>
      </c>
      <c r="C3">
        <v>36</v>
      </c>
      <c r="D3">
        <v>36</v>
      </c>
      <c r="E3">
        <v>4</v>
      </c>
      <c r="F3">
        <v>8</v>
      </c>
      <c r="G3">
        <v>8</v>
      </c>
      <c r="H3">
        <v>26244</v>
      </c>
      <c r="I3">
        <v>4</v>
      </c>
      <c r="J3">
        <v>36</v>
      </c>
      <c r="K3">
        <v>6561</v>
      </c>
      <c r="L3">
        <v>8</v>
      </c>
      <c r="M3">
        <v>2</v>
      </c>
      <c r="N3">
        <v>16</v>
      </c>
      <c r="O3">
        <v>16</v>
      </c>
    </row>
    <row r="4" spans="1:15">
      <c r="A4">
        <v>5</v>
      </c>
      <c r="B4">
        <v>9</v>
      </c>
      <c r="C4">
        <v>45</v>
      </c>
      <c r="D4">
        <v>45</v>
      </c>
      <c r="E4">
        <v>4</v>
      </c>
      <c r="F4">
        <v>8</v>
      </c>
      <c r="G4">
        <v>8</v>
      </c>
      <c r="H4">
        <v>295245</v>
      </c>
      <c r="I4">
        <v>5</v>
      </c>
      <c r="J4">
        <v>45</v>
      </c>
      <c r="K4">
        <v>59049</v>
      </c>
      <c r="L4">
        <v>8</v>
      </c>
      <c r="M4">
        <v>2</v>
      </c>
      <c r="N4">
        <v>16</v>
      </c>
      <c r="O4">
        <v>16</v>
      </c>
    </row>
    <row r="5" spans="1:15">
      <c r="A5">
        <v>6</v>
      </c>
      <c r="B5">
        <v>9</v>
      </c>
      <c r="C5">
        <v>54</v>
      </c>
      <c r="D5">
        <v>54</v>
      </c>
      <c r="E5">
        <v>4</v>
      </c>
      <c r="F5">
        <v>8</v>
      </c>
      <c r="G5">
        <v>8</v>
      </c>
      <c r="H5">
        <v>3188646</v>
      </c>
      <c r="I5">
        <v>6</v>
      </c>
      <c r="J5">
        <v>54</v>
      </c>
      <c r="K5">
        <v>531441</v>
      </c>
      <c r="L5">
        <v>8</v>
      </c>
      <c r="M5">
        <v>2</v>
      </c>
      <c r="N5">
        <v>16</v>
      </c>
      <c r="O5">
        <v>16</v>
      </c>
    </row>
    <row r="6" spans="1:15">
      <c r="A6">
        <v>7</v>
      </c>
      <c r="B6">
        <v>9</v>
      </c>
      <c r="C6">
        <v>63</v>
      </c>
      <c r="D6">
        <v>63</v>
      </c>
      <c r="E6">
        <v>4</v>
      </c>
      <c r="F6">
        <v>8</v>
      </c>
      <c r="G6">
        <v>8</v>
      </c>
      <c r="H6">
        <v>33480783</v>
      </c>
      <c r="I6">
        <v>7</v>
      </c>
      <c r="J6">
        <v>63</v>
      </c>
      <c r="K6">
        <v>4782969</v>
      </c>
      <c r="L6">
        <v>8</v>
      </c>
      <c r="M6">
        <v>2</v>
      </c>
      <c r="N6">
        <v>16</v>
      </c>
      <c r="O6">
        <v>16</v>
      </c>
    </row>
    <row r="8" spans="1:15">
      <c r="A8" t="s">
        <v>101</v>
      </c>
    </row>
    <row r="9" spans="1:15">
      <c r="A9" t="s">
        <v>100</v>
      </c>
      <c r="B9" s="9" t="s">
        <v>99</v>
      </c>
      <c r="C9" s="9" t="s">
        <v>98</v>
      </c>
      <c r="D9" s="9" t="s">
        <v>97</v>
      </c>
      <c r="E9" s="9" t="s">
        <v>96</v>
      </c>
      <c r="F9" s="9" t="s">
        <v>95</v>
      </c>
      <c r="G9" s="9" t="s">
        <v>94</v>
      </c>
      <c r="H9" s="9" t="s">
        <v>93</v>
      </c>
    </row>
    <row r="10" spans="1:15">
      <c r="A10">
        <v>4</v>
      </c>
      <c r="B10" s="11">
        <v>348</v>
      </c>
      <c r="C10" s="11">
        <v>5880000</v>
      </c>
      <c r="D10" s="11">
        <v>152</v>
      </c>
      <c r="E10" s="11">
        <v>1680000</v>
      </c>
      <c r="F10" s="11">
        <v>8</v>
      </c>
      <c r="G10" s="11">
        <v>144</v>
      </c>
      <c r="H10" s="11">
        <v>78732</v>
      </c>
    </row>
    <row r="11" spans="1:15">
      <c r="A11">
        <v>5</v>
      </c>
      <c r="B11" s="10">
        <v>381</v>
      </c>
      <c r="C11" s="10">
        <v>7080000</v>
      </c>
      <c r="D11" s="10">
        <v>152</v>
      </c>
      <c r="E11" s="10">
        <v>1680000</v>
      </c>
      <c r="F11" s="10">
        <v>8</v>
      </c>
      <c r="G11" s="10">
        <v>168</v>
      </c>
      <c r="H11" s="10">
        <v>708588</v>
      </c>
    </row>
    <row r="12" spans="1:15">
      <c r="A12">
        <v>6</v>
      </c>
      <c r="B12" s="11">
        <v>414</v>
      </c>
      <c r="C12" s="11">
        <v>8280000</v>
      </c>
      <c r="D12" s="11">
        <v>152</v>
      </c>
      <c r="E12" s="11">
        <v>1680000</v>
      </c>
      <c r="F12" s="11">
        <v>8</v>
      </c>
      <c r="G12" s="11">
        <v>192</v>
      </c>
      <c r="H12" s="11">
        <v>6377292</v>
      </c>
    </row>
    <row r="13" spans="1:15">
      <c r="A13">
        <v>7</v>
      </c>
      <c r="B13" s="10">
        <v>447</v>
      </c>
      <c r="C13" s="10">
        <v>9480000</v>
      </c>
      <c r="D13" s="10">
        <v>152</v>
      </c>
      <c r="E13" s="10">
        <v>1680000</v>
      </c>
      <c r="F13" s="10">
        <v>8</v>
      </c>
      <c r="G13" s="10">
        <v>216</v>
      </c>
      <c r="H13" s="10">
        <v>57395628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40" workbookViewId="0">
      <selection activeCell="C25" sqref="C25"/>
    </sheetView>
  </sheetViews>
  <sheetFormatPr defaultRowHeight="15"/>
  <cols>
    <col min="1" max="1" width="23.28515625" bestFit="1" customWidth="1"/>
    <col min="2" max="2" width="32.42578125" bestFit="1" customWidth="1"/>
    <col min="3" max="3" width="31.5703125" bestFit="1" customWidth="1"/>
    <col min="4" max="4" width="33.7109375" bestFit="1" customWidth="1"/>
    <col min="5" max="5" width="32.85546875" bestFit="1" customWidth="1"/>
    <col min="6" max="6" width="30" bestFit="1" customWidth="1"/>
    <col min="7" max="7" width="29.42578125" bestFit="1" customWidth="1"/>
    <col min="8" max="8" width="27.42578125" bestFit="1" customWidth="1"/>
    <col min="9" max="9" width="23.7109375" bestFit="1" customWidth="1"/>
    <col min="10" max="10" width="27.42578125" bestFit="1" customWidth="1"/>
    <col min="11" max="11" width="22.5703125" bestFit="1" customWidth="1"/>
    <col min="12" max="12" width="30.5703125" bestFit="1" customWidth="1"/>
    <col min="13" max="13" width="25" bestFit="1" customWidth="1"/>
    <col min="14" max="14" width="32.140625" bestFit="1" customWidth="1"/>
    <col min="15" max="15" width="34.85546875" bestFit="1" customWidth="1"/>
  </cols>
  <sheetData>
    <row r="1" spans="1:15">
      <c r="A1" s="12" t="s">
        <v>118</v>
      </c>
      <c r="B1" s="12" t="s">
        <v>120</v>
      </c>
    </row>
    <row r="2" spans="1:15">
      <c r="A2" t="s">
        <v>119</v>
      </c>
      <c r="B2" s="3" t="s">
        <v>115</v>
      </c>
      <c r="C2" s="3" t="s">
        <v>114</v>
      </c>
      <c r="D2" s="3" t="s">
        <v>113</v>
      </c>
      <c r="E2" s="3" t="s">
        <v>112</v>
      </c>
      <c r="F2" s="3" t="s">
        <v>111</v>
      </c>
      <c r="G2" s="3" t="s">
        <v>110</v>
      </c>
      <c r="H2" s="3" t="s">
        <v>109</v>
      </c>
      <c r="I2" s="3" t="s">
        <v>108</v>
      </c>
      <c r="J2" s="3" t="s">
        <v>107</v>
      </c>
      <c r="K2" s="3" t="s">
        <v>106</v>
      </c>
      <c r="L2" s="3" t="s">
        <v>105</v>
      </c>
      <c r="M2" s="3" t="s">
        <v>104</v>
      </c>
      <c r="N2" s="3" t="s">
        <v>103</v>
      </c>
      <c r="O2" s="3" t="s">
        <v>102</v>
      </c>
    </row>
    <row r="3" spans="1:15">
      <c r="A3">
        <v>4</v>
      </c>
      <c r="B3">
        <v>4</v>
      </c>
      <c r="C3">
        <v>16</v>
      </c>
      <c r="D3">
        <v>16</v>
      </c>
      <c r="E3">
        <v>4</v>
      </c>
      <c r="F3">
        <v>8</v>
      </c>
      <c r="G3">
        <v>8</v>
      </c>
      <c r="H3">
        <v>1024</v>
      </c>
      <c r="I3">
        <v>4</v>
      </c>
      <c r="J3">
        <v>16</v>
      </c>
      <c r="K3">
        <v>256</v>
      </c>
      <c r="L3">
        <v>8</v>
      </c>
      <c r="M3">
        <v>2</v>
      </c>
      <c r="N3">
        <v>16</v>
      </c>
      <c r="O3">
        <v>16</v>
      </c>
    </row>
    <row r="4" spans="1:15">
      <c r="A4">
        <v>5</v>
      </c>
      <c r="B4">
        <v>5</v>
      </c>
      <c r="C4">
        <v>20</v>
      </c>
      <c r="D4">
        <v>20</v>
      </c>
      <c r="E4">
        <v>4</v>
      </c>
      <c r="F4">
        <v>8</v>
      </c>
      <c r="G4">
        <v>8</v>
      </c>
      <c r="H4">
        <v>2500</v>
      </c>
      <c r="I4">
        <v>4</v>
      </c>
      <c r="J4">
        <v>20</v>
      </c>
      <c r="K4">
        <v>625</v>
      </c>
      <c r="L4">
        <v>8</v>
      </c>
      <c r="M4">
        <v>2</v>
      </c>
      <c r="N4">
        <v>16</v>
      </c>
      <c r="O4">
        <v>16</v>
      </c>
    </row>
    <row r="5" spans="1:15">
      <c r="A5">
        <v>6</v>
      </c>
      <c r="B5">
        <v>6</v>
      </c>
      <c r="C5">
        <v>24</v>
      </c>
      <c r="D5">
        <v>24</v>
      </c>
      <c r="E5">
        <v>4</v>
      </c>
      <c r="F5">
        <v>8</v>
      </c>
      <c r="G5">
        <v>8</v>
      </c>
      <c r="H5">
        <v>5184</v>
      </c>
      <c r="I5">
        <v>4</v>
      </c>
      <c r="J5">
        <v>24</v>
      </c>
      <c r="K5">
        <v>1296</v>
      </c>
      <c r="L5">
        <v>8</v>
      </c>
      <c r="M5">
        <v>2</v>
      </c>
      <c r="N5">
        <v>16</v>
      </c>
      <c r="O5">
        <v>16</v>
      </c>
    </row>
    <row r="6" spans="1:15">
      <c r="A6">
        <v>7</v>
      </c>
      <c r="B6">
        <v>7</v>
      </c>
      <c r="C6">
        <v>28</v>
      </c>
      <c r="D6">
        <v>28</v>
      </c>
      <c r="E6">
        <v>4</v>
      </c>
      <c r="F6">
        <v>8</v>
      </c>
      <c r="G6">
        <v>8</v>
      </c>
      <c r="H6">
        <v>9604</v>
      </c>
      <c r="I6">
        <v>4</v>
      </c>
      <c r="J6">
        <v>28</v>
      </c>
      <c r="K6">
        <v>2401</v>
      </c>
      <c r="L6">
        <v>8</v>
      </c>
      <c r="M6">
        <v>2</v>
      </c>
      <c r="N6">
        <v>16</v>
      </c>
      <c r="O6">
        <v>16</v>
      </c>
    </row>
    <row r="7" spans="1:15">
      <c r="A7">
        <v>8</v>
      </c>
      <c r="B7">
        <v>8</v>
      </c>
      <c r="C7">
        <v>32</v>
      </c>
      <c r="D7">
        <v>32</v>
      </c>
      <c r="E7">
        <v>4</v>
      </c>
      <c r="F7">
        <v>8</v>
      </c>
      <c r="G7">
        <v>8</v>
      </c>
      <c r="H7">
        <v>16384</v>
      </c>
      <c r="I7">
        <v>4</v>
      </c>
      <c r="J7">
        <v>32</v>
      </c>
      <c r="K7">
        <v>4096</v>
      </c>
      <c r="L7">
        <v>8</v>
      </c>
      <c r="M7">
        <v>2</v>
      </c>
      <c r="N7">
        <v>16</v>
      </c>
      <c r="O7">
        <v>16</v>
      </c>
    </row>
    <row r="8" spans="1:15">
      <c r="A8">
        <v>9</v>
      </c>
      <c r="B8">
        <v>9</v>
      </c>
      <c r="C8">
        <v>36</v>
      </c>
      <c r="D8">
        <v>36</v>
      </c>
      <c r="E8">
        <v>4</v>
      </c>
      <c r="F8">
        <v>8</v>
      </c>
      <c r="G8">
        <v>8</v>
      </c>
      <c r="H8">
        <v>26244</v>
      </c>
      <c r="I8">
        <v>4</v>
      </c>
      <c r="J8">
        <v>36</v>
      </c>
      <c r="K8">
        <v>6561</v>
      </c>
      <c r="L8">
        <v>8</v>
      </c>
      <c r="M8">
        <v>2</v>
      </c>
      <c r="N8">
        <v>16</v>
      </c>
      <c r="O8">
        <v>16</v>
      </c>
    </row>
    <row r="9" spans="1:15">
      <c r="A9">
        <v>10</v>
      </c>
      <c r="B9">
        <v>10</v>
      </c>
      <c r="C9">
        <v>40</v>
      </c>
      <c r="D9">
        <v>40</v>
      </c>
      <c r="E9">
        <v>4</v>
      </c>
      <c r="F9">
        <v>8</v>
      </c>
      <c r="G9">
        <v>8</v>
      </c>
      <c r="H9">
        <v>40000</v>
      </c>
      <c r="I9">
        <v>4</v>
      </c>
      <c r="J9">
        <v>40</v>
      </c>
      <c r="K9">
        <v>10000</v>
      </c>
      <c r="L9">
        <v>8</v>
      </c>
      <c r="M9">
        <v>2</v>
      </c>
      <c r="N9">
        <v>16</v>
      </c>
      <c r="O9">
        <v>16</v>
      </c>
    </row>
    <row r="10" spans="1:15">
      <c r="A10">
        <v>11</v>
      </c>
      <c r="B10">
        <v>11</v>
      </c>
      <c r="C10">
        <v>44</v>
      </c>
      <c r="D10">
        <v>44</v>
      </c>
      <c r="E10">
        <v>4</v>
      </c>
      <c r="F10">
        <v>8</v>
      </c>
      <c r="G10">
        <v>8</v>
      </c>
      <c r="H10">
        <v>58564</v>
      </c>
      <c r="I10">
        <v>4</v>
      </c>
      <c r="J10">
        <v>44</v>
      </c>
      <c r="K10">
        <v>14641</v>
      </c>
      <c r="L10">
        <v>8</v>
      </c>
      <c r="M10">
        <v>2</v>
      </c>
      <c r="N10">
        <v>16</v>
      </c>
      <c r="O10">
        <v>16</v>
      </c>
    </row>
    <row r="11" spans="1:15">
      <c r="A11">
        <v>12</v>
      </c>
      <c r="B11">
        <v>12</v>
      </c>
      <c r="C11">
        <v>48</v>
      </c>
      <c r="D11">
        <v>48</v>
      </c>
      <c r="E11">
        <v>4</v>
      </c>
      <c r="F11">
        <v>8</v>
      </c>
      <c r="G11">
        <v>8</v>
      </c>
      <c r="H11">
        <v>82944</v>
      </c>
      <c r="I11">
        <v>4</v>
      </c>
      <c r="J11">
        <v>48</v>
      </c>
      <c r="K11">
        <v>20736</v>
      </c>
      <c r="L11">
        <v>8</v>
      </c>
      <c r="M11">
        <v>2</v>
      </c>
      <c r="N11">
        <v>16</v>
      </c>
      <c r="O11">
        <v>16</v>
      </c>
    </row>
    <row r="12" spans="1:15">
      <c r="A12">
        <v>13</v>
      </c>
      <c r="B12">
        <v>13</v>
      </c>
      <c r="C12">
        <v>52</v>
      </c>
      <c r="D12">
        <v>52</v>
      </c>
      <c r="E12">
        <v>4</v>
      </c>
      <c r="F12">
        <v>8</v>
      </c>
      <c r="G12">
        <v>8</v>
      </c>
      <c r="H12">
        <v>114244</v>
      </c>
      <c r="I12">
        <v>4</v>
      </c>
      <c r="J12">
        <v>52</v>
      </c>
      <c r="K12">
        <v>28561</v>
      </c>
      <c r="L12">
        <v>8</v>
      </c>
      <c r="M12">
        <v>2</v>
      </c>
      <c r="N12">
        <v>16</v>
      </c>
      <c r="O12">
        <v>16</v>
      </c>
    </row>
    <row r="13" spans="1:15">
      <c r="A13">
        <v>14</v>
      </c>
      <c r="B13">
        <v>14</v>
      </c>
      <c r="C13">
        <v>56</v>
      </c>
      <c r="D13">
        <v>56</v>
      </c>
      <c r="E13">
        <v>4</v>
      </c>
      <c r="F13">
        <v>8</v>
      </c>
      <c r="G13">
        <v>8</v>
      </c>
      <c r="H13">
        <v>153664</v>
      </c>
      <c r="I13">
        <v>4</v>
      </c>
      <c r="J13">
        <v>56</v>
      </c>
      <c r="K13">
        <v>38416</v>
      </c>
      <c r="L13">
        <v>8</v>
      </c>
      <c r="M13">
        <v>2</v>
      </c>
      <c r="N13">
        <v>16</v>
      </c>
      <c r="O13">
        <v>16</v>
      </c>
    </row>
    <row r="14" spans="1:15">
      <c r="A14">
        <v>15</v>
      </c>
      <c r="B14">
        <v>15</v>
      </c>
      <c r="C14">
        <v>60</v>
      </c>
      <c r="D14">
        <v>60</v>
      </c>
      <c r="E14">
        <v>4</v>
      </c>
      <c r="F14">
        <v>8</v>
      </c>
      <c r="G14">
        <v>8</v>
      </c>
      <c r="H14">
        <v>202500</v>
      </c>
      <c r="I14">
        <v>4</v>
      </c>
      <c r="J14">
        <v>60</v>
      </c>
      <c r="K14">
        <v>50625</v>
      </c>
      <c r="L14">
        <v>8</v>
      </c>
      <c r="M14">
        <v>2</v>
      </c>
      <c r="N14">
        <v>16</v>
      </c>
      <c r="O14">
        <v>16</v>
      </c>
    </row>
    <row r="15" spans="1:15">
      <c r="A15">
        <v>16</v>
      </c>
      <c r="B15">
        <v>16</v>
      </c>
      <c r="C15">
        <v>64</v>
      </c>
      <c r="D15">
        <v>64</v>
      </c>
      <c r="E15">
        <v>4</v>
      </c>
      <c r="F15">
        <v>8</v>
      </c>
      <c r="G15">
        <v>8</v>
      </c>
      <c r="H15">
        <v>262144</v>
      </c>
      <c r="I15">
        <v>4</v>
      </c>
      <c r="J15">
        <v>64</v>
      </c>
      <c r="K15">
        <v>65536</v>
      </c>
      <c r="L15">
        <v>8</v>
      </c>
      <c r="M15">
        <v>2</v>
      </c>
      <c r="N15">
        <v>16</v>
      </c>
      <c r="O15">
        <v>16</v>
      </c>
    </row>
    <row r="18" spans="1:8">
      <c r="A18" t="s">
        <v>118</v>
      </c>
    </row>
    <row r="19" spans="1:8">
      <c r="A19" t="s">
        <v>117</v>
      </c>
      <c r="B19" s="9" t="s">
        <v>99</v>
      </c>
      <c r="C19" s="9" t="s">
        <v>98</v>
      </c>
      <c r="D19" s="9" t="s">
        <v>97</v>
      </c>
      <c r="E19" s="9" t="s">
        <v>96</v>
      </c>
      <c r="F19" s="9" t="s">
        <v>95</v>
      </c>
      <c r="G19" s="9" t="s">
        <v>94</v>
      </c>
      <c r="H19" s="9" t="s">
        <v>93</v>
      </c>
    </row>
    <row r="20" spans="1:8">
      <c r="A20">
        <v>4</v>
      </c>
      <c r="B20" s="11">
        <v>208</v>
      </c>
      <c r="C20" s="11">
        <v>2880000</v>
      </c>
      <c r="D20" s="11">
        <v>152</v>
      </c>
      <c r="E20" s="11">
        <v>1680000</v>
      </c>
      <c r="F20" s="11">
        <v>8</v>
      </c>
      <c r="G20" s="11">
        <v>144</v>
      </c>
      <c r="H20" s="11">
        <v>3072</v>
      </c>
    </row>
    <row r="21" spans="1:8">
      <c r="A21">
        <v>5</v>
      </c>
      <c r="B21" s="10">
        <v>236</v>
      </c>
      <c r="C21" s="10">
        <v>3480000</v>
      </c>
      <c r="D21" s="10">
        <v>152</v>
      </c>
      <c r="E21" s="10">
        <v>1680000</v>
      </c>
      <c r="F21" s="10">
        <v>8</v>
      </c>
      <c r="G21" s="10">
        <v>144</v>
      </c>
      <c r="H21" s="10">
        <v>7500</v>
      </c>
    </row>
    <row r="22" spans="1:8">
      <c r="A22">
        <v>6</v>
      </c>
      <c r="B22" s="11">
        <v>264</v>
      </c>
      <c r="C22" s="11">
        <v>4080000</v>
      </c>
      <c r="D22" s="11">
        <v>152</v>
      </c>
      <c r="E22" s="11">
        <v>1680000</v>
      </c>
      <c r="F22" s="11">
        <v>8</v>
      </c>
      <c r="G22" s="11">
        <v>144</v>
      </c>
      <c r="H22" s="11">
        <v>15552</v>
      </c>
    </row>
    <row r="23" spans="1:8">
      <c r="A23">
        <v>7</v>
      </c>
      <c r="B23" s="10">
        <v>292</v>
      </c>
      <c r="C23" s="10">
        <v>4680000</v>
      </c>
      <c r="D23" s="10">
        <v>152</v>
      </c>
      <c r="E23" s="10">
        <v>1680000</v>
      </c>
      <c r="F23" s="10">
        <v>8</v>
      </c>
      <c r="G23" s="10">
        <v>144</v>
      </c>
      <c r="H23" s="10">
        <v>28812</v>
      </c>
    </row>
    <row r="24" spans="1:8">
      <c r="A24">
        <v>8</v>
      </c>
      <c r="B24">
        <v>320</v>
      </c>
      <c r="C24">
        <v>5280000</v>
      </c>
      <c r="D24">
        <v>152</v>
      </c>
      <c r="E24">
        <v>1680000</v>
      </c>
      <c r="F24">
        <v>8</v>
      </c>
      <c r="G24">
        <v>144</v>
      </c>
      <c r="H24">
        <v>49152</v>
      </c>
    </row>
    <row r="25" spans="1:8">
      <c r="A25">
        <v>9</v>
      </c>
      <c r="B25">
        <v>348</v>
      </c>
      <c r="C25">
        <v>5880000</v>
      </c>
      <c r="D25">
        <v>152</v>
      </c>
      <c r="E25">
        <v>1680000</v>
      </c>
      <c r="F25">
        <v>8</v>
      </c>
      <c r="G25">
        <v>144</v>
      </c>
      <c r="H25">
        <v>78732</v>
      </c>
    </row>
    <row r="26" spans="1:8">
      <c r="A26">
        <v>10</v>
      </c>
      <c r="B26">
        <v>376</v>
      </c>
      <c r="C26">
        <v>6480000</v>
      </c>
      <c r="D26">
        <v>152</v>
      </c>
      <c r="E26">
        <v>1680000</v>
      </c>
      <c r="F26">
        <v>8</v>
      </c>
      <c r="G26">
        <v>144</v>
      </c>
      <c r="H26">
        <v>120000</v>
      </c>
    </row>
    <row r="27" spans="1:8">
      <c r="A27">
        <v>11</v>
      </c>
      <c r="B27">
        <v>404</v>
      </c>
      <c r="C27">
        <v>7080000</v>
      </c>
      <c r="D27">
        <v>152</v>
      </c>
      <c r="E27">
        <v>1680000</v>
      </c>
      <c r="F27">
        <v>8</v>
      </c>
      <c r="G27">
        <v>144</v>
      </c>
      <c r="H27">
        <v>175692</v>
      </c>
    </row>
    <row r="28" spans="1:8">
      <c r="A28">
        <v>12</v>
      </c>
      <c r="B28">
        <v>432</v>
      </c>
      <c r="C28">
        <v>7680000</v>
      </c>
      <c r="D28">
        <v>152</v>
      </c>
      <c r="E28">
        <v>1680000</v>
      </c>
      <c r="F28">
        <v>8</v>
      </c>
      <c r="G28">
        <v>144</v>
      </c>
      <c r="H28">
        <v>248832</v>
      </c>
    </row>
    <row r="29" spans="1:8">
      <c r="A29">
        <v>13</v>
      </c>
      <c r="B29">
        <v>460</v>
      </c>
      <c r="C29">
        <v>8280000</v>
      </c>
      <c r="D29">
        <v>152</v>
      </c>
      <c r="E29">
        <v>1680000</v>
      </c>
      <c r="F29">
        <v>8</v>
      </c>
      <c r="G29">
        <v>144</v>
      </c>
      <c r="H29">
        <v>342732</v>
      </c>
    </row>
    <row r="30" spans="1:8">
      <c r="A30">
        <v>14</v>
      </c>
      <c r="B30">
        <v>488</v>
      </c>
      <c r="C30">
        <v>8880000</v>
      </c>
      <c r="D30">
        <v>152</v>
      </c>
      <c r="E30">
        <v>1680000</v>
      </c>
      <c r="F30">
        <v>8</v>
      </c>
      <c r="G30">
        <v>144</v>
      </c>
      <c r="H30">
        <v>460992</v>
      </c>
    </row>
    <row r="31" spans="1:8">
      <c r="A31">
        <v>15</v>
      </c>
      <c r="B31">
        <v>516</v>
      </c>
      <c r="C31">
        <v>9480000</v>
      </c>
      <c r="D31">
        <v>152</v>
      </c>
      <c r="E31">
        <v>1680000</v>
      </c>
      <c r="F31">
        <v>8</v>
      </c>
      <c r="G31">
        <v>144</v>
      </c>
      <c r="H31">
        <v>607500</v>
      </c>
    </row>
    <row r="32" spans="1:8">
      <c r="A32">
        <v>16</v>
      </c>
      <c r="B32">
        <v>544</v>
      </c>
      <c r="C32">
        <v>10080000</v>
      </c>
      <c r="D32">
        <v>152</v>
      </c>
      <c r="E32">
        <v>1680000</v>
      </c>
      <c r="F32">
        <v>8</v>
      </c>
      <c r="G32">
        <v>144</v>
      </c>
      <c r="H32">
        <v>786432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H10" sqref="H10"/>
    </sheetView>
  </sheetViews>
  <sheetFormatPr defaultRowHeight="15"/>
  <cols>
    <col min="1" max="1" width="17.28515625" bestFit="1" customWidth="1"/>
    <col min="2" max="2" width="19.140625" customWidth="1"/>
    <col min="3" max="3" width="24" bestFit="1" customWidth="1"/>
  </cols>
  <sheetData>
    <row r="1" spans="1:3">
      <c r="B1" t="s">
        <v>128</v>
      </c>
      <c r="C1" t="s">
        <v>127</v>
      </c>
    </row>
    <row r="2" spans="1:3">
      <c r="A2" t="s">
        <v>124</v>
      </c>
      <c r="B2">
        <v>2401</v>
      </c>
      <c r="C2">
        <v>0</v>
      </c>
    </row>
    <row r="3" spans="1:3">
      <c r="A3" t="s">
        <v>125</v>
      </c>
      <c r="B3">
        <f>B2-16</f>
        <v>2385</v>
      </c>
      <c r="C3">
        <v>16</v>
      </c>
    </row>
    <row r="4" spans="1:3">
      <c r="A4" t="s">
        <v>126</v>
      </c>
      <c r="B4">
        <f>B3-11</f>
        <v>2374</v>
      </c>
      <c r="C4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CodeAnalysis_MLVQ</vt:lpstr>
      <vt:lpstr>CodeAnalysis_PopModel</vt:lpstr>
      <vt:lpstr>Temp</vt:lpstr>
      <vt:lpstr>Complexity</vt:lpstr>
      <vt:lpstr>Vary #Input</vt:lpstr>
      <vt:lpstr>Vary #InputCluster</vt:lpstr>
      <vt:lpstr>RSPOP</vt:lpstr>
      <vt:lpstr>_inputClusterSize</vt:lpstr>
      <vt:lpstr>_MaxCycles</vt:lpstr>
      <vt:lpstr>_numberOfInputs</vt:lpstr>
      <vt:lpstr>_numberOfOutputs</vt:lpstr>
      <vt:lpstr>_outputClusterSize</vt:lpstr>
      <vt:lpstr>_totalNumberOfRecords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YiRain Kiza</dc:creator>
  <cp:lastModifiedBy>YiRain Kiza</cp:lastModifiedBy>
  <dcterms:created xsi:type="dcterms:W3CDTF">2012-03-08T18:32:53Z</dcterms:created>
  <dcterms:modified xsi:type="dcterms:W3CDTF">2012-03-21T00:04:31Z</dcterms:modified>
</cp:coreProperties>
</file>